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drawings/drawing5.xml" ContentType="application/vnd.openxmlformats-officedocument.drawing+xml"/>
  <Default Extension="emf" ContentType="image/x-emf"/>
  <Default Extension="jpeg" ContentType="image/jpe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135" windowWidth="11715" windowHeight="9285" firstSheet="30" activeTab="31"/>
  </bookViews>
  <sheets>
    <sheet name="ING 1 armonizados" sheetId="1" r:id="rId1"/>
    <sheet name="ING 2 armonizados" sheetId="2" r:id="rId2"/>
    <sheet name="ING 3 armonizados" sheetId="3" r:id="rId3"/>
    <sheet name="ING 4 armonizados" sheetId="4" r:id="rId4"/>
    <sheet name="ING 5 armonizados" sheetId="5" r:id="rId5"/>
    <sheet name="Part_enero_dic_2015" sheetId="7" r:id="rId6"/>
    <sheet name="Aport_enero_dic2015" sheetId="8" r:id="rId7"/>
    <sheet name="DESCUENTO MPO 4TO TRIM" sheetId="9" r:id="rId8"/>
    <sheet name="cuentas bancarias" sheetId="10" r:id="rId9"/>
    <sheet name="R2 Capítulo del Gasto" sheetId="11" r:id="rId10"/>
    <sheet name="R1 tipo y objeto" sheetId="12" r:id="rId11"/>
    <sheet name="R4 Finalidad" sheetId="13" r:id="rId12"/>
    <sheet name="R5 Ejes" sheetId="14" r:id="rId13"/>
    <sheet name="R6 Grupo" sheetId="15" r:id="rId14"/>
    <sheet name="R7 Administrativa" sheetId="16" r:id="rId15"/>
    <sheet name="R8 Tipo" sheetId="17" r:id="rId16"/>
    <sheet name="Deuda Pública " sheetId="18" r:id="rId17"/>
    <sheet name="Evolución de la deuda pesos" sheetId="19" r:id="rId18"/>
    <sheet name="bonos cupon PESOS" sheetId="20" r:id="rId19"/>
    <sheet name="Evolucion obligaciones de pago" sheetId="21" r:id="rId20"/>
    <sheet name="3er TRIMESTRE  2015" sheetId="22" r:id="rId21"/>
    <sheet name="Hoja1" sheetId="23" r:id="rId22"/>
    <sheet name="Hoja6" sheetId="6" r:id="rId23"/>
    <sheet name="NULIDAD FED" sheetId="25" r:id="rId24"/>
    <sheet name="NULIDAD ESTATAL " sheetId="26" r:id="rId25"/>
    <sheet name="RECURSOS DE REVOCACIÓN " sheetId="27" r:id="rId26"/>
    <sheet name="RRE" sheetId="28" r:id="rId27"/>
    <sheet name="Hoja1 (2)" sheetId="29" r:id="rId28"/>
    <sheet name="FORMATOS PPTARIO" sheetId="30" r:id="rId29"/>
    <sheet name="FORMATOS PPTARIO interes" sheetId="31" r:id="rId30"/>
    <sheet name="indicadores de postura fiscal" sheetId="32" r:id="rId31"/>
    <sheet name="programas bienestarr" sheetId="33" r:id="rId32"/>
    <sheet name="Hoja24" sheetId="24" r:id="rId33"/>
  </sheets>
  <externalReferences>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5" hidden="1">Part_enero_dic_2015!$A$6:$G$576</definedName>
    <definedName name="_xlnm._FilterDatabase" localSheetId="14" hidden="1">'R7 Administrativa'!$A$9:$E$112</definedName>
    <definedName name="Alta">[2]CATALOGOS!$J$1:$J$6</definedName>
    <definedName name="_xlnm.Print_Area" localSheetId="18">'bonos cupon PESOS'!$B$2:$L$14</definedName>
    <definedName name="_xlnm.Print_Area" localSheetId="16">'Deuda Pública '!$B$1:$L$21</definedName>
    <definedName name="_xlnm.Print_Area" localSheetId="17">'Evolución de la deuda pesos'!$A$2:$H$21</definedName>
    <definedName name="_xlnm.Print_Area" localSheetId="19">'Evolucion obligaciones de pago'!#REF!</definedName>
    <definedName name="_xlnm.Print_Area" localSheetId="31">'programas bienestarr'!$A$1:$H$13</definedName>
    <definedName name="_xlnm.Print_Area" localSheetId="10">'R1 tipo y objeto'!$A$1:$F$50</definedName>
    <definedName name="_xlnm.Print_Area" localSheetId="9">'R2 Capítulo del Gasto'!$A$1:$E$18</definedName>
    <definedName name="_xlnm.Print_Area" localSheetId="11">'R4 Finalidad'!$A$1:$E$13</definedName>
    <definedName name="_xlnm.Print_Area" localSheetId="12">'R5 Ejes'!$A$1:$E$12</definedName>
    <definedName name="_xlnm.Print_Area" localSheetId="13">'R6 Grupo'!$A$1:$E$15</definedName>
    <definedName name="_xlnm.Print_Area" localSheetId="14">'R7 Administrativa'!$A$1:$E$112</definedName>
    <definedName name="_xlnm.Print_Area" localSheetId="15">'R8 Tipo'!$A$1:$E$12</definedName>
    <definedName name="ATEN14">#REF!</definedName>
    <definedName name="ATENCATORCE">#REF!</definedName>
    <definedName name="Base_datos_IM" localSheetId="18">[3]INDIRECTA!#REF!</definedName>
    <definedName name="Base_datos_IM" localSheetId="7">[3]INDIRECTA!#REF!</definedName>
    <definedName name="Base_datos_IM" localSheetId="17">[3]INDIRECTA!#REF!</definedName>
    <definedName name="Base_datos_IM" localSheetId="19">[3]INDIRECTA!#REF!</definedName>
    <definedName name="Base_datos_IM" localSheetId="29">[3]INDIRECTA!#REF!</definedName>
    <definedName name="Base_datos_IM">[3]INDIRECTA!#REF!</definedName>
    <definedName name="_xlnm.Database" localSheetId="18">[3]INDIRECTA!#REF!</definedName>
    <definedName name="_xlnm.Database" localSheetId="7">[3]INDIRECTA!#REF!</definedName>
    <definedName name="_xlnm.Database" localSheetId="17">[3]INDIRECTA!#REF!</definedName>
    <definedName name="_xlnm.Database" localSheetId="19">[3]INDIRECTA!#REF!</definedName>
    <definedName name="_xlnm.Database" localSheetId="29">[3]INDIRECTA!#REF!</definedName>
    <definedName name="_xlnm.Database">[3]INDIRECTA!#REF!</definedName>
    <definedName name="bonos" localSheetId="18">#REF!</definedName>
    <definedName name="bonos" localSheetId="7">#REF!</definedName>
    <definedName name="bonos" localSheetId="17">#REF!</definedName>
    <definedName name="bonos" localSheetId="29">#REF!</definedName>
    <definedName name="bonos">#REF!</definedName>
    <definedName name="CCC" localSheetId="18">#REF!</definedName>
    <definedName name="CCC" localSheetId="7">#REF!</definedName>
    <definedName name="CCC" localSheetId="16">#REF!</definedName>
    <definedName name="CCC" localSheetId="17">#REF!</definedName>
    <definedName name="CCC" localSheetId="19">#REF!</definedName>
    <definedName name="CCC" localSheetId="29">#REF!</definedName>
    <definedName name="CCC">#REF!</definedName>
    <definedName name="concentrado" localSheetId="7">#REF!</definedName>
    <definedName name="concentrado" localSheetId="29">#REF!</definedName>
    <definedName name="concentrado">#REF!</definedName>
    <definedName name="DEUDA_PUBLICA_DE_ENTIDADES_FEDERATIVAS_Y_MUNICIPIOS_POR_TIPO_DE_DEUDOR" localSheetId="7">#REF!</definedName>
    <definedName name="DEUDA_PUBLICA_DE_ENTIDADES_FEDERATIVAS_Y_MUNICIPIOS_POR_TIPO_DE_DEUDOR" localSheetId="29">#REF!</definedName>
    <definedName name="DEUDA_PUBLICA_DE_ENTIDADES_FEDERATIVAS_Y_MUNICIPIOS_POR_TIPO_DE_DEUDOR">#REF!</definedName>
    <definedName name="garantia" localSheetId="18">#REF!</definedName>
    <definedName name="garantia" localSheetId="7">#REF!</definedName>
    <definedName name="garantia" localSheetId="16">#REF!</definedName>
    <definedName name="garantia" localSheetId="17">#REF!</definedName>
    <definedName name="garantia" localSheetId="19">#REF!</definedName>
    <definedName name="garantia" localSheetId="29">#REF!</definedName>
    <definedName name="garantia">#REF!</definedName>
    <definedName name="GobEdo" localSheetId="7">#REF!</definedName>
    <definedName name="GobEdo" localSheetId="29">#REF!</definedName>
    <definedName name="GobEdo">#REF!</definedName>
    <definedName name="HSep_2010" localSheetId="7">#REF!</definedName>
    <definedName name="HSep_2010" localSheetId="29">#REF!</definedName>
    <definedName name="HSep_2010">#REF!</definedName>
    <definedName name="L" localSheetId="18">#REF!</definedName>
    <definedName name="L" localSheetId="7">#REF!</definedName>
    <definedName name="L" localSheetId="16">#REF!</definedName>
    <definedName name="L" localSheetId="17">#REF!</definedName>
    <definedName name="L" localSheetId="29">#REF!</definedName>
    <definedName name="L">#REF!</definedName>
    <definedName name="mensual" localSheetId="7">#REF!</definedName>
    <definedName name="mensual" localSheetId="29">#REF!</definedName>
    <definedName name="mensual">#REF!</definedName>
    <definedName name="MIRES" localSheetId="18">[3]INDIRECTA!#REF!</definedName>
    <definedName name="MIRES" localSheetId="7">[3]INDIRECTA!#REF!</definedName>
    <definedName name="MIRES" localSheetId="16">[3]INDIRECTA!#REF!</definedName>
    <definedName name="MIRES" localSheetId="17">[3]INDIRECTA!#REF!</definedName>
    <definedName name="MIRES" localSheetId="29">[3]INDIRECTA!#REF!</definedName>
    <definedName name="MIRES">[3]INDIRECTA!#REF!</definedName>
    <definedName name="NOMINA" localSheetId="0">#REF!</definedName>
    <definedName name="NOMINA" localSheetId="1">#REF!</definedName>
    <definedName name="NOMINA" localSheetId="2">#REF!</definedName>
    <definedName name="NOMINA" localSheetId="3">#REF!</definedName>
    <definedName name="NOMINA" localSheetId="4">#REF!</definedName>
    <definedName name="NOMINA">#REF!</definedName>
    <definedName name="oax" localSheetId="7">#REF!</definedName>
    <definedName name="oax" localSheetId="29">#REF!</definedName>
    <definedName name="oax">#REF!</definedName>
    <definedName name="qq" localSheetId="18">#REF!</definedName>
    <definedName name="qq" localSheetId="7">#REF!</definedName>
    <definedName name="qq" localSheetId="16">#REF!</definedName>
    <definedName name="qq" localSheetId="17">#REF!</definedName>
    <definedName name="qq" localSheetId="19">#REF!</definedName>
    <definedName name="qq" localSheetId="29">#REF!</definedName>
    <definedName name="qq">#REF!</definedName>
    <definedName name="RESP" localSheetId="18">#REF!</definedName>
    <definedName name="RESP" localSheetId="7">#REF!</definedName>
    <definedName name="RESP" localSheetId="16">#REF!</definedName>
    <definedName name="RESP" localSheetId="17">#REF!</definedName>
    <definedName name="RESP" localSheetId="19">#REF!</definedName>
    <definedName name="RESP" localSheetId="29">#REF!</definedName>
    <definedName name="RESP">#REF!</definedName>
    <definedName name="sobretasa" localSheetId="18">#REF!</definedName>
    <definedName name="sobretasa" localSheetId="7">#REF!</definedName>
    <definedName name="sobretasa" localSheetId="16">#REF!</definedName>
    <definedName name="sobretasa" localSheetId="17">#REF!</definedName>
    <definedName name="sobretasa" localSheetId="19">#REF!</definedName>
    <definedName name="sobretasa" localSheetId="29">#REF!</definedName>
    <definedName name="sobretasa">#REF!</definedName>
    <definedName name="tasas" localSheetId="18">#REF!</definedName>
    <definedName name="tasas" localSheetId="7">#REF!</definedName>
    <definedName name="tasas" localSheetId="16">#REF!</definedName>
    <definedName name="tasas" localSheetId="17">#REF!</definedName>
    <definedName name="tasas" localSheetId="19">#REF!</definedName>
    <definedName name="tasas" localSheetId="29">#REF!</definedName>
    <definedName name="tasas">#REF!</definedName>
    <definedName name="_xlnm.Print_Titles" localSheetId="6">Aport_enero_dic2015!$5:$5</definedName>
    <definedName name="_xlnm.Print_Titles" localSheetId="7">'DESCUENTO MPO 4TO TRIM'!$2:$8</definedName>
    <definedName name="_xlnm.Print_Titles" localSheetId="5">Part_enero_dic_2015!$5:$5</definedName>
    <definedName name="_xlnm.Print_Titles" localSheetId="14">'R7 Administrativa'!$1:$9</definedName>
    <definedName name="VER" localSheetId="7">#REF!</definedName>
    <definedName name="VER" localSheetId="29">#REF!</definedName>
    <definedName name="VER">#REF!</definedName>
    <definedName name="W">[5]CATALOGOS!$E$1:$E$3</definedName>
    <definedName name="X">[5]CATALOGOS!$G$1:$G$6</definedName>
  </definedNames>
  <calcPr calcId="125725"/>
</workbook>
</file>

<file path=xl/calcChain.xml><?xml version="1.0" encoding="utf-8"?>
<calcChain xmlns="http://schemas.openxmlformats.org/spreadsheetml/2006/main">
  <c r="D18" i="31"/>
  <c r="C18"/>
  <c r="C20" s="1"/>
  <c r="D12"/>
  <c r="D20" s="1"/>
  <c r="C12"/>
  <c r="D20" i="30"/>
  <c r="C20"/>
  <c r="E18"/>
  <c r="E17"/>
  <c r="E20" s="1"/>
  <c r="D14"/>
  <c r="D22" s="1"/>
  <c r="C14"/>
  <c r="C22" s="1"/>
  <c r="E13"/>
  <c r="E12"/>
  <c r="E11"/>
  <c r="E10"/>
  <c r="E9"/>
  <c r="E8"/>
  <c r="E14" s="1"/>
  <c r="E22" s="1"/>
  <c r="G54" i="22"/>
  <c r="G53" s="1"/>
  <c r="D54"/>
  <c r="F53"/>
  <c r="F55" s="1"/>
  <c r="D53"/>
  <c r="C53"/>
  <c r="C55" s="1"/>
  <c r="B53"/>
  <c r="B55" s="1"/>
  <c r="G52"/>
  <c r="D52"/>
  <c r="G51"/>
  <c r="D51"/>
  <c r="G50"/>
  <c r="D50"/>
  <c r="G49"/>
  <c r="F49"/>
  <c r="D49"/>
  <c r="C49"/>
  <c r="B49"/>
  <c r="F48"/>
  <c r="G48" s="1"/>
  <c r="E48"/>
  <c r="D48"/>
  <c r="B48"/>
  <c r="F47"/>
  <c r="G47" s="1"/>
  <c r="E47"/>
  <c r="B47"/>
  <c r="D47" s="1"/>
  <c r="F46"/>
  <c r="G46" s="1"/>
  <c r="E46"/>
  <c r="B46"/>
  <c r="D46" s="1"/>
  <c r="F45"/>
  <c r="G45" s="1"/>
  <c r="E45"/>
  <c r="B45"/>
  <c r="D45" s="1"/>
  <c r="G44"/>
  <c r="D44"/>
  <c r="F43"/>
  <c r="G43" s="1"/>
  <c r="G42" s="1"/>
  <c r="E43"/>
  <c r="B43"/>
  <c r="D43" s="1"/>
  <c r="D42" s="1"/>
  <c r="F42"/>
  <c r="E42"/>
  <c r="C42"/>
  <c r="B42"/>
  <c r="F41"/>
  <c r="G41" s="1"/>
  <c r="E41"/>
  <c r="D41"/>
  <c r="F40"/>
  <c r="G40" s="1"/>
  <c r="G39" s="1"/>
  <c r="E40"/>
  <c r="D40"/>
  <c r="D39" s="1"/>
  <c r="B40"/>
  <c r="F39"/>
  <c r="E39"/>
  <c r="C39"/>
  <c r="B39"/>
  <c r="F38"/>
  <c r="E38"/>
  <c r="B38"/>
  <c r="D38" s="1"/>
  <c r="F37"/>
  <c r="G37" s="1"/>
  <c r="D37"/>
  <c r="F36"/>
  <c r="E36"/>
  <c r="B36"/>
  <c r="D36" s="1"/>
  <c r="D35" s="1"/>
  <c r="F35"/>
  <c r="E35"/>
  <c r="E55" s="1"/>
  <c r="C35"/>
  <c r="B35"/>
  <c r="C28"/>
  <c r="G27"/>
  <c r="D27"/>
  <c r="G26"/>
  <c r="D26"/>
  <c r="G25"/>
  <c r="D25"/>
  <c r="G24"/>
  <c r="D24"/>
  <c r="G23"/>
  <c r="D23"/>
  <c r="G22"/>
  <c r="D22"/>
  <c r="G21"/>
  <c r="D21"/>
  <c r="G20"/>
  <c r="D20"/>
  <c r="F19"/>
  <c r="G19" s="1"/>
  <c r="E19"/>
  <c r="B19"/>
  <c r="D19" s="1"/>
  <c r="G18"/>
  <c r="D18"/>
  <c r="G17"/>
  <c r="D17"/>
  <c r="F16"/>
  <c r="G16" s="1"/>
  <c r="E16"/>
  <c r="E28" s="1"/>
  <c r="D16"/>
  <c r="B16"/>
  <c r="B28" s="1"/>
  <c r="G15"/>
  <c r="D15"/>
  <c r="G14"/>
  <c r="D14"/>
  <c r="G13"/>
  <c r="D13"/>
  <c r="G12"/>
  <c r="D12"/>
  <c r="D28" s="1"/>
  <c r="G28" l="1"/>
  <c r="D55"/>
  <c r="F28"/>
  <c r="G36"/>
  <c r="G35" s="1"/>
  <c r="G55" s="1"/>
  <c r="G38"/>
  <c r="D12" i="20" l="1"/>
  <c r="G20" i="19"/>
  <c r="G19"/>
  <c r="G18"/>
  <c r="G17"/>
  <c r="H16"/>
  <c r="G16"/>
  <c r="F16"/>
  <c r="E16"/>
  <c r="H15"/>
  <c r="G15"/>
  <c r="F15"/>
  <c r="E15"/>
  <c r="G14"/>
  <c r="G13"/>
  <c r="G12" s="1"/>
  <c r="H12"/>
  <c r="F12"/>
  <c r="E12"/>
  <c r="G11"/>
  <c r="G9"/>
  <c r="G8"/>
  <c r="G7"/>
  <c r="G6" s="1"/>
  <c r="G5" s="1"/>
  <c r="G21" s="1"/>
  <c r="H6"/>
  <c r="F6"/>
  <c r="E6"/>
  <c r="H5"/>
  <c r="H21" s="1"/>
  <c r="F5"/>
  <c r="F21" s="1"/>
  <c r="E5"/>
  <c r="E21" s="1"/>
  <c r="E19" i="18"/>
  <c r="E14"/>
  <c r="E9" i="17" l="1"/>
  <c r="D9"/>
  <c r="C9"/>
  <c r="B9"/>
  <c r="E10" i="16"/>
  <c r="C10"/>
  <c r="B10"/>
  <c r="E9"/>
  <c r="D9"/>
  <c r="C9"/>
  <c r="B9"/>
  <c r="E8" i="15"/>
  <c r="D8"/>
  <c r="C8"/>
  <c r="B8"/>
  <c r="E8" i="14"/>
  <c r="D8"/>
  <c r="C8"/>
  <c r="B8"/>
  <c r="E9" i="13"/>
  <c r="D9"/>
  <c r="C9"/>
  <c r="B9"/>
  <c r="E10" i="11"/>
  <c r="D10"/>
  <c r="C10"/>
  <c r="B10"/>
  <c r="G86" i="9" l="1"/>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17"/>
  <c r="G16"/>
  <c r="G15"/>
  <c r="G14"/>
  <c r="G13"/>
  <c r="G12"/>
  <c r="G11"/>
  <c r="G10"/>
  <c r="G9"/>
  <c r="E576" i="8"/>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s="1"/>
  <c r="D6"/>
  <c r="C6"/>
  <c r="G576" i="7"/>
  <c r="G575"/>
  <c r="G574"/>
  <c r="G573"/>
  <c r="G572"/>
  <c r="G571"/>
  <c r="G570"/>
  <c r="G569"/>
  <c r="G568"/>
  <c r="G567"/>
  <c r="G566"/>
  <c r="G565"/>
  <c r="G564"/>
  <c r="G563"/>
  <c r="G562"/>
  <c r="G561"/>
  <c r="G560"/>
  <c r="G559"/>
  <c r="G558"/>
  <c r="G557"/>
  <c r="G556"/>
  <c r="G555"/>
  <c r="G554"/>
  <c r="G553"/>
  <c r="G552"/>
  <c r="G551"/>
  <c r="G550"/>
  <c r="G549"/>
  <c r="G548"/>
  <c r="G547"/>
  <c r="G546"/>
  <c r="G545"/>
  <c r="G544"/>
  <c r="G543"/>
  <c r="G542"/>
  <c r="G541"/>
  <c r="G540"/>
  <c r="G539"/>
  <c r="G538"/>
  <c r="G537"/>
  <c r="G536"/>
  <c r="G535"/>
  <c r="G534"/>
  <c r="G533"/>
  <c r="G532"/>
  <c r="G531"/>
  <c r="G530"/>
  <c r="G529"/>
  <c r="G528"/>
  <c r="G527"/>
  <c r="G526"/>
  <c r="G525"/>
  <c r="G524"/>
  <c r="G523"/>
  <c r="G522"/>
  <c r="G521"/>
  <c r="G520"/>
  <c r="G519"/>
  <c r="G518"/>
  <c r="G517"/>
  <c r="G516"/>
  <c r="G515"/>
  <c r="G514"/>
  <c r="G513"/>
  <c r="G512"/>
  <c r="G511"/>
  <c r="G510"/>
  <c r="G509"/>
  <c r="G508"/>
  <c r="G507"/>
  <c r="G506"/>
  <c r="G505"/>
  <c r="G504"/>
  <c r="G503"/>
  <c r="G502"/>
  <c r="G501"/>
  <c r="G500"/>
  <c r="G499"/>
  <c r="G498"/>
  <c r="G497"/>
  <c r="G496"/>
  <c r="G495"/>
  <c r="G494"/>
  <c r="G493"/>
  <c r="G492"/>
  <c r="G491"/>
  <c r="G490"/>
  <c r="G489"/>
  <c r="G488"/>
  <c r="G487"/>
  <c r="G486"/>
  <c r="G485"/>
  <c r="G484"/>
  <c r="G483"/>
  <c r="G482"/>
  <c r="G481"/>
  <c r="G480"/>
  <c r="G479"/>
  <c r="G478"/>
  <c r="G477"/>
  <c r="G476"/>
  <c r="G475"/>
  <c r="G474"/>
  <c r="G473"/>
  <c r="G472"/>
  <c r="G471"/>
  <c r="G470"/>
  <c r="G469"/>
  <c r="G468"/>
  <c r="G467"/>
  <c r="G466"/>
  <c r="G465"/>
  <c r="G464"/>
  <c r="G463"/>
  <c r="G462"/>
  <c r="G461"/>
  <c r="G460"/>
  <c r="G459"/>
  <c r="G458"/>
  <c r="G457"/>
  <c r="G456"/>
  <c r="G455"/>
  <c r="G454"/>
  <c r="G453"/>
  <c r="G452"/>
  <c r="G451"/>
  <c r="G450"/>
  <c r="G449"/>
  <c r="G448"/>
  <c r="G447"/>
  <c r="G446"/>
  <c r="G445"/>
  <c r="G444"/>
  <c r="G443"/>
  <c r="G442"/>
  <c r="G441"/>
  <c r="G440"/>
  <c r="G439"/>
  <c r="G438"/>
  <c r="G437"/>
  <c r="G436"/>
  <c r="G435"/>
  <c r="G434"/>
  <c r="G433"/>
  <c r="G432"/>
  <c r="G431"/>
  <c r="G430"/>
  <c r="G429"/>
  <c r="G428"/>
  <c r="G427"/>
  <c r="G426"/>
  <c r="G425"/>
  <c r="G424"/>
  <c r="G423"/>
  <c r="G422"/>
  <c r="G421"/>
  <c r="G420"/>
  <c r="G419"/>
  <c r="G418"/>
  <c r="G417"/>
  <c r="G416"/>
  <c r="G415"/>
  <c r="G414"/>
  <c r="G413"/>
  <c r="G412"/>
  <c r="G411"/>
  <c r="G410"/>
  <c r="G409"/>
  <c r="G408"/>
  <c r="G407"/>
  <c r="G406"/>
  <c r="G405"/>
  <c r="G404"/>
  <c r="G403"/>
  <c r="G402"/>
  <c r="G401"/>
  <c r="G400"/>
  <c r="G399"/>
  <c r="G398"/>
  <c r="G397"/>
  <c r="G396"/>
  <c r="G395"/>
  <c r="G394"/>
  <c r="G393"/>
  <c r="G392"/>
  <c r="G391"/>
  <c r="G390"/>
  <c r="G389"/>
  <c r="G388"/>
  <c r="G387"/>
  <c r="G386"/>
  <c r="G385"/>
  <c r="G384"/>
  <c r="G383"/>
  <c r="G382"/>
  <c r="G381"/>
  <c r="G380"/>
  <c r="G379"/>
  <c r="G378"/>
  <c r="G377"/>
  <c r="G376"/>
  <c r="G375"/>
  <c r="G374"/>
  <c r="G373"/>
  <c r="G372"/>
  <c r="G371"/>
  <c r="G370"/>
  <c r="G369"/>
  <c r="G368"/>
  <c r="G367"/>
  <c r="G366"/>
  <c r="G365"/>
  <c r="G364"/>
  <c r="G363"/>
  <c r="G362"/>
  <c r="G361"/>
  <c r="G360"/>
  <c r="G359"/>
  <c r="G358"/>
  <c r="G357"/>
  <c r="G356"/>
  <c r="G355"/>
  <c r="G354"/>
  <c r="G353"/>
  <c r="G352"/>
  <c r="G351"/>
  <c r="G350"/>
  <c r="G349"/>
  <c r="G348"/>
  <c r="G347"/>
  <c r="G346"/>
  <c r="G345"/>
  <c r="G344"/>
  <c r="G343"/>
  <c r="G342"/>
  <c r="G341"/>
  <c r="G340"/>
  <c r="G339"/>
  <c r="G338"/>
  <c r="G337"/>
  <c r="G336"/>
  <c r="G335"/>
  <c r="G334"/>
  <c r="G333"/>
  <c r="G332"/>
  <c r="G331"/>
  <c r="G330"/>
  <c r="G329"/>
  <c r="G328"/>
  <c r="G327"/>
  <c r="G326"/>
  <c r="G325"/>
  <c r="G324"/>
  <c r="G323"/>
  <c r="G322"/>
  <c r="G321"/>
  <c r="G320"/>
  <c r="G319"/>
  <c r="G318"/>
  <c r="G317"/>
  <c r="G316"/>
  <c r="G315"/>
  <c r="G314"/>
  <c r="G313"/>
  <c r="G312"/>
  <c r="G311"/>
  <c r="G310"/>
  <c r="G309"/>
  <c r="G308"/>
  <c r="G307"/>
  <c r="G306"/>
  <c r="G305"/>
  <c r="G304"/>
  <c r="G303"/>
  <c r="G302"/>
  <c r="G301"/>
  <c r="G300"/>
  <c r="G299"/>
  <c r="G298"/>
  <c r="G297"/>
  <c r="G296"/>
  <c r="G295"/>
  <c r="G294"/>
  <c r="G293"/>
  <c r="G292"/>
  <c r="G291"/>
  <c r="G290"/>
  <c r="G289"/>
  <c r="G288"/>
  <c r="G287"/>
  <c r="G286"/>
  <c r="G285"/>
  <c r="G284"/>
  <c r="G283"/>
  <c r="G282"/>
  <c r="G281"/>
  <c r="G280"/>
  <c r="G279"/>
  <c r="G278"/>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7"/>
  <c r="G6" s="1"/>
  <c r="F6"/>
  <c r="E6"/>
  <c r="D6"/>
  <c r="C6"/>
  <c r="G32" i="5"/>
  <c r="F32"/>
  <c r="E32"/>
  <c r="G29"/>
  <c r="F29"/>
  <c r="E29"/>
  <c r="G27"/>
  <c r="F27"/>
  <c r="E27"/>
  <c r="G26"/>
  <c r="F26"/>
  <c r="E26"/>
  <c r="G25"/>
  <c r="F25"/>
  <c r="E25"/>
  <c r="G24"/>
  <c r="F24"/>
  <c r="E24"/>
  <c r="G23"/>
  <c r="F23"/>
  <c r="E23"/>
  <c r="G22"/>
  <c r="F22"/>
  <c r="E22"/>
  <c r="G21"/>
  <c r="F21"/>
  <c r="E21"/>
  <c r="E20"/>
  <c r="D20"/>
  <c r="G20" s="1"/>
  <c r="C20"/>
  <c r="B20"/>
  <c r="G19"/>
  <c r="F19"/>
  <c r="E19"/>
  <c r="E17" s="1"/>
  <c r="G18"/>
  <c r="F18"/>
  <c r="E18"/>
  <c r="G17"/>
  <c r="D17"/>
  <c r="C17"/>
  <c r="F17" s="1"/>
  <c r="B17"/>
  <c r="G15"/>
  <c r="F15"/>
  <c r="E15"/>
  <c r="G14"/>
  <c r="F14"/>
  <c r="E14"/>
  <c r="G13"/>
  <c r="F13"/>
  <c r="E13"/>
  <c r="G12"/>
  <c r="F12"/>
  <c r="E12"/>
  <c r="G11"/>
  <c r="F11"/>
  <c r="E11"/>
  <c r="E10" s="1"/>
  <c r="F10"/>
  <c r="D10"/>
  <c r="G10" s="1"/>
  <c r="C10"/>
  <c r="B10"/>
  <c r="B8" s="1"/>
  <c r="D8"/>
  <c r="G8" s="1"/>
  <c r="C8"/>
  <c r="A2"/>
  <c r="G20" i="4"/>
  <c r="F20"/>
  <c r="E20"/>
  <c r="G18"/>
  <c r="F18"/>
  <c r="E18"/>
  <c r="G17"/>
  <c r="F17"/>
  <c r="E17"/>
  <c r="E16"/>
  <c r="D16"/>
  <c r="G16" s="1"/>
  <c r="C16"/>
  <c r="B16"/>
  <c r="G14"/>
  <c r="F14"/>
  <c r="E14"/>
  <c r="G12"/>
  <c r="F12"/>
  <c r="E12"/>
  <c r="E10"/>
  <c r="C8"/>
  <c r="B8"/>
  <c r="G29" i="3"/>
  <c r="F29"/>
  <c r="E29"/>
  <c r="D28"/>
  <c r="F28" s="1"/>
  <c r="C28"/>
  <c r="B28"/>
  <c r="G26"/>
  <c r="F26"/>
  <c r="E26"/>
  <c r="G24"/>
  <c r="F24"/>
  <c r="E24"/>
  <c r="D23"/>
  <c r="F23" s="1"/>
  <c r="C23"/>
  <c r="B23"/>
  <c r="G21"/>
  <c r="F21"/>
  <c r="E21"/>
  <c r="G20"/>
  <c r="F20"/>
  <c r="E20"/>
  <c r="D19"/>
  <c r="F19" s="1"/>
  <c r="C19"/>
  <c r="B19"/>
  <c r="G17"/>
  <c r="F17"/>
  <c r="E17"/>
  <c r="F16"/>
  <c r="E16"/>
  <c r="D16"/>
  <c r="G16" s="1"/>
  <c r="C16"/>
  <c r="B16"/>
  <c r="G14"/>
  <c r="F14"/>
  <c r="E14"/>
  <c r="G13"/>
  <c r="F13"/>
  <c r="E13"/>
  <c r="G12"/>
  <c r="F12"/>
  <c r="E12"/>
  <c r="G11"/>
  <c r="F11"/>
  <c r="E11"/>
  <c r="G10"/>
  <c r="D10"/>
  <c r="E10" s="1"/>
  <c r="C10"/>
  <c r="C8" s="1"/>
  <c r="C14" i="1" s="1"/>
  <c r="B10" i="3"/>
  <c r="B8"/>
  <c r="B14" i="1" s="1"/>
  <c r="B52" i="2"/>
  <c r="B26"/>
  <c r="C32" s="1"/>
  <c r="T18"/>
  <c r="T17"/>
  <c r="T16"/>
  <c r="T15"/>
  <c r="T14"/>
  <c r="T13"/>
  <c r="T12"/>
  <c r="T11"/>
  <c r="G37" i="1"/>
  <c r="F37"/>
  <c r="E37"/>
  <c r="D34"/>
  <c r="F34" s="1"/>
  <c r="C34"/>
  <c r="B34"/>
  <c r="D31"/>
  <c r="B50" i="2" s="1"/>
  <c r="C31" i="1"/>
  <c r="B31"/>
  <c r="G29"/>
  <c r="D29"/>
  <c r="B49" i="2" s="1"/>
  <c r="C29" i="1"/>
  <c r="B29"/>
  <c r="D27"/>
  <c r="B48" i="2" s="1"/>
  <c r="C27" i="1"/>
  <c r="B27"/>
  <c r="D25"/>
  <c r="G25" s="1"/>
  <c r="C25"/>
  <c r="C23" s="1"/>
  <c r="B25"/>
  <c r="G21"/>
  <c r="D21"/>
  <c r="C21"/>
  <c r="B21"/>
  <c r="E20"/>
  <c r="D20"/>
  <c r="G20" s="1"/>
  <c r="C20"/>
  <c r="B20"/>
  <c r="G19"/>
  <c r="D19"/>
  <c r="C19"/>
  <c r="C18" s="1"/>
  <c r="B19"/>
  <c r="D18"/>
  <c r="G18" s="1"/>
  <c r="B18"/>
  <c r="D17"/>
  <c r="C17"/>
  <c r="B17"/>
  <c r="G17" s="1"/>
  <c r="D16"/>
  <c r="C16"/>
  <c r="E16" s="1"/>
  <c r="B16"/>
  <c r="D15"/>
  <c r="C15"/>
  <c r="B15"/>
  <c r="E27" l="1"/>
  <c r="E15"/>
  <c r="B23"/>
  <c r="E31"/>
  <c r="D23"/>
  <c r="G23" s="1"/>
  <c r="G31"/>
  <c r="E19"/>
  <c r="E21"/>
  <c r="G34"/>
  <c r="B13"/>
  <c r="B11" s="1"/>
  <c r="E18"/>
  <c r="G16"/>
  <c r="E17"/>
  <c r="F25"/>
  <c r="E29"/>
  <c r="E34"/>
  <c r="B51" i="2"/>
  <c r="C13" i="1"/>
  <c r="C11" s="1"/>
  <c r="C30" i="2"/>
  <c r="F16" i="1"/>
  <c r="F18"/>
  <c r="F20"/>
  <c r="F27"/>
  <c r="F31"/>
  <c r="C31" i="2"/>
  <c r="C35"/>
  <c r="E19" i="3"/>
  <c r="E23"/>
  <c r="E28"/>
  <c r="D8" i="4"/>
  <c r="F16"/>
  <c r="F8" i="5"/>
  <c r="F20"/>
  <c r="E8"/>
  <c r="C34" i="2"/>
  <c r="F17" i="1"/>
  <c r="F19"/>
  <c r="F21"/>
  <c r="F29"/>
  <c r="C29" i="2"/>
  <c r="C33"/>
  <c r="F10" i="3"/>
  <c r="G19"/>
  <c r="G23"/>
  <c r="G28"/>
  <c r="G27" i="1"/>
  <c r="C28" i="2"/>
  <c r="D8" i="3"/>
  <c r="F23" i="1" l="1"/>
  <c r="E25"/>
  <c r="E23" s="1"/>
  <c r="F8" i="3"/>
  <c r="E8"/>
  <c r="G8"/>
  <c r="D14" i="1"/>
  <c r="E8" i="4"/>
  <c r="F8"/>
  <c r="G8"/>
  <c r="C26" i="2"/>
  <c r="E14" i="1" l="1"/>
  <c r="F14"/>
  <c r="D13"/>
  <c r="G14"/>
  <c r="G13" l="1"/>
  <c r="B47" i="2"/>
  <c r="E13" i="1"/>
  <c r="D11"/>
  <c r="F13"/>
  <c r="F11" l="1"/>
  <c r="G11"/>
  <c r="E11"/>
  <c r="B45" i="2"/>
  <c r="C47" s="1"/>
  <c r="C50" l="1"/>
  <c r="C48"/>
  <c r="C49"/>
  <c r="C52"/>
  <c r="C51"/>
  <c r="C45" l="1"/>
</calcChain>
</file>

<file path=xl/comments1.xml><?xml version="1.0" encoding="utf-8"?>
<comments xmlns="http://schemas.openxmlformats.org/spreadsheetml/2006/main">
  <authors>
    <author xml:space="preserve"> </author>
  </authors>
  <commentList>
    <comment ref="F49" authorId="0">
      <text>
        <r>
          <rPr>
            <b/>
            <sz val="8"/>
            <color indexed="81"/>
            <rFont val="Tahoma"/>
            <family val="2"/>
          </rPr>
          <t xml:space="preserve"> :</t>
        </r>
        <r>
          <rPr>
            <sz val="8"/>
            <color indexed="81"/>
            <rFont val="Tahoma"/>
            <family val="2"/>
          </rPr>
          <t xml:space="preserve">
</t>
        </r>
      </text>
    </comment>
  </commentList>
</comments>
</file>

<file path=xl/sharedStrings.xml><?xml version="1.0" encoding="utf-8"?>
<sst xmlns="http://schemas.openxmlformats.org/spreadsheetml/2006/main" count="4761" uniqueCount="2702">
  <si>
    <t xml:space="preserve">INGRESOS </t>
  </si>
  <si>
    <t>DEL 1 DE ENERO AL 31 DE DICIEMBRE DE 2015</t>
  </si>
  <si>
    <t>(En pesos )</t>
  </si>
  <si>
    <t>CONCEPTO</t>
  </si>
  <si>
    <t>RECAUDACIÓN</t>
  </si>
  <si>
    <t>VARIACIÓN RESPECTO A:</t>
  </si>
  <si>
    <t>OBTENIDO
 ENE-DIC 2014</t>
  </si>
  <si>
    <t>ENE-DIC 2015</t>
  </si>
  <si>
    <t>RECAUDACIÓN ESTIMADA:</t>
  </si>
  <si>
    <t>ESTIMADA</t>
  </si>
  <si>
    <t>OBTENIDA</t>
  </si>
  <si>
    <t>IMPORTE</t>
  </si>
  <si>
    <t>%</t>
  </si>
  <si>
    <t xml:space="preserve"> %  Real * </t>
  </si>
  <si>
    <t>TOTAL</t>
  </si>
  <si>
    <t>Ingresos de Gestión</t>
  </si>
  <si>
    <t>Impuestos</t>
  </si>
  <si>
    <t>Contribuciones de Mejoras</t>
  </si>
  <si>
    <t>N/R</t>
  </si>
  <si>
    <t>Derechos</t>
  </si>
  <si>
    <t xml:space="preserve">Productos </t>
  </si>
  <si>
    <t xml:space="preserve">Aprovechamientos  </t>
  </si>
  <si>
    <t xml:space="preserve">     Incentivos Derivados de la Colaboración Fiscal </t>
  </si>
  <si>
    <t xml:space="preserve">      Aprovechamientos del Estado</t>
  </si>
  <si>
    <t>Contribuciones no comprendidas en las fracciones de la Ley de Ingresos causados en ejercicios fiscales anteriores pendientes de liquidación o pago</t>
  </si>
  <si>
    <t>Participaciones y Aportaciones Transferencias, Asignaciones, Subsidios y Otras Ayudas</t>
  </si>
  <si>
    <t>Participaciones y Aportaciones</t>
  </si>
  <si>
    <t xml:space="preserve">Participaciones </t>
  </si>
  <si>
    <t xml:space="preserve">Aportaciones                                          </t>
  </si>
  <si>
    <t xml:space="preserve"> </t>
  </si>
  <si>
    <t>Convenios</t>
  </si>
  <si>
    <t>Transferencias, Asignaciones, Subsidios y Otras Ayudas</t>
  </si>
  <si>
    <t>Otros ingresos</t>
  </si>
  <si>
    <t>*Deflactado de acuerdo al Indice Nacional de Precios al Consumidor (INPC)</t>
  </si>
  <si>
    <t>N/R:No Representativo</t>
  </si>
  <si>
    <t xml:space="preserve">INGRESOS DEL SECTOR PUBLICO PRESUPUESTARIO  </t>
  </si>
  <si>
    <t>( Miles de Pesos )</t>
  </si>
  <si>
    <t>ENERO - JULIO 2004</t>
  </si>
  <si>
    <t>NOVIEMBRE/DICIEMBRE 2004</t>
  </si>
  <si>
    <t>Ingresos Propios</t>
  </si>
  <si>
    <t>Participaciones e Incentivos Federales</t>
  </si>
  <si>
    <t>Fondos de Aportaciones Federales ( Ramo 33 )</t>
  </si>
  <si>
    <t xml:space="preserve">Transferencias  por Convenios de Coordinación </t>
  </si>
  <si>
    <t xml:space="preserve">Transferencias por Convenios de Coordinación </t>
  </si>
  <si>
    <t>Programa de Apoyo para el Fortalecimiento de las Entidades Federativas ( PAFEF- Ramo 39 )</t>
  </si>
  <si>
    <t>Fideicomiso para la Infraestructura en los Estados (FIES)</t>
  </si>
  <si>
    <t>Fideicomiso para la Infraestructura en los Estados ( FIES )</t>
  </si>
  <si>
    <t xml:space="preserve">Ingresos derivados de Entidades del Sector Paraestatal </t>
  </si>
  <si>
    <t>Ingresos derivados de Entidades del Sector Paraestatal</t>
  </si>
  <si>
    <t>Ingresos por Empréstitos</t>
  </si>
  <si>
    <t>Aportaciones</t>
  </si>
  <si>
    <t>Transferencias, Asignaciones,Subsidios y Otras Ayudas</t>
  </si>
  <si>
    <t>IMPUESTOS</t>
  </si>
  <si>
    <t>Impuestos Sobre Los Ingresos</t>
  </si>
  <si>
    <t>Sobre Rifas, Sorteos, Loterías y Concursos</t>
  </si>
  <si>
    <t>Sobre Diversiones y Espectáculos Públicos</t>
  </si>
  <si>
    <t>Cedular a los Ingresos por el Otorgamiento del Uso o Goce Temporal de Bienes Inmuebles</t>
  </si>
  <si>
    <t>Sobre las Demasías Caducas</t>
  </si>
  <si>
    <t>Impuestos Sobre el Patrimonio</t>
  </si>
  <si>
    <t>Sobre Tenencia o Uso de  Vehículos</t>
  </si>
  <si>
    <t>Impuestos Sobre la Producción, el Comercio, el Consumo y las Transacciones o Asimilables</t>
  </si>
  <si>
    <t>Impuesto Sobre la Adquisición de Vehículos  de Motor Usados</t>
  </si>
  <si>
    <t>Sobre la Prestación de Servicios de Hospedaje</t>
  </si>
  <si>
    <t>Impuesto sobre Nóminas o Asimilables</t>
  </si>
  <si>
    <t>Impuesto sobre Erogaciones por Remuneraciones al Trabajo Personal</t>
  </si>
  <si>
    <t>Accesorios</t>
  </si>
  <si>
    <t>Otros Impuestos</t>
  </si>
  <si>
    <t>Para el Desarrollo Social</t>
  </si>
  <si>
    <t>OTROS INGRESOS DE GESTIÓN</t>
  </si>
  <si>
    <t>Productos</t>
  </si>
  <si>
    <t>Aprovechamientos</t>
  </si>
  <si>
    <t>Incentivos Derivados de                                Colaboracion Fiscal</t>
  </si>
  <si>
    <t xml:space="preserve">   Aprovechamientos del Estado</t>
  </si>
  <si>
    <t>PARTICIPACIONES, APORTACIONES, TRANSFERENCIAS, ASIGNACIONES, SUBSIDIOS Y OTRAS AYUDAS</t>
  </si>
  <si>
    <t xml:space="preserve">PARTICIPACIONES </t>
  </si>
  <si>
    <t>Fondo General de Participaciones</t>
  </si>
  <si>
    <t>Fondo de Fomento Municipal</t>
  </si>
  <si>
    <t>Participaciones en Impuestos Especiales</t>
  </si>
  <si>
    <t>Fondo de Fiscalización para los Estados</t>
  </si>
  <si>
    <t>Fondo de Compensación</t>
  </si>
  <si>
    <t>APORTACIONES</t>
  </si>
  <si>
    <t>Fondo  de Aportaciones para la nómina Educativa y Gasto Operativo</t>
  </si>
  <si>
    <t>Fondo de Aportaciones para los Servicios de Salud</t>
  </si>
  <si>
    <t>Fondo de Aportaciones para la Infraestructura Social</t>
  </si>
  <si>
    <t xml:space="preserve">     Municipal</t>
  </si>
  <si>
    <t xml:space="preserve">     Estatal</t>
  </si>
  <si>
    <t xml:space="preserve">Fondo de Aportaciones para el Fortalecimiento de los Municipios y de las Demarcaciones Territoriales del Distrito Federal </t>
  </si>
  <si>
    <t>Fondo de Aportaciones Múltiples</t>
  </si>
  <si>
    <t>Fondo de Aportaciones para la Educación Tecnológica y de Adultos</t>
  </si>
  <si>
    <t>Fondo de Aportaciones para la Seguridad Pública de los Estados y del Distrito Federal</t>
  </si>
  <si>
    <t>Fondo de Aportaciones para el Fortalecimiento de las Entidades Federativas ( FAFEF )</t>
  </si>
  <si>
    <t>CONVENIOS</t>
  </si>
  <si>
    <t>TRANSFERENCIAS,ASIGNACIONES,SUBSIDIOS Y OTRAS AYUDAS</t>
  </si>
  <si>
    <t>PRESUPUESTO EJERCIDO POR LOS 570 MUNICIPIOS DEL ESTADO DE OAXACA</t>
  </si>
  <si>
    <t>PARTICIPACIONES FEDERALES</t>
  </si>
  <si>
    <t>DEL 1 DE ENERO AL 30 DE DICIEMBRE DE 2015</t>
  </si>
  <si>
    <t>NO</t>
  </si>
  <si>
    <t>MUNICIPIO</t>
  </si>
  <si>
    <t>Fondo Municipal de Participaciones</t>
  </si>
  <si>
    <t>Fondo Municipal Sobre  el Impuesto a las Ventas Finales de  Gasolina y Diesel</t>
  </si>
  <si>
    <t>Suma</t>
  </si>
  <si>
    <t>001</t>
  </si>
  <si>
    <t xml:space="preserve"> ABEJONES</t>
  </si>
  <si>
    <t>002</t>
  </si>
  <si>
    <t xml:space="preserve"> ACATLAN DE PEREZ FIGUEROA</t>
  </si>
  <si>
    <t>003</t>
  </si>
  <si>
    <t xml:space="preserve"> ASUNCION CACALOTEPEC</t>
  </si>
  <si>
    <t>004</t>
  </si>
  <si>
    <t xml:space="preserve"> ASUNCION CUYOTEPEJI</t>
  </si>
  <si>
    <t>005</t>
  </si>
  <si>
    <t xml:space="preserve"> ASUNCION IXTALTEPEC</t>
  </si>
  <si>
    <t>006</t>
  </si>
  <si>
    <t xml:space="preserve"> ASUNCION NOCHIXTLAN</t>
  </si>
  <si>
    <t>007</t>
  </si>
  <si>
    <t xml:space="preserve"> ASUNCION OCOTLAN</t>
  </si>
  <si>
    <t>008</t>
  </si>
  <si>
    <t xml:space="preserve"> ASUNCION TLACOLULITA</t>
  </si>
  <si>
    <t>009</t>
  </si>
  <si>
    <t xml:space="preserve"> AYOTZINTEPEC</t>
  </si>
  <si>
    <t>010</t>
  </si>
  <si>
    <t xml:space="preserve"> EL BARRIO DE LA SOLEDAD</t>
  </si>
  <si>
    <t>011</t>
  </si>
  <si>
    <t xml:space="preserve"> CALIHUALA</t>
  </si>
  <si>
    <t>012</t>
  </si>
  <si>
    <t xml:space="preserve"> CANDELARIA LOXICHA</t>
  </si>
  <si>
    <t>013</t>
  </si>
  <si>
    <t xml:space="preserve"> CIENEGA DE ZIMATLAN</t>
  </si>
  <si>
    <t>014</t>
  </si>
  <si>
    <t xml:space="preserve"> CIUDAD IXTEPEC</t>
  </si>
  <si>
    <t>015</t>
  </si>
  <si>
    <t xml:space="preserve"> COATECAS ALTAS</t>
  </si>
  <si>
    <t>016</t>
  </si>
  <si>
    <t xml:space="preserve"> COICOYAN DE LAS FLORES</t>
  </si>
  <si>
    <t>017</t>
  </si>
  <si>
    <t xml:space="preserve"> LA COMPAÑIA</t>
  </si>
  <si>
    <t>018</t>
  </si>
  <si>
    <t xml:space="preserve"> CONCEPCION BUENAVISTA</t>
  </si>
  <si>
    <t>019</t>
  </si>
  <si>
    <t xml:space="preserve"> CONCEPCION PAPALO</t>
  </si>
  <si>
    <t>020</t>
  </si>
  <si>
    <t xml:space="preserve"> CONSTANCIA DEL ROSARIO</t>
  </si>
  <si>
    <t>021</t>
  </si>
  <si>
    <t xml:space="preserve"> COSOLAPA</t>
  </si>
  <si>
    <t>022</t>
  </si>
  <si>
    <t xml:space="preserve"> COSOLTEPEC</t>
  </si>
  <si>
    <t>023</t>
  </si>
  <si>
    <t xml:space="preserve"> CUILAPAM DE GUERRERO</t>
  </si>
  <si>
    <t>024</t>
  </si>
  <si>
    <t xml:space="preserve"> CUYAMECALCO VILLA DE ZARAGOZA</t>
  </si>
  <si>
    <t>025</t>
  </si>
  <si>
    <t xml:space="preserve"> CHAHUITES</t>
  </si>
  <si>
    <t>026</t>
  </si>
  <si>
    <t xml:space="preserve"> CHALCATONGO DE HIDALGO</t>
  </si>
  <si>
    <t>027</t>
  </si>
  <si>
    <t xml:space="preserve"> CHIQUIHUITLAN DE BENITO JUAREZ</t>
  </si>
  <si>
    <t>028</t>
  </si>
  <si>
    <t xml:space="preserve"> HEROICA CIUDAD DE EJUTLA DE CRESPO</t>
  </si>
  <si>
    <t>029</t>
  </si>
  <si>
    <t xml:space="preserve"> ELOXOCHITLAN DE FLORES MAGON</t>
  </si>
  <si>
    <t>030</t>
  </si>
  <si>
    <t xml:space="preserve"> EL ESPINAL</t>
  </si>
  <si>
    <t>031</t>
  </si>
  <si>
    <t xml:space="preserve"> TAMAZULAPAM DEL ESPIRITU SANTO</t>
  </si>
  <si>
    <t>032</t>
  </si>
  <si>
    <t xml:space="preserve"> FRESNILLO DE TRUJANO</t>
  </si>
  <si>
    <t>033</t>
  </si>
  <si>
    <t xml:space="preserve"> GUADALUPE ETLA</t>
  </si>
  <si>
    <t>034</t>
  </si>
  <si>
    <t xml:space="preserve"> GUADALUPE DE RAMIREZ</t>
  </si>
  <si>
    <t>035</t>
  </si>
  <si>
    <t xml:space="preserve"> GUELATAO DE JUAREZ</t>
  </si>
  <si>
    <t>036</t>
  </si>
  <si>
    <t xml:space="preserve"> GUEVEA DE HUMBOLDT</t>
  </si>
  <si>
    <t>037</t>
  </si>
  <si>
    <t xml:space="preserve"> MESONES HIDALGO</t>
  </si>
  <si>
    <t>038</t>
  </si>
  <si>
    <t xml:space="preserve"> VILLA HIDALGO</t>
  </si>
  <si>
    <t>039</t>
  </si>
  <si>
    <t xml:space="preserve"> HEROICA CIUDAD DE HUAJUAPAN DE LEON</t>
  </si>
  <si>
    <t>040</t>
  </si>
  <si>
    <t xml:space="preserve"> HUAUTEPEC</t>
  </si>
  <si>
    <t>041</t>
  </si>
  <si>
    <t xml:space="preserve"> HUAUTLA DE JIMENEZ</t>
  </si>
  <si>
    <t>042</t>
  </si>
  <si>
    <t xml:space="preserve"> IXTLAN DE JUAREZ</t>
  </si>
  <si>
    <t>043</t>
  </si>
  <si>
    <t xml:space="preserve"> HEROICA CIUDAD DE JUCHITAN DE ZARAGOZA</t>
  </si>
  <si>
    <t>044</t>
  </si>
  <si>
    <t xml:space="preserve"> LOMA BONITA</t>
  </si>
  <si>
    <t>045</t>
  </si>
  <si>
    <t xml:space="preserve"> MAGDALENA APASCO</t>
  </si>
  <si>
    <t>046</t>
  </si>
  <si>
    <t xml:space="preserve"> MAGDALENA JALTEPEC</t>
  </si>
  <si>
    <t>047</t>
  </si>
  <si>
    <t xml:space="preserve"> SANTA MAGDALENA JICOTLAN</t>
  </si>
  <si>
    <t>048</t>
  </si>
  <si>
    <t xml:space="preserve"> MAGDALENA MIXTEPEC</t>
  </si>
  <si>
    <t>049</t>
  </si>
  <si>
    <t xml:space="preserve"> MAGDALENA OCOTLAN</t>
  </si>
  <si>
    <t>050</t>
  </si>
  <si>
    <t xml:space="preserve"> MAGDALENA PEÑASCO</t>
  </si>
  <si>
    <t>051</t>
  </si>
  <si>
    <t xml:space="preserve"> MAGDALENA TEITIPAC</t>
  </si>
  <si>
    <t>052</t>
  </si>
  <si>
    <t xml:space="preserve"> MAGDALENA TEQUISISTLAN</t>
  </si>
  <si>
    <t>053</t>
  </si>
  <si>
    <t xml:space="preserve"> MAGDALENA TLACOTEPEC</t>
  </si>
  <si>
    <t>054</t>
  </si>
  <si>
    <t xml:space="preserve"> MAGDALENA ZAHUATLAN</t>
  </si>
  <si>
    <t>055</t>
  </si>
  <si>
    <t xml:space="preserve"> MARISCALA DE JUAREZ</t>
  </si>
  <si>
    <t>056</t>
  </si>
  <si>
    <t xml:space="preserve"> MARTIRES DE TACUBAYA</t>
  </si>
  <si>
    <t>057</t>
  </si>
  <si>
    <t xml:space="preserve"> MATIAS ROMERO AVENDAÑO</t>
  </si>
  <si>
    <t>058</t>
  </si>
  <si>
    <t xml:space="preserve"> MAZATLAN VILLA DE FLORES</t>
  </si>
  <si>
    <t>059</t>
  </si>
  <si>
    <t xml:space="preserve"> MIAHUATLAN DE PORFIRIO DIAZ</t>
  </si>
  <si>
    <t>060</t>
  </si>
  <si>
    <t xml:space="preserve"> MIXISTLAN DE LA REFORMA</t>
  </si>
  <si>
    <t>061</t>
  </si>
  <si>
    <t xml:space="preserve"> MONJAS</t>
  </si>
  <si>
    <t>062</t>
  </si>
  <si>
    <t xml:space="preserve"> NATIVIDAD</t>
  </si>
  <si>
    <t>063</t>
  </si>
  <si>
    <t xml:space="preserve"> NAZARENO ETLA</t>
  </si>
  <si>
    <t>064</t>
  </si>
  <si>
    <t xml:space="preserve"> NEJAPA DE MADERO</t>
  </si>
  <si>
    <t>065</t>
  </si>
  <si>
    <t xml:space="preserve"> IXPANTEPEC NIEVES</t>
  </si>
  <si>
    <t>066</t>
  </si>
  <si>
    <t xml:space="preserve"> SANTIAGO NILTEPEC</t>
  </si>
  <si>
    <t>067</t>
  </si>
  <si>
    <t xml:space="preserve"> OAXACA DE JUAREZ</t>
  </si>
  <si>
    <t>068</t>
  </si>
  <si>
    <t xml:space="preserve"> OCOTLAN DE MORELOS</t>
  </si>
  <si>
    <t>069</t>
  </si>
  <si>
    <t xml:space="preserve"> LA PE</t>
  </si>
  <si>
    <t>070</t>
  </si>
  <si>
    <t xml:space="preserve"> PINOTEPA DE DON LUIS</t>
  </si>
  <si>
    <t>071</t>
  </si>
  <si>
    <t xml:space="preserve"> PLUMA HIDALGO</t>
  </si>
  <si>
    <t>072</t>
  </si>
  <si>
    <t xml:space="preserve"> SAN JOSE DEL PROGRESO</t>
  </si>
  <si>
    <t>073</t>
  </si>
  <si>
    <t xml:space="preserve"> PUTLA VILLA DE GUERRERO</t>
  </si>
  <si>
    <t>074</t>
  </si>
  <si>
    <t xml:space="preserve"> SANTA CATARINA QUIOQUITANI</t>
  </si>
  <si>
    <t>075</t>
  </si>
  <si>
    <t xml:space="preserve"> REFORMA DE PINEDA</t>
  </si>
  <si>
    <t>076</t>
  </si>
  <si>
    <t xml:space="preserve"> LA REFORMA</t>
  </si>
  <si>
    <t>077</t>
  </si>
  <si>
    <t xml:space="preserve"> REYES ETLA</t>
  </si>
  <si>
    <t>078</t>
  </si>
  <si>
    <t xml:space="preserve"> ROJAS DE CUAUHTEMOC</t>
  </si>
  <si>
    <t>079</t>
  </si>
  <si>
    <t xml:space="preserve"> SALINA CRUZ</t>
  </si>
  <si>
    <t>080</t>
  </si>
  <si>
    <t xml:space="preserve"> SAN AGUSTIN AMATENGO</t>
  </si>
  <si>
    <t>081</t>
  </si>
  <si>
    <t xml:space="preserve"> SAN AGUSTIN ATENANGO</t>
  </si>
  <si>
    <t>082</t>
  </si>
  <si>
    <t xml:space="preserve"> SAN AGUSTIN CHAYUCO</t>
  </si>
  <si>
    <t>083</t>
  </si>
  <si>
    <t xml:space="preserve"> SAN AGUSTIN DE LAS JUNTAS</t>
  </si>
  <si>
    <t>084</t>
  </si>
  <si>
    <t xml:space="preserve"> SAN AGUSTIN ETLA</t>
  </si>
  <si>
    <t>085</t>
  </si>
  <si>
    <t xml:space="preserve"> SAN AGUSTIN LOXICHA</t>
  </si>
  <si>
    <t>086</t>
  </si>
  <si>
    <t xml:space="preserve"> SAN AGUSTIN TLACOTEPEC</t>
  </si>
  <si>
    <t>087</t>
  </si>
  <si>
    <t xml:space="preserve"> SAN AGUSTIN YATARENI</t>
  </si>
  <si>
    <t>088</t>
  </si>
  <si>
    <t xml:space="preserve"> SAN ANDRES CABECERA NUEVA</t>
  </si>
  <si>
    <t>089</t>
  </si>
  <si>
    <t xml:space="preserve"> SAN ANDRES DINICUITI</t>
  </si>
  <si>
    <t>090</t>
  </si>
  <si>
    <t xml:space="preserve"> SAN ANDRES HUAXPALTEPEC</t>
  </si>
  <si>
    <t>091</t>
  </si>
  <si>
    <t xml:space="preserve"> SAN ANDRES HUAYAPAM</t>
  </si>
  <si>
    <t>092</t>
  </si>
  <si>
    <t xml:space="preserve"> SAN ANDRES IXTLAHUACA</t>
  </si>
  <si>
    <t>093</t>
  </si>
  <si>
    <t xml:space="preserve"> SAN ANDRES LAGUNAS</t>
  </si>
  <si>
    <t>094</t>
  </si>
  <si>
    <t xml:space="preserve"> SAN ANDRES NUXIÑO</t>
  </si>
  <si>
    <t>095</t>
  </si>
  <si>
    <t xml:space="preserve"> SAN ANDRES PAXTLAN</t>
  </si>
  <si>
    <t>096</t>
  </si>
  <si>
    <t xml:space="preserve"> SAN ANDRES SINAXTLA</t>
  </si>
  <si>
    <t>097</t>
  </si>
  <si>
    <t xml:space="preserve"> SAN ANDRES SOLAGA</t>
  </si>
  <si>
    <t>098</t>
  </si>
  <si>
    <t xml:space="preserve"> SAN ANDRES TEOTILALPAM</t>
  </si>
  <si>
    <t>099</t>
  </si>
  <si>
    <t xml:space="preserve"> SAN ANDRES TEPETLAPA</t>
  </si>
  <si>
    <t>100</t>
  </si>
  <si>
    <t xml:space="preserve"> SAN ANDRES YAA</t>
  </si>
  <si>
    <t>101</t>
  </si>
  <si>
    <t xml:space="preserve"> SAN ANDRES ZABACHE</t>
  </si>
  <si>
    <t>102</t>
  </si>
  <si>
    <t xml:space="preserve"> SAN ANDRES ZAUTLA</t>
  </si>
  <si>
    <t>103</t>
  </si>
  <si>
    <t xml:space="preserve"> SAN ANTONINO CASTILLO VELASCO</t>
  </si>
  <si>
    <t>104</t>
  </si>
  <si>
    <t xml:space="preserve"> SAN ANTONINO EL ALTO</t>
  </si>
  <si>
    <t>105</t>
  </si>
  <si>
    <t xml:space="preserve"> SAN ANTONINO MONTE VERDE</t>
  </si>
  <si>
    <t>106</t>
  </si>
  <si>
    <t xml:space="preserve"> SAN ANTONIO ACUTLA</t>
  </si>
  <si>
    <t>107</t>
  </si>
  <si>
    <t xml:space="preserve"> SAN ANTONIO DE LA CAL</t>
  </si>
  <si>
    <t>108</t>
  </si>
  <si>
    <t xml:space="preserve"> SAN ANTONIO HUITEPEC</t>
  </si>
  <si>
    <t>109</t>
  </si>
  <si>
    <t xml:space="preserve"> SAN ANTONIO NANAHUATIPAM</t>
  </si>
  <si>
    <t>110</t>
  </si>
  <si>
    <t xml:space="preserve"> SAN ANTONIO SINICAHUA</t>
  </si>
  <si>
    <t>111</t>
  </si>
  <si>
    <t xml:space="preserve"> SAN ANTONIO TEPETLAPA</t>
  </si>
  <si>
    <t>112</t>
  </si>
  <si>
    <t xml:space="preserve"> SAN BALTAZAR CHICHICAPAM</t>
  </si>
  <si>
    <t>113</t>
  </si>
  <si>
    <t xml:space="preserve"> SAN BALTAZAR LOXICHA</t>
  </si>
  <si>
    <t>114</t>
  </si>
  <si>
    <t xml:space="preserve"> SAN BALTAZAR YATZACHI EL BAJO</t>
  </si>
  <si>
    <t>115</t>
  </si>
  <si>
    <t xml:space="preserve"> SAN BARTOLO COYOTEPEC</t>
  </si>
  <si>
    <t>116</t>
  </si>
  <si>
    <t xml:space="preserve"> SAN BARTOLOME AYAUTLA</t>
  </si>
  <si>
    <t>117</t>
  </si>
  <si>
    <t xml:space="preserve"> SAN BARTOLOME LOXICHA</t>
  </si>
  <si>
    <t>118</t>
  </si>
  <si>
    <t xml:space="preserve"> SAN BARTOLOME QUIALANA</t>
  </si>
  <si>
    <t>119</t>
  </si>
  <si>
    <t xml:space="preserve"> SAN BARTOLOME YUCUAÑE</t>
  </si>
  <si>
    <t>120</t>
  </si>
  <si>
    <t xml:space="preserve"> SAN BARTOLOME ZOOGOCHO</t>
  </si>
  <si>
    <t>121</t>
  </si>
  <si>
    <t xml:space="preserve"> SAN BARTOLO SOYALTEPEC</t>
  </si>
  <si>
    <t>122</t>
  </si>
  <si>
    <t xml:space="preserve"> SAN BARTOLO YAUTEPEC</t>
  </si>
  <si>
    <t>123</t>
  </si>
  <si>
    <t xml:space="preserve"> SAN BERNARDO MIXTEPEC</t>
  </si>
  <si>
    <t>124</t>
  </si>
  <si>
    <t xml:space="preserve"> SAN BLAS ATEMPA</t>
  </si>
  <si>
    <t>125</t>
  </si>
  <si>
    <t xml:space="preserve"> SAN CARLOS YAUTEPEC</t>
  </si>
  <si>
    <t>126</t>
  </si>
  <si>
    <t xml:space="preserve"> SAN CRISTOBAL AMATLAN</t>
  </si>
  <si>
    <t>127</t>
  </si>
  <si>
    <t xml:space="preserve"> SAN CRISTOBAL AMOLTEPEC</t>
  </si>
  <si>
    <t>128</t>
  </si>
  <si>
    <t xml:space="preserve"> SAN CRISTOBAL LACHIRIOAG</t>
  </si>
  <si>
    <t>129</t>
  </si>
  <si>
    <t xml:space="preserve"> SAN CRISTOBAL SUCHIXTLAHUACA</t>
  </si>
  <si>
    <t>130</t>
  </si>
  <si>
    <t xml:space="preserve"> SAN DIONISIO DEL MAR</t>
  </si>
  <si>
    <t>131</t>
  </si>
  <si>
    <t xml:space="preserve"> SAN DIONISIO OCOTEPEC</t>
  </si>
  <si>
    <t>132</t>
  </si>
  <si>
    <t xml:space="preserve"> SAN DIONISIO OCOTLAN</t>
  </si>
  <si>
    <t>133</t>
  </si>
  <si>
    <t xml:space="preserve"> SAN ESTEBAN ATATLAHUCA</t>
  </si>
  <si>
    <t>134</t>
  </si>
  <si>
    <t xml:space="preserve"> SAN FELIPE JALAPA DE DIAZ</t>
  </si>
  <si>
    <t>135</t>
  </si>
  <si>
    <t xml:space="preserve"> SAN FELIPE TEJALAPAM</t>
  </si>
  <si>
    <t>136</t>
  </si>
  <si>
    <t xml:space="preserve"> SAN FELIPE USILA</t>
  </si>
  <si>
    <t>137</t>
  </si>
  <si>
    <t xml:space="preserve"> SAN FRANCISCO CAHUACUA</t>
  </si>
  <si>
    <t>138</t>
  </si>
  <si>
    <t xml:space="preserve"> SAN FRANCISCO CAJONOS</t>
  </si>
  <si>
    <t>139</t>
  </si>
  <si>
    <t xml:space="preserve"> SAN FRANCISCO CHAPULAPA</t>
  </si>
  <si>
    <t>140</t>
  </si>
  <si>
    <t xml:space="preserve"> SAN FRANCISCO CHINDUA</t>
  </si>
  <si>
    <t>141</t>
  </si>
  <si>
    <t xml:space="preserve"> SAN FRANCISCO DEL MAR</t>
  </si>
  <si>
    <t>142</t>
  </si>
  <si>
    <t xml:space="preserve"> SAN FRANCISCO HUEHUETLAN</t>
  </si>
  <si>
    <t>143</t>
  </si>
  <si>
    <t xml:space="preserve"> SAN FRANCISCO IXHUATAN</t>
  </si>
  <si>
    <t>144</t>
  </si>
  <si>
    <t xml:space="preserve"> SAN FRANCISCO JALTEPETONGO</t>
  </si>
  <si>
    <t>145</t>
  </si>
  <si>
    <t xml:space="preserve"> SAN FRANCISCO LACHIGOLO</t>
  </si>
  <si>
    <t>146</t>
  </si>
  <si>
    <t xml:space="preserve"> SAN FRANCISCO LOGUECHE</t>
  </si>
  <si>
    <t>147</t>
  </si>
  <si>
    <t xml:space="preserve"> SAN FRANCISCO NUXAÑO</t>
  </si>
  <si>
    <t>148</t>
  </si>
  <si>
    <t xml:space="preserve"> SAN FRANCISCO OZOLOTEPEC</t>
  </si>
  <si>
    <t>149</t>
  </si>
  <si>
    <t xml:space="preserve"> SAN FRANCISCO SOLA</t>
  </si>
  <si>
    <t>150</t>
  </si>
  <si>
    <t xml:space="preserve"> SAN FRANCISCO TELIXTLAHUACA</t>
  </si>
  <si>
    <t>151</t>
  </si>
  <si>
    <t xml:space="preserve"> SAN FRANCISCO TEOPAN</t>
  </si>
  <si>
    <t>152</t>
  </si>
  <si>
    <t xml:space="preserve"> SAN FRANCISCO TLAPANCINGO</t>
  </si>
  <si>
    <t>153</t>
  </si>
  <si>
    <t xml:space="preserve"> SAN GABRIEL MIXTEPEC</t>
  </si>
  <si>
    <t>154</t>
  </si>
  <si>
    <t xml:space="preserve"> SAN ILDEFONSO AMATLAN</t>
  </si>
  <si>
    <t>155</t>
  </si>
  <si>
    <t xml:space="preserve"> SAN ILDEFONSO SOLA</t>
  </si>
  <si>
    <t>156</t>
  </si>
  <si>
    <t xml:space="preserve"> SAN ILDEFONSO VILLA ALTA</t>
  </si>
  <si>
    <t>157</t>
  </si>
  <si>
    <t xml:space="preserve"> SAN JACINTO AMILPAS</t>
  </si>
  <si>
    <t>158</t>
  </si>
  <si>
    <t xml:space="preserve"> SAN JACINTO TLACOTEPEC</t>
  </si>
  <si>
    <t>159</t>
  </si>
  <si>
    <t xml:space="preserve"> SAN JERONIMO COATLAN</t>
  </si>
  <si>
    <t>160</t>
  </si>
  <si>
    <t xml:space="preserve"> SAN JERONIMO SILACAYOAPILLA</t>
  </si>
  <si>
    <t>161</t>
  </si>
  <si>
    <t xml:space="preserve"> SAN JERONIMO SOSOLA</t>
  </si>
  <si>
    <t>162</t>
  </si>
  <si>
    <t xml:space="preserve"> SAN JERONIMO TAVICHE</t>
  </si>
  <si>
    <t>163</t>
  </si>
  <si>
    <t xml:space="preserve"> SAN JERONIMO TECOATL</t>
  </si>
  <si>
    <t>164</t>
  </si>
  <si>
    <t xml:space="preserve"> SAN JORGE NUCHITA</t>
  </si>
  <si>
    <t>165</t>
  </si>
  <si>
    <t xml:space="preserve"> SAN JOSE AYUQUILA</t>
  </si>
  <si>
    <t>166</t>
  </si>
  <si>
    <t xml:space="preserve"> SAN JOSE CHILTEPEC</t>
  </si>
  <si>
    <t>167</t>
  </si>
  <si>
    <t xml:space="preserve"> SAN JOSE DEL PEÑASCO</t>
  </si>
  <si>
    <t>168</t>
  </si>
  <si>
    <t xml:space="preserve"> SAN JOSE ESTANCIA GRANDE</t>
  </si>
  <si>
    <t>169</t>
  </si>
  <si>
    <t xml:space="preserve"> SAN JOSE INDEPENDENCIA</t>
  </si>
  <si>
    <t>170</t>
  </si>
  <si>
    <t xml:space="preserve"> SAN JOSE LACHIGUIRI</t>
  </si>
  <si>
    <t>171</t>
  </si>
  <si>
    <t xml:space="preserve"> SAN JOSE TENANGO</t>
  </si>
  <si>
    <t>172</t>
  </si>
  <si>
    <t xml:space="preserve"> SAN JUAN ACHIUTLA</t>
  </si>
  <si>
    <t>173</t>
  </si>
  <si>
    <t xml:space="preserve"> SAN JUAN ATEPEC</t>
  </si>
  <si>
    <t>174</t>
  </si>
  <si>
    <t xml:space="preserve"> ANIMAS TRUJANO</t>
  </si>
  <si>
    <t>175</t>
  </si>
  <si>
    <t xml:space="preserve"> SAN JUAN BAUTISTA ATATLAHUCA</t>
  </si>
  <si>
    <t>176</t>
  </si>
  <si>
    <t xml:space="preserve"> SAN JUAN BAUTISTA COIXTLAHUACA</t>
  </si>
  <si>
    <t>177</t>
  </si>
  <si>
    <t xml:space="preserve"> SAN JUAN BAUTISTA CUICATLAN</t>
  </si>
  <si>
    <t>178</t>
  </si>
  <si>
    <t xml:space="preserve"> SAN JUAN BAUTISTA GUELACHE</t>
  </si>
  <si>
    <t>179</t>
  </si>
  <si>
    <t xml:space="preserve"> SAN JUAN BAUTISTA JAYACATLAN</t>
  </si>
  <si>
    <t>180</t>
  </si>
  <si>
    <t xml:space="preserve"> SAN JUAN BAUTISTA LO DE SOTO</t>
  </si>
  <si>
    <t>181</t>
  </si>
  <si>
    <t xml:space="preserve"> SAN JUAN BAUTISTA SUCHITEPEC</t>
  </si>
  <si>
    <t>182</t>
  </si>
  <si>
    <t xml:space="preserve"> SAN JUAN BAUTISTA TLACOATZINTEPEC</t>
  </si>
  <si>
    <t>183</t>
  </si>
  <si>
    <t xml:space="preserve"> SAN JUAN BAUTISTA TLACHICHILCO</t>
  </si>
  <si>
    <t>184</t>
  </si>
  <si>
    <t xml:space="preserve"> SAN JUAN BAUTISTA TUXTEPEC</t>
  </si>
  <si>
    <t>185</t>
  </si>
  <si>
    <t xml:space="preserve"> SAN JUAN CACAHUATEPEC</t>
  </si>
  <si>
    <t>186</t>
  </si>
  <si>
    <t xml:space="preserve"> SAN JUAN CIENEGUILLA</t>
  </si>
  <si>
    <t>187</t>
  </si>
  <si>
    <t xml:space="preserve"> SAN JUAN COATZOSPAM</t>
  </si>
  <si>
    <t>188</t>
  </si>
  <si>
    <t xml:space="preserve"> SAN JUAN COLORADO</t>
  </si>
  <si>
    <t>189</t>
  </si>
  <si>
    <t xml:space="preserve"> SAN JUAN COMALTEPEC</t>
  </si>
  <si>
    <t>190</t>
  </si>
  <si>
    <t xml:space="preserve"> SAN JUAN COTZOCON</t>
  </si>
  <si>
    <t>191</t>
  </si>
  <si>
    <t xml:space="preserve"> SAN JUAN CHICOMEZUCHIL</t>
  </si>
  <si>
    <t>192</t>
  </si>
  <si>
    <t xml:space="preserve"> SAN JUAN CHILATECA</t>
  </si>
  <si>
    <t>193</t>
  </si>
  <si>
    <t xml:space="preserve"> SAN JUAN DEL ESTADO</t>
  </si>
  <si>
    <t>194</t>
  </si>
  <si>
    <t xml:space="preserve"> SAN JUAN DEL RIO</t>
  </si>
  <si>
    <t>195</t>
  </si>
  <si>
    <t xml:space="preserve"> SAN JUAN DIUXI</t>
  </si>
  <si>
    <t>196</t>
  </si>
  <si>
    <t xml:space="preserve"> SAN JUAN EVANGELISTA ANALCO</t>
  </si>
  <si>
    <t>197</t>
  </si>
  <si>
    <t xml:space="preserve"> SAN JUAN GUELAVIA</t>
  </si>
  <si>
    <t>198</t>
  </si>
  <si>
    <t xml:space="preserve"> SAN JUAN GUICHICOVI</t>
  </si>
  <si>
    <t>199</t>
  </si>
  <si>
    <t xml:space="preserve"> SAN JUAN IHUALTEPEC</t>
  </si>
  <si>
    <t>200</t>
  </si>
  <si>
    <t xml:space="preserve"> SAN JUAN JUQUILA MIXES</t>
  </si>
  <si>
    <t>201</t>
  </si>
  <si>
    <t xml:space="preserve"> SAN JUAN JUQUILA VIJANOS</t>
  </si>
  <si>
    <t>202</t>
  </si>
  <si>
    <t xml:space="preserve"> SAN JUAN LACHAO</t>
  </si>
  <si>
    <t>203</t>
  </si>
  <si>
    <t xml:space="preserve"> SAN JUAN LACHIGALLA</t>
  </si>
  <si>
    <t>204</t>
  </si>
  <si>
    <t xml:space="preserve"> SAN JUAN LAJARCIA</t>
  </si>
  <si>
    <t>205</t>
  </si>
  <si>
    <t xml:space="preserve"> SAN JUAN LALANA</t>
  </si>
  <si>
    <t>206</t>
  </si>
  <si>
    <t xml:space="preserve"> SAN JUAN DE LOS CUES</t>
  </si>
  <si>
    <t>207</t>
  </si>
  <si>
    <t xml:space="preserve"> SAN JUAN MAZATLAN</t>
  </si>
  <si>
    <t>208</t>
  </si>
  <si>
    <t xml:space="preserve"> SAN JUAN MIXTEPEC - DTO. 08 -</t>
  </si>
  <si>
    <t>209</t>
  </si>
  <si>
    <t xml:space="preserve"> SAN JUAN MIXTEPEC - DTO. 26 -</t>
  </si>
  <si>
    <t>210</t>
  </si>
  <si>
    <t xml:space="preserve"> SAN JUAN ÑUMI</t>
  </si>
  <si>
    <t>211</t>
  </si>
  <si>
    <t xml:space="preserve"> SAN JUAN OZOLOTEPEC</t>
  </si>
  <si>
    <t>212</t>
  </si>
  <si>
    <t xml:space="preserve"> SAN JUAN PETLAPA</t>
  </si>
  <si>
    <t>213</t>
  </si>
  <si>
    <t xml:space="preserve"> SAN JUAN QUIAHIJE</t>
  </si>
  <si>
    <t>214</t>
  </si>
  <si>
    <t xml:space="preserve"> SAN JUAN QUIOTEPEC</t>
  </si>
  <si>
    <t>215</t>
  </si>
  <si>
    <t xml:space="preserve"> SAN JUAN SAYULTEPEC</t>
  </si>
  <si>
    <t>216</t>
  </si>
  <si>
    <t xml:space="preserve"> SAN JUAN TABAA</t>
  </si>
  <si>
    <t>217</t>
  </si>
  <si>
    <t xml:space="preserve"> SAN JUAN TAMAZOLA</t>
  </si>
  <si>
    <t>218</t>
  </si>
  <si>
    <t xml:space="preserve"> SAN JUAN TEITA</t>
  </si>
  <si>
    <t>219</t>
  </si>
  <si>
    <t xml:space="preserve"> SAN JUAN TEITIPAC</t>
  </si>
  <si>
    <t>220</t>
  </si>
  <si>
    <t xml:space="preserve"> SAN JUAN TEPEUXILA</t>
  </si>
  <si>
    <t>221</t>
  </si>
  <si>
    <t xml:space="preserve"> SAN JUAN TEPOSCOLULA</t>
  </si>
  <si>
    <t>222</t>
  </si>
  <si>
    <t xml:space="preserve"> SAN JUAN YAEE</t>
  </si>
  <si>
    <t>223</t>
  </si>
  <si>
    <t xml:space="preserve"> SAN JUAN YATZONA</t>
  </si>
  <si>
    <t>224</t>
  </si>
  <si>
    <t xml:space="preserve"> SAN JUAN YUCUITA</t>
  </si>
  <si>
    <t>225</t>
  </si>
  <si>
    <t xml:space="preserve"> SAN LORENZO</t>
  </si>
  <si>
    <t>226</t>
  </si>
  <si>
    <t xml:space="preserve"> SAN LORENZO ALBARRADAS</t>
  </si>
  <si>
    <t>227</t>
  </si>
  <si>
    <t xml:space="preserve"> SAN LORENZO CACAOTEPEC</t>
  </si>
  <si>
    <t>228</t>
  </si>
  <si>
    <t xml:space="preserve"> SAN LORENZO CUAUNECUILTITLA</t>
  </si>
  <si>
    <t>229</t>
  </si>
  <si>
    <t xml:space="preserve"> SAN LORENZO TEXMELUCAN</t>
  </si>
  <si>
    <t>230</t>
  </si>
  <si>
    <t xml:space="preserve"> SAN LORENZO VICTORIA</t>
  </si>
  <si>
    <t>231</t>
  </si>
  <si>
    <t xml:space="preserve"> SAN LUCAS CAMOTLAN</t>
  </si>
  <si>
    <t>232</t>
  </si>
  <si>
    <t xml:space="preserve"> SAN LUCAS OJITLAN</t>
  </si>
  <si>
    <t>233</t>
  </si>
  <si>
    <t xml:space="preserve"> SAN LUCAS QUIAVINI</t>
  </si>
  <si>
    <t>234</t>
  </si>
  <si>
    <t xml:space="preserve"> SAN LUCAS ZOQUIAPAM</t>
  </si>
  <si>
    <t>235</t>
  </si>
  <si>
    <t xml:space="preserve"> SAN LUIS AMATLAN</t>
  </si>
  <si>
    <t>236</t>
  </si>
  <si>
    <t xml:space="preserve"> SAN MARCIAL OZOLOTEPEC</t>
  </si>
  <si>
    <t>237</t>
  </si>
  <si>
    <t xml:space="preserve"> SAN MARCOS ARTEAGA</t>
  </si>
  <si>
    <t>238</t>
  </si>
  <si>
    <t xml:space="preserve"> SAN MARTIN DE LOS CANSECOS</t>
  </si>
  <si>
    <t>239</t>
  </si>
  <si>
    <t xml:space="preserve"> SAN MARTIN HUAMELULPAM</t>
  </si>
  <si>
    <t>240</t>
  </si>
  <si>
    <t xml:space="preserve"> SAN MARTIN ITUNYOSO</t>
  </si>
  <si>
    <t>241</t>
  </si>
  <si>
    <t xml:space="preserve"> SAN MARTIN LACHILA</t>
  </si>
  <si>
    <t>242</t>
  </si>
  <si>
    <t xml:space="preserve"> SAN MARTIN PERAS</t>
  </si>
  <si>
    <t>243</t>
  </si>
  <si>
    <t xml:space="preserve"> SAN MARTIN TILCAJETE</t>
  </si>
  <si>
    <t>244</t>
  </si>
  <si>
    <t xml:space="preserve"> SAN MARTIN TOXPALAN</t>
  </si>
  <si>
    <t>245</t>
  </si>
  <si>
    <t xml:space="preserve"> SAN MARTIN ZACATEPEC</t>
  </si>
  <si>
    <t>246</t>
  </si>
  <si>
    <t xml:space="preserve"> SAN MATEO CAJONOS</t>
  </si>
  <si>
    <t>247</t>
  </si>
  <si>
    <t xml:space="preserve"> CAPULALPAM DE MENDEZ</t>
  </si>
  <si>
    <t>248</t>
  </si>
  <si>
    <t xml:space="preserve"> SAN MATEO DEL MAR</t>
  </si>
  <si>
    <t>249</t>
  </si>
  <si>
    <t xml:space="preserve"> SAN MATEO YOLOXOCHITLAN</t>
  </si>
  <si>
    <t>250</t>
  </si>
  <si>
    <t xml:space="preserve"> SAN MATEO ETLATONGO</t>
  </si>
  <si>
    <t>251</t>
  </si>
  <si>
    <t xml:space="preserve"> SAN MATEO NEJAPAM</t>
  </si>
  <si>
    <t>252</t>
  </si>
  <si>
    <t xml:space="preserve"> SAN MATEO PEÑASCO</t>
  </si>
  <si>
    <t>253</t>
  </si>
  <si>
    <t xml:space="preserve"> SAN MATEO PIÑAS</t>
  </si>
  <si>
    <t>254</t>
  </si>
  <si>
    <t xml:space="preserve"> SAN MATEO RIO HONDO</t>
  </si>
  <si>
    <t>255</t>
  </si>
  <si>
    <t xml:space="preserve"> SAN MATEO SINDIHUI</t>
  </si>
  <si>
    <t>256</t>
  </si>
  <si>
    <t xml:space="preserve"> SAN MATEO TLAPILTEPEC</t>
  </si>
  <si>
    <t>257</t>
  </si>
  <si>
    <t xml:space="preserve"> SAN MELCHOR BETAZA</t>
  </si>
  <si>
    <t>258</t>
  </si>
  <si>
    <t xml:space="preserve"> SAN MIGUEL ACHIUTLA</t>
  </si>
  <si>
    <t>259</t>
  </si>
  <si>
    <t xml:space="preserve"> SAN MIGUEL AHUEHUETITLAN</t>
  </si>
  <si>
    <t>260</t>
  </si>
  <si>
    <t xml:space="preserve"> SAN MIGUEL ALOAPAM</t>
  </si>
  <si>
    <t>261</t>
  </si>
  <si>
    <t xml:space="preserve"> SAN MIGUEL AMATITLAN</t>
  </si>
  <si>
    <t>262</t>
  </si>
  <si>
    <t xml:space="preserve"> SAN MIGUEL AMATLAN</t>
  </si>
  <si>
    <t>263</t>
  </si>
  <si>
    <t xml:space="preserve"> SAN MIGUEL COATLAN</t>
  </si>
  <si>
    <t>264</t>
  </si>
  <si>
    <t xml:space="preserve"> SAN MIGUEL CHICAHUA</t>
  </si>
  <si>
    <t>265</t>
  </si>
  <si>
    <t xml:space="preserve"> SAN MIGUEL CHIMALAPA</t>
  </si>
  <si>
    <t>266</t>
  </si>
  <si>
    <t xml:space="preserve"> SAN MIGUEL DEL PUERTO</t>
  </si>
  <si>
    <t>267</t>
  </si>
  <si>
    <t xml:space="preserve"> SAN MIGUEL DEL RIO</t>
  </si>
  <si>
    <t>268</t>
  </si>
  <si>
    <t xml:space="preserve"> SAN MIGUEL EJUTLA</t>
  </si>
  <si>
    <t>269</t>
  </si>
  <si>
    <t xml:space="preserve"> SAN MIGUEL EL GRANDE</t>
  </si>
  <si>
    <t>270</t>
  </si>
  <si>
    <t xml:space="preserve"> SAN MIGUEL HUAUTLA</t>
  </si>
  <si>
    <t>271</t>
  </si>
  <si>
    <t xml:space="preserve"> SAN MIGUEL MIXTEPEC</t>
  </si>
  <si>
    <t>272</t>
  </si>
  <si>
    <t xml:space="preserve"> SAN MIGUEL PANIXTLAHUACA</t>
  </si>
  <si>
    <t>273</t>
  </si>
  <si>
    <t xml:space="preserve"> SAN MIGUEL PERAS</t>
  </si>
  <si>
    <t>274</t>
  </si>
  <si>
    <t xml:space="preserve"> SAN MIGUEL PIEDRAS</t>
  </si>
  <si>
    <t>275</t>
  </si>
  <si>
    <t xml:space="preserve"> SAN MIGUEL QUETZALTEPEC</t>
  </si>
  <si>
    <t>276</t>
  </si>
  <si>
    <t xml:space="preserve"> SAN MIGUEL SANTA FLOR</t>
  </si>
  <si>
    <t>277</t>
  </si>
  <si>
    <t xml:space="preserve"> VILLA SOLA DE VEGA</t>
  </si>
  <si>
    <t>278</t>
  </si>
  <si>
    <t xml:space="preserve"> SAN MIGUEL SOYALTEPEC</t>
  </si>
  <si>
    <t>279</t>
  </si>
  <si>
    <t xml:space="preserve"> SAN MIGUEL SUCHIXTEPEC</t>
  </si>
  <si>
    <t>280</t>
  </si>
  <si>
    <t xml:space="preserve"> VILLA TALEA DE CASTRO</t>
  </si>
  <si>
    <t>281</t>
  </si>
  <si>
    <t xml:space="preserve"> SAN MIGUEL TECOMATLAN</t>
  </si>
  <si>
    <t>282</t>
  </si>
  <si>
    <t xml:space="preserve"> SAN MIGUEL TENANGO</t>
  </si>
  <si>
    <t>283</t>
  </si>
  <si>
    <t xml:space="preserve"> SAN MIGUEL TEQUIXTEPEC</t>
  </si>
  <si>
    <t>284</t>
  </si>
  <si>
    <t xml:space="preserve"> SAN MIGUEL TILQUIAPAM</t>
  </si>
  <si>
    <t>285</t>
  </si>
  <si>
    <t xml:space="preserve"> SAN MIGUEL TLACAMAMA</t>
  </si>
  <si>
    <t>286</t>
  </si>
  <si>
    <t xml:space="preserve"> SAN MIGUEL TLACOTEPEC</t>
  </si>
  <si>
    <t>287</t>
  </si>
  <si>
    <t xml:space="preserve"> SAN MIGUEL TULANCINGO</t>
  </si>
  <si>
    <t>288</t>
  </si>
  <si>
    <t xml:space="preserve"> SAN MIGUEL YOTAO</t>
  </si>
  <si>
    <t>289</t>
  </si>
  <si>
    <t xml:space="preserve"> SAN NICOLAS</t>
  </si>
  <si>
    <t>290</t>
  </si>
  <si>
    <t xml:space="preserve"> SAN NICOLAS HIDALGO</t>
  </si>
  <si>
    <t>291</t>
  </si>
  <si>
    <t xml:space="preserve"> SAN PABLO COATLAN</t>
  </si>
  <si>
    <t>292</t>
  </si>
  <si>
    <t xml:space="preserve"> SAN PABLO CUATRO VENADOS</t>
  </si>
  <si>
    <t>293</t>
  </si>
  <si>
    <t xml:space="preserve"> SAN PABLO ETLA</t>
  </si>
  <si>
    <t>294</t>
  </si>
  <si>
    <t xml:space="preserve"> SAN PABLO HUITZO</t>
  </si>
  <si>
    <t>295</t>
  </si>
  <si>
    <t xml:space="preserve"> SAN PABLO HUIXTEPEC</t>
  </si>
  <si>
    <t>296</t>
  </si>
  <si>
    <t xml:space="preserve"> SAN PABLO MACUILTIANGUIS</t>
  </si>
  <si>
    <t>297</t>
  </si>
  <si>
    <t xml:space="preserve"> SAN PABLO TIJALTEPEC</t>
  </si>
  <si>
    <t>298</t>
  </si>
  <si>
    <t xml:space="preserve"> SAN PABLO VILLA DE MITLA</t>
  </si>
  <si>
    <t>299</t>
  </si>
  <si>
    <t xml:space="preserve"> SAN PABLO YAGANIZA</t>
  </si>
  <si>
    <t>300</t>
  </si>
  <si>
    <t xml:space="preserve"> SAN PEDRO AMUZGOS</t>
  </si>
  <si>
    <t>301</t>
  </si>
  <si>
    <t xml:space="preserve"> SAN PEDRO APOSTOL</t>
  </si>
  <si>
    <t>302</t>
  </si>
  <si>
    <t xml:space="preserve"> SAN PEDRO ATOYAC</t>
  </si>
  <si>
    <t>303</t>
  </si>
  <si>
    <t xml:space="preserve"> SAN PEDRO CAJONOS</t>
  </si>
  <si>
    <t>304</t>
  </si>
  <si>
    <t xml:space="preserve"> SAN PEDRO COXCALTEPEC CANTAROS</t>
  </si>
  <si>
    <t>305</t>
  </si>
  <si>
    <t xml:space="preserve"> SAN PEDRO COMITANCILLO</t>
  </si>
  <si>
    <t>306</t>
  </si>
  <si>
    <t xml:space="preserve"> SAN PEDRO EL ALTO</t>
  </si>
  <si>
    <t>307</t>
  </si>
  <si>
    <t xml:space="preserve"> SAN PEDRO HUAMELULA</t>
  </si>
  <si>
    <t>308</t>
  </si>
  <si>
    <t xml:space="preserve"> SAN PEDRO HUILOTEPEC</t>
  </si>
  <si>
    <t>309</t>
  </si>
  <si>
    <t xml:space="preserve"> SAN PEDRO IXCATLAN</t>
  </si>
  <si>
    <t>310</t>
  </si>
  <si>
    <t xml:space="preserve"> SAN PEDRO IXTLAHUACA</t>
  </si>
  <si>
    <t>311</t>
  </si>
  <si>
    <t xml:space="preserve"> SAN PEDRO JALTEPETONGO</t>
  </si>
  <si>
    <t>312</t>
  </si>
  <si>
    <t xml:space="preserve"> SAN PEDRO JICAYAN</t>
  </si>
  <si>
    <t>313</t>
  </si>
  <si>
    <t xml:space="preserve"> SAN PEDRO JOCOTIPAC</t>
  </si>
  <si>
    <t>314</t>
  </si>
  <si>
    <t xml:space="preserve"> SAN PEDRO JUCHATENGO</t>
  </si>
  <si>
    <t>315</t>
  </si>
  <si>
    <t xml:space="preserve"> SAN PEDRO MARTIR</t>
  </si>
  <si>
    <t>316</t>
  </si>
  <si>
    <t xml:space="preserve"> SAN PEDRO MARTIR QUIECHAPA</t>
  </si>
  <si>
    <t>317</t>
  </si>
  <si>
    <t xml:space="preserve"> SAN PEDRO MARTIR YUCUXACO</t>
  </si>
  <si>
    <t>318</t>
  </si>
  <si>
    <t xml:space="preserve"> SAN PEDRO MIXTEPEC - DTO. 22 -</t>
  </si>
  <si>
    <t>319</t>
  </si>
  <si>
    <t xml:space="preserve"> SAN PEDRO MIXTEPEC - DTO. 26 -</t>
  </si>
  <si>
    <t>320</t>
  </si>
  <si>
    <t xml:space="preserve"> SAN PEDRO MOLINOS</t>
  </si>
  <si>
    <t>321</t>
  </si>
  <si>
    <t xml:space="preserve"> SAN PEDRO NOPALA</t>
  </si>
  <si>
    <t>322</t>
  </si>
  <si>
    <t xml:space="preserve"> SAN PEDRO OCOPETATILLO</t>
  </si>
  <si>
    <t>323</t>
  </si>
  <si>
    <t xml:space="preserve"> SAN PEDRO OCOTEPEC</t>
  </si>
  <si>
    <t>324</t>
  </si>
  <si>
    <t xml:space="preserve"> SAN PEDRO POCHUTLA</t>
  </si>
  <si>
    <t>325</t>
  </si>
  <si>
    <t xml:space="preserve"> SAN PEDRO QUIATONI</t>
  </si>
  <si>
    <t>326</t>
  </si>
  <si>
    <t xml:space="preserve"> SAN PEDRO SOCHIAPAM</t>
  </si>
  <si>
    <t>327</t>
  </si>
  <si>
    <t xml:space="preserve"> SAN PEDRO TAPANATEPEC</t>
  </si>
  <si>
    <t>328</t>
  </si>
  <si>
    <t xml:space="preserve"> SAN PEDRO TAVICHE</t>
  </si>
  <si>
    <t>329</t>
  </si>
  <si>
    <t xml:space="preserve"> SAN PEDRO TEOZACOALCO</t>
  </si>
  <si>
    <t>330</t>
  </si>
  <si>
    <t xml:space="preserve"> SAN PEDRO TEUTILA</t>
  </si>
  <si>
    <t>331</t>
  </si>
  <si>
    <t xml:space="preserve"> SAN PEDRO TIDAA</t>
  </si>
  <si>
    <t>332</t>
  </si>
  <si>
    <t xml:space="preserve"> SAN PEDRO TOPILTEPEC</t>
  </si>
  <si>
    <t>333</t>
  </si>
  <si>
    <t xml:space="preserve"> SAN PEDRO TOTOLAPAM</t>
  </si>
  <si>
    <t>334</t>
  </si>
  <si>
    <t xml:space="preserve"> VILLA DE TUTUTEPEC DE MELCHOR OCAMPO</t>
  </si>
  <si>
    <t>335</t>
  </si>
  <si>
    <t xml:space="preserve"> SAN PEDRO YANERI</t>
  </si>
  <si>
    <t>336</t>
  </si>
  <si>
    <t xml:space="preserve"> SAN PEDRO YOLOX</t>
  </si>
  <si>
    <t>337</t>
  </si>
  <si>
    <t xml:space="preserve"> SAN PEDRO Y SAN PABLO AYUTLA</t>
  </si>
  <si>
    <t>338</t>
  </si>
  <si>
    <t xml:space="preserve"> VILLA DE ETLA</t>
  </si>
  <si>
    <t>339</t>
  </si>
  <si>
    <t xml:space="preserve"> SAN PEDRO Y SAN PABLO TEPOSCOLULA</t>
  </si>
  <si>
    <t>340</t>
  </si>
  <si>
    <t xml:space="preserve"> SAN PEDRO Y SAN PABLO TEQUIXTEPEC</t>
  </si>
  <si>
    <t>341</t>
  </si>
  <si>
    <t xml:space="preserve"> SAN PEDRO YUCUNAMA</t>
  </si>
  <si>
    <t>342</t>
  </si>
  <si>
    <t xml:space="preserve"> SAN RAYMUNDO JALPAN</t>
  </si>
  <si>
    <t>343</t>
  </si>
  <si>
    <t xml:space="preserve"> SAN SEBASTIAN ABASOLO</t>
  </si>
  <si>
    <t>344</t>
  </si>
  <si>
    <t xml:space="preserve"> SAN SEBASTIAN COATLAN</t>
  </si>
  <si>
    <t>345</t>
  </si>
  <si>
    <t xml:space="preserve"> SAN SEBASTIAN IXCAPA</t>
  </si>
  <si>
    <t>346</t>
  </si>
  <si>
    <t xml:space="preserve"> SAN SEBASTIAN NICANANDUTA</t>
  </si>
  <si>
    <t>347</t>
  </si>
  <si>
    <t xml:space="preserve"> SAN SEBASTIAN RIO HONDO</t>
  </si>
  <si>
    <t>348</t>
  </si>
  <si>
    <t xml:space="preserve"> SAN SEBASTIAN TECOMAXTLAHUACA</t>
  </si>
  <si>
    <t>349</t>
  </si>
  <si>
    <t xml:space="preserve"> SAN SEBASTIAN TEITIPAC</t>
  </si>
  <si>
    <t>350</t>
  </si>
  <si>
    <t xml:space="preserve"> SAN SEBASTIAN TUTLA</t>
  </si>
  <si>
    <t>351</t>
  </si>
  <si>
    <t xml:space="preserve"> SAN SIMON ALMOLONGAS</t>
  </si>
  <si>
    <t>352</t>
  </si>
  <si>
    <t xml:space="preserve"> SAN SIMON ZAHUATLAN</t>
  </si>
  <si>
    <t>353</t>
  </si>
  <si>
    <t xml:space="preserve"> SANTA ANA</t>
  </si>
  <si>
    <t>354</t>
  </si>
  <si>
    <t xml:space="preserve"> SANTA ANA ATEIXTLAHUACA</t>
  </si>
  <si>
    <t>355</t>
  </si>
  <si>
    <t xml:space="preserve"> SANTA ANA CUAUHTEMOC</t>
  </si>
  <si>
    <t>356</t>
  </si>
  <si>
    <t xml:space="preserve"> SANTA ANA DEL VALLE</t>
  </si>
  <si>
    <t>357</t>
  </si>
  <si>
    <t xml:space="preserve"> SANTA ANA TAVELA</t>
  </si>
  <si>
    <t>358</t>
  </si>
  <si>
    <t xml:space="preserve"> SANTA ANA TLAPACOYAN</t>
  </si>
  <si>
    <t>359</t>
  </si>
  <si>
    <t xml:space="preserve"> SANTA ANA YARENI</t>
  </si>
  <si>
    <t>360</t>
  </si>
  <si>
    <t xml:space="preserve"> SANTA ANA ZEGACHE</t>
  </si>
  <si>
    <t>361</t>
  </si>
  <si>
    <t xml:space="preserve"> SANTA CATALINA QUIERI</t>
  </si>
  <si>
    <t>362</t>
  </si>
  <si>
    <t xml:space="preserve"> SANTA CATARINA CUIXTLA</t>
  </si>
  <si>
    <t>363</t>
  </si>
  <si>
    <t xml:space="preserve"> SANTA CATARINA IXTEPEJI</t>
  </si>
  <si>
    <t>364</t>
  </si>
  <si>
    <t xml:space="preserve"> SANTA CATARINA JUQUILA</t>
  </si>
  <si>
    <t>365</t>
  </si>
  <si>
    <t xml:space="preserve"> SANTA CATARINA LACHATAO</t>
  </si>
  <si>
    <t>366</t>
  </si>
  <si>
    <t xml:space="preserve"> SANTA CATARINA LOXICHA</t>
  </si>
  <si>
    <t>367</t>
  </si>
  <si>
    <t xml:space="preserve"> SANTA CATARINA MECHOACAN</t>
  </si>
  <si>
    <t>368</t>
  </si>
  <si>
    <t xml:space="preserve"> SANTA CATARINA MINAS</t>
  </si>
  <si>
    <t>369</t>
  </si>
  <si>
    <t xml:space="preserve"> SANTA CATARINA QUIANE</t>
  </si>
  <si>
    <t>370</t>
  </si>
  <si>
    <t xml:space="preserve"> SANTA CATARINA TAYATA</t>
  </si>
  <si>
    <t>371</t>
  </si>
  <si>
    <t xml:space="preserve"> SANTA CATARINA TICUA</t>
  </si>
  <si>
    <t>372</t>
  </si>
  <si>
    <t xml:space="preserve"> SANTA CATARINA YOSONOTU</t>
  </si>
  <si>
    <t>373</t>
  </si>
  <si>
    <t xml:space="preserve"> SANTA CATARINA ZAPOQUILA</t>
  </si>
  <si>
    <t>374</t>
  </si>
  <si>
    <t xml:space="preserve"> SANTA CRUZ ACATEPEC</t>
  </si>
  <si>
    <t>375</t>
  </si>
  <si>
    <t xml:space="preserve"> SANTA CRUZ AMILPAS</t>
  </si>
  <si>
    <t>376</t>
  </si>
  <si>
    <t xml:space="preserve"> SANTA CRUZ DE BRAVO</t>
  </si>
  <si>
    <t>377</t>
  </si>
  <si>
    <t xml:space="preserve"> SANTA CRUZ ITUNDUJIA</t>
  </si>
  <si>
    <t>378</t>
  </si>
  <si>
    <t xml:space="preserve"> SANTA CRUZ MIXTEPEC</t>
  </si>
  <si>
    <t>379</t>
  </si>
  <si>
    <t xml:space="preserve"> SANTA CRUZ NUNDACO</t>
  </si>
  <si>
    <t>380</t>
  </si>
  <si>
    <t xml:space="preserve"> SANTA CRUZ PAPALUTLA</t>
  </si>
  <si>
    <t>381</t>
  </si>
  <si>
    <t xml:space="preserve"> SANTA CRUZ TACACHE DE MINA</t>
  </si>
  <si>
    <t>382</t>
  </si>
  <si>
    <t xml:space="preserve"> SANTA CRUZ TACAHUA</t>
  </si>
  <si>
    <t>383</t>
  </si>
  <si>
    <t xml:space="preserve"> SANTA CRUZ TAYATA</t>
  </si>
  <si>
    <t>384</t>
  </si>
  <si>
    <t xml:space="preserve"> SANTA CRUZ XITLA</t>
  </si>
  <si>
    <t>385</t>
  </si>
  <si>
    <t xml:space="preserve"> SANTA CRUZ XOXOCOTLAN</t>
  </si>
  <si>
    <t>386</t>
  </si>
  <si>
    <t xml:space="preserve"> SANTA CRUZ ZENZONTEPEC</t>
  </si>
  <si>
    <t>387</t>
  </si>
  <si>
    <t xml:space="preserve"> SANTA GERTRUDIS</t>
  </si>
  <si>
    <t>388</t>
  </si>
  <si>
    <t xml:space="preserve"> SANTA INES DEL MONTE</t>
  </si>
  <si>
    <t>389</t>
  </si>
  <si>
    <t xml:space="preserve"> SANTA INES YATZECHE</t>
  </si>
  <si>
    <t>390</t>
  </si>
  <si>
    <t xml:space="preserve"> SANTA LUCIA DEL CAMINO</t>
  </si>
  <si>
    <t>391</t>
  </si>
  <si>
    <t xml:space="preserve"> SANTA LUCIA MIAHUATLAN</t>
  </si>
  <si>
    <t>392</t>
  </si>
  <si>
    <t xml:space="preserve"> SANTA LUCIA MONTEVERDE</t>
  </si>
  <si>
    <t>393</t>
  </si>
  <si>
    <t xml:space="preserve"> SANTA LUCIA OCOTLAN</t>
  </si>
  <si>
    <t>394</t>
  </si>
  <si>
    <t xml:space="preserve"> SANTA MARIA ALOTEPEC</t>
  </si>
  <si>
    <t>395</t>
  </si>
  <si>
    <t xml:space="preserve"> SANTA MARIA APAZCO</t>
  </si>
  <si>
    <t>396</t>
  </si>
  <si>
    <t xml:space="preserve"> SANTA MARIA LA ASUNCION</t>
  </si>
  <si>
    <t>397</t>
  </si>
  <si>
    <t xml:space="preserve"> HEROICA CIUDAD DE TLAXIACO</t>
  </si>
  <si>
    <t>398</t>
  </si>
  <si>
    <t xml:space="preserve"> AYOQUEZCO DE ALDAMA</t>
  </si>
  <si>
    <t>399</t>
  </si>
  <si>
    <t xml:space="preserve"> SANTA MARIA ATZOMPA</t>
  </si>
  <si>
    <t>400</t>
  </si>
  <si>
    <t xml:space="preserve"> SANTA MARIA CAMOTLAN</t>
  </si>
  <si>
    <t>401</t>
  </si>
  <si>
    <t xml:space="preserve"> SANTA MARIA COLOTEPEC</t>
  </si>
  <si>
    <t>402</t>
  </si>
  <si>
    <t xml:space="preserve"> SANTA MARIA CORTIJO</t>
  </si>
  <si>
    <t>403</t>
  </si>
  <si>
    <t xml:space="preserve"> SANTA MARIA COYOTEPEC</t>
  </si>
  <si>
    <t>404</t>
  </si>
  <si>
    <t xml:space="preserve"> SANTA MARIA CHACHOAPAM</t>
  </si>
  <si>
    <t>405</t>
  </si>
  <si>
    <t xml:space="preserve"> VILLA DE CHILAPA DE DIAZ</t>
  </si>
  <si>
    <t>406</t>
  </si>
  <si>
    <t xml:space="preserve"> SANTA MARIA CHILCHOTLA</t>
  </si>
  <si>
    <t>407</t>
  </si>
  <si>
    <t xml:space="preserve"> SANTA MARIA CHIMALAPA</t>
  </si>
  <si>
    <t>408</t>
  </si>
  <si>
    <t xml:space="preserve"> SANTA MARIA DEL ROSARIO</t>
  </si>
  <si>
    <t>409</t>
  </si>
  <si>
    <t xml:space="preserve"> SANTA MARIA DEL TULE</t>
  </si>
  <si>
    <t>410</t>
  </si>
  <si>
    <t xml:space="preserve"> SANTA MARIA ECATEPEC</t>
  </si>
  <si>
    <t>411</t>
  </si>
  <si>
    <t xml:space="preserve"> SANTA MARIA GUELACE</t>
  </si>
  <si>
    <t>412</t>
  </si>
  <si>
    <t xml:space="preserve"> SANTA MARIA GUIENAGATI</t>
  </si>
  <si>
    <t>413</t>
  </si>
  <si>
    <t xml:space="preserve"> SANTA MARIA HUATULCO</t>
  </si>
  <si>
    <t>414</t>
  </si>
  <si>
    <t xml:space="preserve"> SANTA MARIA HUAZOLOTITLAN</t>
  </si>
  <si>
    <t>415</t>
  </si>
  <si>
    <t xml:space="preserve"> SANTA MARIA IPALAPA</t>
  </si>
  <si>
    <t>416</t>
  </si>
  <si>
    <t xml:space="preserve"> SANTA MARIA IXCATLAN</t>
  </si>
  <si>
    <t>417</t>
  </si>
  <si>
    <t xml:space="preserve"> SANTA MARIA JACATEPEC</t>
  </si>
  <si>
    <t>418</t>
  </si>
  <si>
    <t xml:space="preserve"> SANTA MARIA JALAPA DEL MARQUES</t>
  </si>
  <si>
    <t>419</t>
  </si>
  <si>
    <t xml:space="preserve"> SANTA MARIA JALTIANGUIS</t>
  </si>
  <si>
    <t>420</t>
  </si>
  <si>
    <t xml:space="preserve"> SANTA MARIA LACHIXIO</t>
  </si>
  <si>
    <t>421</t>
  </si>
  <si>
    <t xml:space="preserve"> SANTA MARIA MIXTEQUILLA</t>
  </si>
  <si>
    <t>422</t>
  </si>
  <si>
    <t xml:space="preserve"> SANTA MARIA NATIVITAS</t>
  </si>
  <si>
    <t>423</t>
  </si>
  <si>
    <t xml:space="preserve"> SANTA MARIA NDUAYACO</t>
  </si>
  <si>
    <t>424</t>
  </si>
  <si>
    <t xml:space="preserve"> SANTA MARIA OZOLOTEPEC</t>
  </si>
  <si>
    <t>425</t>
  </si>
  <si>
    <t xml:space="preserve"> SANTA MARIA PAPALO</t>
  </si>
  <si>
    <t>426</t>
  </si>
  <si>
    <t xml:space="preserve"> SANTA MARIA PEÑOLES</t>
  </si>
  <si>
    <t>427</t>
  </si>
  <si>
    <t xml:space="preserve"> SANTA MARIA PETAPA</t>
  </si>
  <si>
    <t>428</t>
  </si>
  <si>
    <t xml:space="preserve"> SANTA MARIA QUIEGOLANI</t>
  </si>
  <si>
    <t>429</t>
  </si>
  <si>
    <t xml:space="preserve"> SANTA MARIA SOLA</t>
  </si>
  <si>
    <t>430</t>
  </si>
  <si>
    <t xml:space="preserve"> SANTA MARIA TATALTEPEC</t>
  </si>
  <si>
    <t>431</t>
  </si>
  <si>
    <t xml:space="preserve"> SANTA MARIA TECOMAVACA</t>
  </si>
  <si>
    <t>432</t>
  </si>
  <si>
    <t xml:space="preserve"> SANTA MARIA TEMAXCALAPA</t>
  </si>
  <si>
    <t>433</t>
  </si>
  <si>
    <t xml:space="preserve"> SANTA MARIA TEMAXCALTEPEC</t>
  </si>
  <si>
    <t>434</t>
  </si>
  <si>
    <t xml:space="preserve"> SANTA MARIA TEOPOXCO</t>
  </si>
  <si>
    <t>435</t>
  </si>
  <si>
    <t xml:space="preserve"> SANTA MARIA TEPANTLALI</t>
  </si>
  <si>
    <t>436</t>
  </si>
  <si>
    <t xml:space="preserve"> SANTA MARIA TEXCATITLAN</t>
  </si>
  <si>
    <t>437</t>
  </si>
  <si>
    <t xml:space="preserve"> SANTA MARIA TLAHUITOLTEPEC</t>
  </si>
  <si>
    <t>438</t>
  </si>
  <si>
    <t xml:space="preserve"> SANTA MARIA TLALIXTAC</t>
  </si>
  <si>
    <t>439</t>
  </si>
  <si>
    <t xml:space="preserve"> SANTA MARIA TONAMECA</t>
  </si>
  <si>
    <t>440</t>
  </si>
  <si>
    <t xml:space="preserve"> SANTA MARIA TOTOLAPILLA</t>
  </si>
  <si>
    <t>441</t>
  </si>
  <si>
    <t xml:space="preserve"> SANTA MARIA XADANI</t>
  </si>
  <si>
    <t>442</t>
  </si>
  <si>
    <t xml:space="preserve"> SANTA MARIA YALINA</t>
  </si>
  <si>
    <t>443</t>
  </si>
  <si>
    <t xml:space="preserve"> SANTA MARIA YAVESIA</t>
  </si>
  <si>
    <t>444</t>
  </si>
  <si>
    <t xml:space="preserve"> SANTA MARIA YOLOTEPEC</t>
  </si>
  <si>
    <t>445</t>
  </si>
  <si>
    <t xml:space="preserve"> SANTA MARIA YOSOYUA</t>
  </si>
  <si>
    <t>446</t>
  </si>
  <si>
    <t xml:space="preserve"> SANTA MARIA YUCUHITI</t>
  </si>
  <si>
    <t>447</t>
  </si>
  <si>
    <t xml:space="preserve"> SANTA MARIA ZACATEPEC</t>
  </si>
  <si>
    <t>448</t>
  </si>
  <si>
    <t xml:space="preserve"> SANTA MARIA ZANIZA</t>
  </si>
  <si>
    <t>449</t>
  </si>
  <si>
    <t xml:space="preserve"> SANTA MARIA ZOQUITLAN</t>
  </si>
  <si>
    <t>450</t>
  </si>
  <si>
    <t xml:space="preserve"> SANTIAGO AMOLTEPEC</t>
  </si>
  <si>
    <t>451</t>
  </si>
  <si>
    <t xml:space="preserve"> SANTIAGO APOALA</t>
  </si>
  <si>
    <t>452</t>
  </si>
  <si>
    <t xml:space="preserve"> SANTIAGO APOSTOL</t>
  </si>
  <si>
    <t>453</t>
  </si>
  <si>
    <t xml:space="preserve"> SANTIAGO ASTATA</t>
  </si>
  <si>
    <t>454</t>
  </si>
  <si>
    <t xml:space="preserve"> SANTIAGO ATITLAN</t>
  </si>
  <si>
    <t>455</t>
  </si>
  <si>
    <t xml:space="preserve"> SANTIAGO AYUQUILILLA</t>
  </si>
  <si>
    <t>456</t>
  </si>
  <si>
    <t xml:space="preserve"> SANTIAGO CACALOXTEPEC</t>
  </si>
  <si>
    <t>457</t>
  </si>
  <si>
    <t xml:space="preserve"> SANTIAGO CAMOTLAN</t>
  </si>
  <si>
    <t>458</t>
  </si>
  <si>
    <t xml:space="preserve"> SANTIAGO COMALTEPEC</t>
  </si>
  <si>
    <t>459</t>
  </si>
  <si>
    <t xml:space="preserve"> SANTIAGO CHAZUMBA</t>
  </si>
  <si>
    <t>460</t>
  </si>
  <si>
    <t xml:space="preserve"> SANTIAGO CHOAPAM</t>
  </si>
  <si>
    <t>461</t>
  </si>
  <si>
    <t xml:space="preserve"> SANTIAGO DEL RIO</t>
  </si>
  <si>
    <t>462</t>
  </si>
  <si>
    <t xml:space="preserve"> SANTIAGO HUAJOLOTITLAN</t>
  </si>
  <si>
    <t>463</t>
  </si>
  <si>
    <t xml:space="preserve"> SANTIAGO HUAUCLILLA</t>
  </si>
  <si>
    <t>464</t>
  </si>
  <si>
    <t xml:space="preserve"> SANTIAGO IHUITLAN PLUMAS</t>
  </si>
  <si>
    <t>465</t>
  </si>
  <si>
    <t xml:space="preserve"> SANTIAGO IXCUINTEPEC</t>
  </si>
  <si>
    <t>466</t>
  </si>
  <si>
    <t xml:space="preserve"> SANTIAGO IXTAYUTLA</t>
  </si>
  <si>
    <t>467</t>
  </si>
  <si>
    <t xml:space="preserve"> SANTIAGO JAMILTEPEC</t>
  </si>
  <si>
    <t>468</t>
  </si>
  <si>
    <t xml:space="preserve"> SANTIAGO JOCOTEPEC</t>
  </si>
  <si>
    <t>469</t>
  </si>
  <si>
    <t xml:space="preserve"> SANTIAGO JUXTLAHUACA</t>
  </si>
  <si>
    <t>470</t>
  </si>
  <si>
    <t xml:space="preserve"> SANTIAGO LACHIGUIRI</t>
  </si>
  <si>
    <t>471</t>
  </si>
  <si>
    <t xml:space="preserve"> SANTIAGO LALOPA</t>
  </si>
  <si>
    <t>472</t>
  </si>
  <si>
    <t xml:space="preserve"> SANTIAGO LAOLLAGA</t>
  </si>
  <si>
    <t>473</t>
  </si>
  <si>
    <t xml:space="preserve"> SANTIAGO LAXOPA</t>
  </si>
  <si>
    <t>474</t>
  </si>
  <si>
    <t xml:space="preserve"> SANTIAGO LLANO GRANDE</t>
  </si>
  <si>
    <t>475</t>
  </si>
  <si>
    <t xml:space="preserve"> SANTIAGO MATATLAN</t>
  </si>
  <si>
    <t>476</t>
  </si>
  <si>
    <t xml:space="preserve"> SANTIAGO MILTEPEC</t>
  </si>
  <si>
    <t>477</t>
  </si>
  <si>
    <t xml:space="preserve"> SANTIAGO MINAS</t>
  </si>
  <si>
    <t>478</t>
  </si>
  <si>
    <t xml:space="preserve"> SANTIAGO NACALTEPEC</t>
  </si>
  <si>
    <t>479</t>
  </si>
  <si>
    <t xml:space="preserve"> SANTIAGO NEJAPILLA</t>
  </si>
  <si>
    <t>480</t>
  </si>
  <si>
    <t xml:space="preserve"> SANTIAGO NUNDICHE</t>
  </si>
  <si>
    <t>481</t>
  </si>
  <si>
    <t xml:space="preserve"> SANTIAGO NUYOO</t>
  </si>
  <si>
    <t>482</t>
  </si>
  <si>
    <t xml:space="preserve"> SANTIAGO PINOTEPA NACIONAL</t>
  </si>
  <si>
    <t>483</t>
  </si>
  <si>
    <t xml:space="preserve"> SANTIAGO SUCHILQUITONGO</t>
  </si>
  <si>
    <t>484</t>
  </si>
  <si>
    <t xml:space="preserve"> SANTIAGO TAMAZOLA</t>
  </si>
  <si>
    <t>485</t>
  </si>
  <si>
    <t xml:space="preserve"> SANTIAGO TAPEXTLA</t>
  </si>
  <si>
    <t>486</t>
  </si>
  <si>
    <t xml:space="preserve"> VILLA TEJUPAM DE LA UNION</t>
  </si>
  <si>
    <t>487</t>
  </si>
  <si>
    <t xml:space="preserve"> SANTIAGO TENANGO</t>
  </si>
  <si>
    <t>488</t>
  </si>
  <si>
    <t xml:space="preserve"> SANTIAGO TEPETLAPA</t>
  </si>
  <si>
    <t>489</t>
  </si>
  <si>
    <t xml:space="preserve"> SANTIAGO TETEPEC</t>
  </si>
  <si>
    <t>490</t>
  </si>
  <si>
    <t xml:space="preserve"> SANTIAGO TEXCALCINGO</t>
  </si>
  <si>
    <t>491</t>
  </si>
  <si>
    <t xml:space="preserve"> SANTIAGO TEXTITLAN</t>
  </si>
  <si>
    <t>492</t>
  </si>
  <si>
    <t xml:space="preserve"> SANTIAGO TILANTONGO</t>
  </si>
  <si>
    <t>493</t>
  </si>
  <si>
    <t xml:space="preserve"> SANTIAGO TILLO</t>
  </si>
  <si>
    <t>494</t>
  </si>
  <si>
    <t xml:space="preserve"> SANTIAGO TLAZOYALTEPEC</t>
  </si>
  <si>
    <t>495</t>
  </si>
  <si>
    <t xml:space="preserve"> SANTIAGO XANICA</t>
  </si>
  <si>
    <t>496</t>
  </si>
  <si>
    <t xml:space="preserve"> SANTIAGO XIACUI</t>
  </si>
  <si>
    <t>497</t>
  </si>
  <si>
    <t xml:space="preserve"> SANTIAGO YAITEPEC</t>
  </si>
  <si>
    <t>498</t>
  </si>
  <si>
    <t xml:space="preserve"> SANTIAGO YAVEO</t>
  </si>
  <si>
    <t>499</t>
  </si>
  <si>
    <t xml:space="preserve"> SANTIAGO YOLOMECATL</t>
  </si>
  <si>
    <t>500</t>
  </si>
  <si>
    <t xml:space="preserve"> SANTIAGO YOSONDUA</t>
  </si>
  <si>
    <t>501</t>
  </si>
  <si>
    <t xml:space="preserve"> SANTIAGO YUCUYACHI</t>
  </si>
  <si>
    <t>502</t>
  </si>
  <si>
    <t xml:space="preserve"> SANTIAGO ZACATEPEC</t>
  </si>
  <si>
    <t>503</t>
  </si>
  <si>
    <t xml:space="preserve"> SANTIAGO ZOOCHILA</t>
  </si>
  <si>
    <t>504</t>
  </si>
  <si>
    <t xml:space="preserve"> NUEVO ZOQUIAPAM</t>
  </si>
  <si>
    <t>505</t>
  </si>
  <si>
    <t xml:space="preserve"> SANTO DOMINGO INGENIO</t>
  </si>
  <si>
    <t>506</t>
  </si>
  <si>
    <t xml:space="preserve"> SANTO DOMINGO ALBARRADAS</t>
  </si>
  <si>
    <t>507</t>
  </si>
  <si>
    <t xml:space="preserve"> SANTO DOMINGO ARMENTA</t>
  </si>
  <si>
    <t>508</t>
  </si>
  <si>
    <t xml:space="preserve"> SANTO DOMINGO CHIHUITAN</t>
  </si>
  <si>
    <t>509</t>
  </si>
  <si>
    <t xml:space="preserve"> SANTO DOMINGO DE MORELOS</t>
  </si>
  <si>
    <t>510</t>
  </si>
  <si>
    <t xml:space="preserve"> SANTO DOMINGO IXCATLAN</t>
  </si>
  <si>
    <t>511</t>
  </si>
  <si>
    <t xml:space="preserve"> SANTO DOMINGO NUXAA</t>
  </si>
  <si>
    <t>512</t>
  </si>
  <si>
    <t xml:space="preserve"> SANTO DOMINGO OZOLOTEPEC</t>
  </si>
  <si>
    <t>513</t>
  </si>
  <si>
    <t xml:space="preserve"> SANTO DOMINGO PETAPA</t>
  </si>
  <si>
    <t>514</t>
  </si>
  <si>
    <t xml:space="preserve"> SANTO DOMINGO ROAYAGA</t>
  </si>
  <si>
    <t>515</t>
  </si>
  <si>
    <t xml:space="preserve"> SANTO DOMINGO TEHUANTEPEC</t>
  </si>
  <si>
    <t>516</t>
  </si>
  <si>
    <t xml:space="preserve"> SANTO DOMINGO TEOJOMULCO</t>
  </si>
  <si>
    <t>517</t>
  </si>
  <si>
    <t xml:space="preserve"> SANTO DOMINGO TEPUXTEPEC</t>
  </si>
  <si>
    <t>518</t>
  </si>
  <si>
    <t xml:space="preserve"> SANTO DOMINGO TLATAYAPAM</t>
  </si>
  <si>
    <t>519</t>
  </si>
  <si>
    <t xml:space="preserve"> SANTO DOMINGO TOMALTEPEC</t>
  </si>
  <si>
    <t>520</t>
  </si>
  <si>
    <t xml:space="preserve"> SANTO DOMINGO TONALA</t>
  </si>
  <si>
    <t>521</t>
  </si>
  <si>
    <t xml:space="preserve"> SANTO DOMINGO TONALTEPEC</t>
  </si>
  <si>
    <t>522</t>
  </si>
  <si>
    <t xml:space="preserve"> SANTO DOMINGO XAGACIA</t>
  </si>
  <si>
    <t>523</t>
  </si>
  <si>
    <t xml:space="preserve"> SANTO DOMINGO YANHUITLAN</t>
  </si>
  <si>
    <t>524</t>
  </si>
  <si>
    <t xml:space="preserve"> SANTO DOMINGO YODOHINO</t>
  </si>
  <si>
    <t>525</t>
  </si>
  <si>
    <t xml:space="preserve"> SANTO DOMINGO ZANATEPEC</t>
  </si>
  <si>
    <t>526</t>
  </si>
  <si>
    <t xml:space="preserve"> SANTOS REYES NOPALA</t>
  </si>
  <si>
    <t>527</t>
  </si>
  <si>
    <t xml:space="preserve"> SANTOS REYES PAPALO</t>
  </si>
  <si>
    <t>528</t>
  </si>
  <si>
    <t xml:space="preserve"> SANTOS REYES TEPEJILLO</t>
  </si>
  <si>
    <t>529</t>
  </si>
  <si>
    <t xml:space="preserve"> SANTOS REYES YUCUNA</t>
  </si>
  <si>
    <t>530</t>
  </si>
  <si>
    <t xml:space="preserve"> SANTO TOMAS JALIEZA</t>
  </si>
  <si>
    <t>531</t>
  </si>
  <si>
    <t xml:space="preserve"> SANTO TOMAS MAZALTEPEC</t>
  </si>
  <si>
    <t>532</t>
  </si>
  <si>
    <t xml:space="preserve"> SANTO TOMAS OCOTEPEC</t>
  </si>
  <si>
    <t>533</t>
  </si>
  <si>
    <t xml:space="preserve"> SANTO TOMAS TAMAZULAPAN</t>
  </si>
  <si>
    <t>534</t>
  </si>
  <si>
    <t xml:space="preserve"> SAN VICENTE COATLAN</t>
  </si>
  <si>
    <t>535</t>
  </si>
  <si>
    <t xml:space="preserve"> SAN VICENTE LACHIXIO</t>
  </si>
  <si>
    <t>536</t>
  </si>
  <si>
    <t xml:space="preserve"> SAN VICENTE NUÑU</t>
  </si>
  <si>
    <t>537</t>
  </si>
  <si>
    <t xml:space="preserve"> SILACAYOAPAM</t>
  </si>
  <si>
    <t>538</t>
  </si>
  <si>
    <t xml:space="preserve"> SITIO DE XITLAPEHUA</t>
  </si>
  <si>
    <t>539</t>
  </si>
  <si>
    <t xml:space="preserve"> SOLEDAD ETLA</t>
  </si>
  <si>
    <t>540</t>
  </si>
  <si>
    <t xml:space="preserve"> VILLA DE TAMAZULAPAM DEL PROGRESO</t>
  </si>
  <si>
    <t>541</t>
  </si>
  <si>
    <t xml:space="preserve"> TANETZE DE ZARAGOZA</t>
  </si>
  <si>
    <t>542</t>
  </si>
  <si>
    <t xml:space="preserve"> TANICHE</t>
  </si>
  <si>
    <t>543</t>
  </si>
  <si>
    <t xml:space="preserve"> TATALTEPEC DE VALDES</t>
  </si>
  <si>
    <t>544</t>
  </si>
  <si>
    <t xml:space="preserve"> TEOCOCUILCO DE MARCOS PEREZ</t>
  </si>
  <si>
    <t>545</t>
  </si>
  <si>
    <t xml:space="preserve"> TEOTITLAN DE FLORES MAGON</t>
  </si>
  <si>
    <t>546</t>
  </si>
  <si>
    <t xml:space="preserve"> TEOTITLAN DEL VALLE</t>
  </si>
  <si>
    <t>547</t>
  </si>
  <si>
    <t xml:space="preserve"> TEOTONGO</t>
  </si>
  <si>
    <t>548</t>
  </si>
  <si>
    <t xml:space="preserve"> TEPELMEME VILLA DE MORELOS</t>
  </si>
  <si>
    <t>549</t>
  </si>
  <si>
    <t xml:space="preserve"> HEROICA VILLA TEZOATLAN DE SEGURA Y LUNA, CUNA DE LA INDEPENDENCIA DE OAXACA</t>
  </si>
  <si>
    <t>550</t>
  </si>
  <si>
    <t xml:space="preserve"> SAN JERONIMO TLACOCHAHUAYA</t>
  </si>
  <si>
    <t>551</t>
  </si>
  <si>
    <t xml:space="preserve"> TLACOLULA DE MATAMOROS</t>
  </si>
  <si>
    <t>552</t>
  </si>
  <si>
    <t xml:space="preserve"> TLACOTEPEC PLUMAS</t>
  </si>
  <si>
    <t>553</t>
  </si>
  <si>
    <t xml:space="preserve"> TLALIXTAC DE CABRERA</t>
  </si>
  <si>
    <t>554</t>
  </si>
  <si>
    <t xml:space="preserve"> TOTONTEPEC VILLA DE MORELOS</t>
  </si>
  <si>
    <t>555</t>
  </si>
  <si>
    <t xml:space="preserve"> TRINIDAD ZAACHILA</t>
  </si>
  <si>
    <t>556</t>
  </si>
  <si>
    <t xml:space="preserve"> LA TRINIDAD VISTA HERMOSA</t>
  </si>
  <si>
    <t>557</t>
  </si>
  <si>
    <t xml:space="preserve"> UNION HIDALGO</t>
  </si>
  <si>
    <t>558</t>
  </si>
  <si>
    <t xml:space="preserve"> VALERIO TRUJANO</t>
  </si>
  <si>
    <t>559</t>
  </si>
  <si>
    <t xml:space="preserve"> SAN JUAN BAUTISTA VALLE NACIONAL</t>
  </si>
  <si>
    <t>560</t>
  </si>
  <si>
    <t xml:space="preserve"> VILLA DIAZ ORDAZ</t>
  </si>
  <si>
    <t>561</t>
  </si>
  <si>
    <t xml:space="preserve"> YAXE</t>
  </si>
  <si>
    <t>562</t>
  </si>
  <si>
    <t xml:space="preserve"> MAGDALENA YODOCONO DE PORFIRIO DIAZ</t>
  </si>
  <si>
    <t>563</t>
  </si>
  <si>
    <t xml:space="preserve"> YOGANA</t>
  </si>
  <si>
    <t>564</t>
  </si>
  <si>
    <t xml:space="preserve"> YUTANDUCHI DE GUERRERO</t>
  </si>
  <si>
    <t>565</t>
  </si>
  <si>
    <t xml:space="preserve"> VILLA DE ZAACHILA</t>
  </si>
  <si>
    <t>566</t>
  </si>
  <si>
    <t xml:space="preserve"> SAN MATEO YACUTINDO</t>
  </si>
  <si>
    <t>567</t>
  </si>
  <si>
    <t xml:space="preserve"> ZAPOTITLAN LAGUNAS</t>
  </si>
  <si>
    <t>568</t>
  </si>
  <si>
    <t xml:space="preserve"> ZAPOTITLAN PALMAS</t>
  </si>
  <si>
    <t>569</t>
  </si>
  <si>
    <t xml:space="preserve"> SANTA INES DE ZARAGOZA</t>
  </si>
  <si>
    <t>570</t>
  </si>
  <si>
    <t xml:space="preserve"> ZIMATLAN DE ALVAREZ</t>
  </si>
  <si>
    <t>APORTACIONES FEDERALES</t>
  </si>
  <si>
    <t>1º DE ENERO AL 31 DE DICIEMBRE DEL 2015</t>
  </si>
  <si>
    <t xml:space="preserve">Fondo de Aportaciones para el Fortalecimiento de los Municipios </t>
  </si>
  <si>
    <t xml:space="preserve"> HEROICA VILLA TEZOATLAN DE SEGURA Y LUNA</t>
  </si>
  <si>
    <t>TESORERÍA</t>
  </si>
  <si>
    <t>DEPARTAMENTO DE DEUDA PÚBLICA</t>
  </si>
  <si>
    <t xml:space="preserve"> DESCUENTOS CRÉDITOS MUNICIPALES 2015</t>
  </si>
  <si>
    <t>Cantidades en pesos</t>
  </si>
  <si>
    <t>Ramo 28</t>
  </si>
  <si>
    <t>Nº DE CREDITO</t>
  </si>
  <si>
    <t>1ER TRIMESTRE</t>
  </si>
  <si>
    <t>2do TRIMESTRE</t>
  </si>
  <si>
    <t>3er TRIMESTRE</t>
  </si>
  <si>
    <t>4to TRIMESTRE</t>
  </si>
  <si>
    <t>SUMA</t>
  </si>
  <si>
    <t>SANTO DOMINGO INGENIO</t>
  </si>
  <si>
    <t>LOMA BONITA</t>
  </si>
  <si>
    <t>SAN JUAN BAUTISTA CUICATLAN</t>
  </si>
  <si>
    <t>OAXACA DE JUAREZ (30)</t>
  </si>
  <si>
    <t>ZAACHILA</t>
  </si>
  <si>
    <t>ZIMATLAN DE ALVAREZ</t>
  </si>
  <si>
    <t>SAN BARTOLOME QUIALANA</t>
  </si>
  <si>
    <t>OAXACA DE JUAREZ (INTERACCIONES 50)</t>
  </si>
  <si>
    <t>OAXACA DE JUAREZ (INTERACCIONES 117)</t>
  </si>
  <si>
    <t>SANTA CATARINA JUQUILA</t>
  </si>
  <si>
    <t>SAN PEDRO MARTIR QUIECHAPA</t>
  </si>
  <si>
    <t>SAN BARTOLOME LOXICHA</t>
  </si>
  <si>
    <t>REYES ETLA</t>
  </si>
  <si>
    <t>SANTA MARÍA CAMOTLÁN</t>
  </si>
  <si>
    <t>TEOTITLÁN DE FLORES MAGÓN</t>
  </si>
  <si>
    <t>SAN MIGUEL DEL PUERTO</t>
  </si>
  <si>
    <t>SANTA CATARINA QUIANE</t>
  </si>
  <si>
    <t>SAN PABLO COATLÁN</t>
  </si>
  <si>
    <t>TLACOLULA DE MATAMOROS</t>
  </si>
  <si>
    <t>SAN PEDRO HUAMELULA</t>
  </si>
  <si>
    <t>SANTO DOMINGO YANHUITLÁN</t>
  </si>
  <si>
    <t>SANTO DOMINGO TEHUANTEPEC</t>
  </si>
  <si>
    <t>SANTA MARIA ZACATEPEC</t>
  </si>
  <si>
    <t>SANTA MARIA TLALIXTAC</t>
  </si>
  <si>
    <t>MIAHUATLAN DE PORIFIRIO DIAZ</t>
  </si>
  <si>
    <t>CHALCATONGO DE HIDALGO</t>
  </si>
  <si>
    <t>SAN JUAN COATZOSPAM</t>
  </si>
  <si>
    <t>SAN GABRIEL MIXTEPEC</t>
  </si>
  <si>
    <t>SAN PEDRO MIXTEPEC</t>
  </si>
  <si>
    <t>SAN PEDRO JICAYAN</t>
  </si>
  <si>
    <t>SANTO TOMAS TAMAZULAPAN</t>
  </si>
  <si>
    <t>PLUMA HIDALGO</t>
  </si>
  <si>
    <t>SAN ANDRES HUAXPALTEPEC</t>
  </si>
  <si>
    <t>SAN MATEO YOLOXOCHITLAN</t>
  </si>
  <si>
    <t xml:space="preserve">SANTA MARIA CORTIJO </t>
  </si>
  <si>
    <t>SANTIAGO JOCOTEPEC</t>
  </si>
  <si>
    <t>SAN JUAN CACAHUATEPEC</t>
  </si>
  <si>
    <t>SOLEDAD ETLA</t>
  </si>
  <si>
    <t>CUILAPAM  DE GUERRERO</t>
  </si>
  <si>
    <t>OCOTLAN DE MORELOS</t>
  </si>
  <si>
    <t>SANTIAGO TAPEXTLA</t>
  </si>
  <si>
    <t>SANTO DOMINGO ZANATPEC</t>
  </si>
  <si>
    <t>SAN JUAN LACHAO</t>
  </si>
  <si>
    <t>SAN PABLO HUIXTEPEC</t>
  </si>
  <si>
    <t>HUATLA DE JIMENEZ</t>
  </si>
  <si>
    <t>SAN MIGUEL TLACAMAMA</t>
  </si>
  <si>
    <t>H. CD DE JUCHITAN DE ZARGOZA</t>
  </si>
  <si>
    <t>SANTIAGO XANICA</t>
  </si>
  <si>
    <t>SANTA MARIA TECOMAVACA</t>
  </si>
  <si>
    <t>SAN JUAN YUCUITA</t>
  </si>
  <si>
    <t>SANTA CRUZ ITUNDUJIA</t>
  </si>
  <si>
    <t>VILLA TEJUPAM DE LA UNION</t>
  </si>
  <si>
    <t>CUYAMECALCO VILLA DE ZARAGOZA</t>
  </si>
  <si>
    <t>SANTIAGO MINAS</t>
  </si>
  <si>
    <t>SANTIAGO TETEPEC</t>
  </si>
  <si>
    <t>REFORMA DE PINEDA</t>
  </si>
  <si>
    <t>SAN FRANCISCO IXHUATÁN</t>
  </si>
  <si>
    <t>SAN JUAN BAUTISTA VALLE NACIONAL</t>
  </si>
  <si>
    <t>CHAHUITES</t>
  </si>
  <si>
    <t>SAN PABLO VILLA MITLA</t>
  </si>
  <si>
    <t>COSOLAPA</t>
  </si>
  <si>
    <t>SAN MIGUEL COATLÁN</t>
  </si>
  <si>
    <t>GOBIERNO DEL ESTADO DE OAXACA</t>
  </si>
  <si>
    <t>SECRETARÍA DE FINANZAS</t>
  </si>
  <si>
    <t>TESORERIA</t>
  </si>
  <si>
    <t>CPFCC/PROG. FEDERALES</t>
  </si>
  <si>
    <t>CUENTAS APERTURADAS PARA LA RECEPCION DE LOS RECURSOS FEDERALES PARA EL EJERCICIO 2015</t>
  </si>
  <si>
    <t>Nº</t>
  </si>
  <si>
    <t>F O N D O / P  R  O  G  R  A  M  A / C O N V E N I O</t>
  </si>
  <si>
    <t>DATOS DE LA CUENTA BANCARIA</t>
  </si>
  <si>
    <t>AÑO DE APERTURA</t>
  </si>
  <si>
    <t>INSTUTUCION BANCARIA</t>
  </si>
  <si>
    <t>CUENTA BANCARIA</t>
  </si>
  <si>
    <t>GOB EDO OAX SEFIN PRODUCCIÓN Y ENTREGA DE PLANTA 2014-2015</t>
  </si>
  <si>
    <t>HSBC</t>
  </si>
  <si>
    <t>4057558876</t>
  </si>
  <si>
    <t>GOB EDO OAX SEFIN FISE  2015</t>
  </si>
  <si>
    <t>GOB EDO OAX SEFIN FAFEF  2015</t>
  </si>
  <si>
    <t>GOB EDO OAX SEFIN FAM AS  2015</t>
  </si>
  <si>
    <t>GOB EDO OAX SEFIN SUBSIDIO CECYTEO 2015</t>
  </si>
  <si>
    <t>GOB EDO OAX SEFIN SUBSIDIO ICAPET 2015</t>
  </si>
  <si>
    <t>GOB EDO OAX SEFIN SUBSIDIO FEDERAL ORDINARIO UABJO 2015</t>
  </si>
  <si>
    <t>GOB EDO OAX SEFIN SANEAMIENTO FINANCIERO UABJO 2015</t>
  </si>
  <si>
    <t>GOB EDO OAX SEFIN PROEXOEES UABJO 2015</t>
  </si>
  <si>
    <t>GOB EDO OAX SEFIN PROFOCIE UABJO 2015</t>
  </si>
  <si>
    <t>GOB EDO OAX SEFIN PROSPERA 2015</t>
  </si>
  <si>
    <t>GOB EDO OAX SEFIN SEGURO MEDICO SIGLO XXI 2015</t>
  </si>
  <si>
    <t>GOB EDO OAX SEFIN SEGURO POPULAR 2015</t>
  </si>
  <si>
    <t>GOB EDO OAX SEFIN PROGRAMAS DE DESARROLLO REGIONAL 2015</t>
  </si>
  <si>
    <t>GOB EDO OAX SEFIN  COPLADE BANCO MUNDIAL 2015</t>
  </si>
  <si>
    <t>GOB EDO OAX SEFIN PREVENCIÓN DE LA VIOLENCIA CONTRA LAS MUJERES CDI 2015</t>
  </si>
  <si>
    <t>GOB EDO OAX SEFIN  TELEBACHILLERATO COMUNITARIO 2015</t>
  </si>
  <si>
    <t>GOB EDO OAX SEFIN FONDO DE AUTONOMIA DE GESTION 2015</t>
  </si>
  <si>
    <t>GOB EDO OAX SEFIN APOYO FINANCIERO EXTRAORDINARIO NO REGULARIZABLE 30 MDP 2015</t>
  </si>
  <si>
    <t>GOB EDO OAX SEFIN   CRÉDITO BANOBRAS POTENCIACIÓN (SISTEMA DE JUSTICIA PENAL)</t>
  </si>
  <si>
    <t>GOB EDO OAX SEFIN   PROSSAPYS 2015</t>
  </si>
  <si>
    <t>GOB EDO OAX SEFIN  PROTAR 2015</t>
  </si>
  <si>
    <t>GOB EDO OAX SEFIN  SUBSIDIO PARA PROYECTOS CULTURALES 2015</t>
  </si>
  <si>
    <t>GOB EDO OAX SEFIN  FPP 2014 CENTRO DE SALUD URBANO SAN JUAN BAUTISTA TUXTEPEC (LOMA ALTA)</t>
  </si>
  <si>
    <t xml:space="preserve">GOB EDO OAX SEFIN  FPP 2014 CENTRO DE SALUD COLONIA ESTRELLA  </t>
  </si>
  <si>
    <t xml:space="preserve">GOB EDO OAX SEFIN FPP 2014 CENTRO DE SALUD DE SANTIAGO PINOTEPA NACIONAL </t>
  </si>
  <si>
    <t>GOB EDO OAX SEFIN FPP 2014 CENTRO ESTATAL DE ONCOLOGIA Y RADIOTERAPIA DE OAXACA DE JUAREZ</t>
  </si>
  <si>
    <t>GOB EDO OAX SEFIN  CLUB ESCOLAR DE CIENCIAS 2015</t>
  </si>
  <si>
    <t>GOB EDO OAX SEFIN  ESTANCIAS DE INVESTIGACIÓN CIENTIFICA 2015</t>
  </si>
  <si>
    <t>GOB EDO OAX SEFIN TERCER ENCUENTRO DE JÓVENES INVESTIGADORES 2015</t>
  </si>
  <si>
    <t>GOB EDO OAX SEFIN ALDEA CIENTIFICA 2015</t>
  </si>
  <si>
    <t>GOB EDO OAX SEFIN POR OAXACA MAS INVESTIGADORES 2015</t>
  </si>
  <si>
    <t>GOB EDO OAX SEFIN ADQUISICION DE VEHICULOS RECOLECTORES PARA MUNICIPIOS DEL ESTADO DE OAXACA 2015</t>
  </si>
  <si>
    <t>GOB EDO OAX SEFIN ADQUISICION DE CAMIONES RECOLECTORES EN EL MUNICIPIO DE TEOTITLAN DE FLORES MAGON 2015</t>
  </si>
  <si>
    <t>GOB EDO OAX SEFIN ASESORIA ESTRATEGICA PARA EL MANEJO INTEGRAL DE RESIDUOS ZONA CONURBADA DE OAXACA DE JUAREZ 2015</t>
  </si>
  <si>
    <t>GOB EDO OAX SEFIN ESTUDIOS DE FACTIBILIDAD AMBIENTAL PARA CINCO MUNICIPIOS DEL ISTMO DE TEHUANTEPEC 2015</t>
  </si>
  <si>
    <t>GOB EDO OAX SEFIN COMITÉ DE CUENCA DE LOS RIOS COPALITA Y TONAMECA 2015</t>
  </si>
  <si>
    <t>GOB EDO OAX SEFIN COMITÉ DE PLAYAS LIMPIAS DEL MUNICIPIO DE SANTA MARIA HUATULCO 2015</t>
  </si>
  <si>
    <t>GOB EDO OAX SEFIN COMITÉ DE PLAYAS LIMPIAS DEL MUNICIPIO DE SANTA MARIA COLOTEPEC 2015</t>
  </si>
  <si>
    <t>GOB EDO OAX SEFIN COMITÉ DE PLAYAS LIMPIAS DEL MUNICIPIO DE SAN PEDRO MIXTEPEC 2015</t>
  </si>
  <si>
    <t>GOB EDO OAX SEFIN COMITÉ DE CUENCA DEL RIO TEHUANTEPEC 2015</t>
  </si>
  <si>
    <t>GOB EDO OAX SEFIN CONTINGENCIAS ECONOMICAS PARA INVERSION  2015</t>
  </si>
  <si>
    <t>GOB EDO OAX SEFIN COMITÉ TECNICO DE AGUA SUBTERRANEAS DE LOS VALLES CENTRALES 2015</t>
  </si>
  <si>
    <t>GOB EDO OAX SEFIN CONSEJO DE LA CUENCA DE LA COSTA DE OAXACA 2015</t>
  </si>
  <si>
    <t>GOB EDO OAX SEFIN COMISION DE CUENCA DE LOS RIOS ATOYAC Y SALADO 2015</t>
  </si>
  <si>
    <t>GOB EDO OAX SEFIN  FORTALECIMIENTO DE LAS POLITICAS PUBLICAS PARA LA IGUALDAD EN LOS AMBITOS ESTATAL Y MUNICIPAL EN EL ESTADO DE OAXACA 2015</t>
  </si>
  <si>
    <t>GOB EDO OAX SEFIN ADQUISICION DE UN TOMOGRAFO PARA EL DIAGNOSTICO ARBOREO 2015</t>
  </si>
  <si>
    <t>GOB EDO OAX SEFIN REFORESTACION DE AREAS VERDES CON ESPECIES NATIVAS Y FORESTALES DE SAN BLAS ATEMPA 2015</t>
  </si>
  <si>
    <t>GOB EDO OAX SEFIN SANEAMIENTO Y CLAUSURA DE TIRADERO A CIELO ABIERTO  DE RIO GRANDE  2015</t>
  </si>
  <si>
    <t>GOB EDO OAX SEFIN SANEAMIENTO DEL TIRADERO A CIELO ABIERTO DE ASUNCION NOCHIXTLAN 2015</t>
  </si>
  <si>
    <t>GOB EDO OAX SEFIN ESTUDIOS DE FACTIBILIDAD  AMBIENTAL  DE SANTA MARIA HUATULCO 2015</t>
  </si>
  <si>
    <t>GOB EDO OAX SEFIN ELABORACION DE CUATRO PROGRAMAS MUNICIPALES DE PREVENCION Y GESTION INTEGRAL DE RESIDUOS SOLIDOS URBANOS 2015</t>
  </si>
  <si>
    <r>
      <t>GOB EDO OAX SEFIN  </t>
    </r>
    <r>
      <rPr>
        <b/>
        <sz val="8"/>
        <rFont val="Calibri"/>
        <family val="2"/>
      </rPr>
      <t>PROGRAMA ATENCION A PERSONAS CON DISCAPACIDAD 2015</t>
    </r>
  </si>
  <si>
    <t>GOB EDO OAX SEFIN FONDO DE PROTECCION CONTRA GASTOS CATASTROFICOS HNO 2015</t>
  </si>
  <si>
    <r>
      <t>GOB EDO OAX SEFIN  </t>
    </r>
    <r>
      <rPr>
        <b/>
        <sz val="8"/>
        <rFont val="Calibri"/>
        <family val="2"/>
      </rPr>
      <t>CONADE CULTURA FISICA  2015</t>
    </r>
    <r>
      <rPr>
        <sz val="8"/>
        <rFont val="Calibri"/>
        <family val="2"/>
      </rPr>
      <t xml:space="preserve"> </t>
    </r>
  </si>
  <si>
    <t>GOB EDO OAX SEFIN CONTINGENCIAS ECONOMICAS 2015 CUENTA DOS</t>
  </si>
  <si>
    <t>GOB EDO OAX SEFIN CONTINGENCIAS ECONOMICAS PARA INVERSION 2015 CUENTA CUATRO</t>
  </si>
  <si>
    <t>GOB EDO OAX SEFIN PROYECTOS DE DESARROLLO REGIONAL CUENTA TRES 2015</t>
  </si>
  <si>
    <t>GOB EDO OAX SEFIN PROGRAMAS REGIONALES 2015</t>
  </si>
  <si>
    <t>GOB EDO OAX SEFIN CONTINGENCIAS ECONOMICAS PARA INVERSION CUENTA CINCO 2015</t>
  </si>
  <si>
    <t>GOB EDO OAX SEFIN DESARROLLO CULTURAL MUNICIPAL 2015</t>
  </si>
  <si>
    <t>GOB EDO OAX SEFIN FAM AS 2016</t>
  </si>
  <si>
    <t>GOB EDO OAX SEFIN FISE 2016</t>
  </si>
  <si>
    <t>GOB EDO OAX SEFIN FAFEF 2016</t>
  </si>
  <si>
    <t>GOB EDO OAX SEFIN SUBSIDIO ICAPET 2016</t>
  </si>
  <si>
    <t>GOB EDO OAX SEFIN PROEXOEES UABJO 2016</t>
  </si>
  <si>
    <t>GOB EDO OAX SEFIN PROFOCIE UABJO  2016</t>
  </si>
  <si>
    <t>GOB EDO OAX SEFIN SUBSIDIO ORDINARIO UABJO 2016</t>
  </si>
  <si>
    <t>GOB EDO OAX SEFIN SANEAMIENTO FINANCIERO UABJO 2016</t>
  </si>
  <si>
    <t>GOB EDO OAX SEFIN SUBSIDIO CECYTEO 2016</t>
  </si>
  <si>
    <t>GOB EDO OAX SEFIN AFASPE 2015</t>
  </si>
  <si>
    <t>BANAMEX</t>
  </si>
  <si>
    <t>GOB EDO OAX SEFIN FONE GASTOS DE OPERACIÓN  2015</t>
  </si>
  <si>
    <t>GOB EDO OAX SEFIN FASSA  2015</t>
  </si>
  <si>
    <t>GOB EDO OAX SEFIN FAETA  2015</t>
  </si>
  <si>
    <t>GOB EDO OAX SEFIN ARMONIZACION CONTABLE 2015</t>
  </si>
  <si>
    <t>GOB EDO OAX SEFIN MODERNIZACION INTEGRAL DEL REGISTRO CIVIL 2015</t>
  </si>
  <si>
    <t>GOB EDO OAX SEFIN CAPUFE 2015</t>
  </si>
  <si>
    <t>GOB EDO OAX SEFIN  PAIMEF 2015</t>
  </si>
  <si>
    <t>GOB EDO OAX SEFIN MAS OAXACA ASISTENCIA TECNICA</t>
  </si>
  <si>
    <t>GOB EDO OAX SEFIN  AMSDE CONACYT  2015</t>
  </si>
  <si>
    <t>GOB EDO OAX SEFIN  PROFIS  2015</t>
  </si>
  <si>
    <t>GOB EDO OAX SEFIN  CONADE 2015</t>
  </si>
  <si>
    <t>GOB EDO OAX SEFIN CENTROS PODER JOVEN 2015</t>
  </si>
  <si>
    <t>GOB EDO OAX SEFIN PROYECTOS LOCALES JUVENILES  2015</t>
  </si>
  <si>
    <t>GOB EDO OAX SEFIN RED NACIONAL DE PROGRAMAS DE RADIO Y TELEVISION PODER JOVEN 2015</t>
  </si>
  <si>
    <t>GOB EDO OAX SEFIN  FONDO DE APOYO A MIGRANTES 2015</t>
  </si>
  <si>
    <r>
      <t>GOB EDO OAX SEFIN  </t>
    </r>
    <r>
      <rPr>
        <b/>
        <sz val="8"/>
        <rFont val="Calibri"/>
        <family val="2"/>
      </rPr>
      <t>PACMYC 2015</t>
    </r>
  </si>
  <si>
    <t>GOB EDO OAX SEFIN PEMEX 2015</t>
  </si>
  <si>
    <t>GOB EDO OAX SEFIN FONE 2016</t>
  </si>
  <si>
    <t>GOB EDO OAX SEFIN FASSA 2016</t>
  </si>
  <si>
    <t>GOB EDO OAX SEFIN FAETA 2016</t>
  </si>
  <si>
    <t>GOB EDO OAX SEFIN AFASPE  2016</t>
  </si>
  <si>
    <t>GOB EDO OAX SEFIN FASP 2015</t>
  </si>
  <si>
    <t>INTERACCIONES</t>
  </si>
  <si>
    <t>0300152692</t>
  </si>
  <si>
    <t>GOB EDO OAX SEFIN UNIVERSIDAD DEL PAPALOAPAN 2015</t>
  </si>
  <si>
    <t>300154660</t>
  </si>
  <si>
    <t>GOB EDO OAX SEFIN UNIVERSIDAD DE LA SIERRA SUR 2015</t>
  </si>
  <si>
    <t>300154679</t>
  </si>
  <si>
    <t>GOB EDO OAX SEFIN UNIVERSIDAD TECNOLOGICA DE LA MIXTECA 2015</t>
  </si>
  <si>
    <t>300154687</t>
  </si>
  <si>
    <t>GOB EDO OAX SEFIN UNIVERSIDAD DE LA CAÑADA 2015</t>
  </si>
  <si>
    <t>300154830</t>
  </si>
  <si>
    <t>GOB EDO OAX SEFIN UNIVERSIDAD DE LA SIERRA JUAREZ 2015</t>
  </si>
  <si>
    <t>300154849</t>
  </si>
  <si>
    <t>GOB EDO OAX SEFIN UNIVERSIDAD DEL MAR 2015</t>
  </si>
  <si>
    <t>300154857</t>
  </si>
  <si>
    <t>GOB EDO OAX SEFIN SUBSIDIO COBAO 2015</t>
  </si>
  <si>
    <t>300155411</t>
  </si>
  <si>
    <t>GOB EDO OAX SEFIN UNIVERSIDAD TECNOLOGICA DE LOS VALLES CENTRALES DE OAXACA 2015</t>
  </si>
  <si>
    <t>GOB EDO OAX SEFIN 2DO AÑO DE ESTANCIAS POSDOCTORALES UNPA 2015</t>
  </si>
  <si>
    <t>GOB EDO OAX SEFIN IMPLEMENTACION DE LA REFORMA DEL SISTEMA DE JUSTICIA PENAL 2015</t>
  </si>
  <si>
    <t>GOB EDO OAX SEFIN  UNIVERSIDAD TECNOLOGICA DE LA SIERRA SUR DE OAXACA 2015</t>
  </si>
  <si>
    <t>GOB EDO OAX SEFIN FONDO DE PAVIMENTACIÓN Y DESARROLLO MUNICIPAL 2015</t>
  </si>
  <si>
    <t>GOB EDO OAX SEFIN  PROD/TF-T Y RC-2015</t>
  </si>
  <si>
    <t>GOB EDO OAX SEFIN SPA 2015</t>
  </si>
  <si>
    <t>GOB EDO OAX SEFIN ESCUELAS DE EXCELENCIA PARA ABATIR EL REZAGO EDUCATIVO 2015</t>
  </si>
  <si>
    <t>GOB EDO OAX SEFIN INSTITUTO TECNOLOGICO SUPERIOR DE SAN MIGUEL EL GRANDE 2015</t>
  </si>
  <si>
    <t>GOB EDO OAX SEFIN PROII 2015</t>
  </si>
  <si>
    <t>GOB EDO OAX SEFIN  AGUA LIMPIA 2015</t>
  </si>
  <si>
    <t>GOB EDO OAX SEFIN  SEGURO AGRICOLA CATASTROFICO   2015</t>
  </si>
  <si>
    <t>GOB EDO OAX SEFIN SEGURO PARAMETRICO 2015</t>
  </si>
  <si>
    <t>GOB EDO OAX SEFIN  CONTINGENCIAS ECONOMICAS  2015 CUENTA DOS</t>
  </si>
  <si>
    <t>GOB EDO OAX SEFIN FASP 2016</t>
  </si>
  <si>
    <t>GOB EDO OAX SEFIN SUBSIDIO COBAO 2016</t>
  </si>
  <si>
    <t>GOB EDO OAX SEFIN FISM DF 2015</t>
  </si>
  <si>
    <t>BANORTE</t>
  </si>
  <si>
    <t>0260468752</t>
  </si>
  <si>
    <t>GOB EDO OAX SEFIN FORTAMUN 2015</t>
  </si>
  <si>
    <t>0260468761</t>
  </si>
  <si>
    <t>GOB EDO OAX SEFIN CONTINGENCIAS ECONOMICAS 2015</t>
  </si>
  <si>
    <t>269394201</t>
  </si>
  <si>
    <t>GOB EDO OAX SEFIN FONDO DE INFRAESTRUCTURA DEPORTIVA 2015</t>
  </si>
  <si>
    <t>273234135</t>
  </si>
  <si>
    <t>GOB DEL EDO DE OAX SEFIN SUBSEMUN 2015</t>
  </si>
  <si>
    <t>276961722</t>
  </si>
  <si>
    <t>GOB DEL EDO DE OAX SEFIN FORTAMUN 2016</t>
  </si>
  <si>
    <t>0414378159</t>
  </si>
  <si>
    <t>GOB DEL EDO DE OAX SEFIN FISM 2016</t>
  </si>
  <si>
    <t>0414378131</t>
  </si>
  <si>
    <t>GOB EDO OAX SEFIN FAM IES 2015</t>
  </si>
  <si>
    <t>BBVA BANCOMER</t>
  </si>
  <si>
    <t>GOB EDO OAX SEFIN FAM IEB  2015</t>
  </si>
  <si>
    <t>GOB EDO OAX SEFIN SOCORRO DE LEY 2015</t>
  </si>
  <si>
    <t>GOB EDO OAX SEFIN  PROGRAMA NACIONAL DE PREVENCION DEL DELITO  2015</t>
  </si>
  <si>
    <t>GOB EDO OAX SEFIN MODERNIZACION CATASTRAL 2015</t>
  </si>
  <si>
    <t>GOB EDO OAX SEFIN MODERNIZACION CATASTRAL 2015 APORTACION ESTATAL</t>
  </si>
  <si>
    <t>GOB EDO OAX SEFIN ESCUELA SEGURA 2015</t>
  </si>
  <si>
    <t>GOB EDO OAX SEFIN 10º FESTIVAL DE JAZZ MAZUNTE 2015 FEDERAL</t>
  </si>
  <si>
    <t>GOB EDO OAX SEFIN PROGRAMA PARA LA INCLUSION Y EQUIDAD EDUCATIVA 2015</t>
  </si>
  <si>
    <t>GOB EDO OAX SEFIN PROGRAMA DE FORTALECIMIENTO DE LA CALIDAD DE EDUCACION BASICA 2015</t>
  </si>
  <si>
    <t>GOB EDO OAX SEFIN PROGRAMA NACIONAL DE BECAS 2015</t>
  </si>
  <si>
    <t>GOB EDO OAX SEFIN PROGRAMA ESCUELAS DE TIEMPO COMPLETO 2015</t>
  </si>
  <si>
    <t>GOB EDO OAX SEFIN PROGRAMA PARA LA PROTECCION Y EL DESARROLLO INTEGRAL DE LA INFANCIA 2015</t>
  </si>
  <si>
    <t>GOB EDO OAX SEFIN INNOVACION TECNOLOGICA 2015</t>
  </si>
  <si>
    <t>GOB EDO OAX SEFIN CONVENIO DE COORDINACIÓN PARA EL OTORGAMIENTO DE UN SUBSIDIO PUEBLOS MAGICOS 2015</t>
  </si>
  <si>
    <t>GOB EDO OAX SEFIN PRODDER 2015</t>
  </si>
  <si>
    <t>GOB EDO OAX SEFIN CENTROS PARA EL DESARROLLO DE LAS MUJERES 2015</t>
  </si>
  <si>
    <t>GOB EDO OAX SEFIN BRIGADA RURAL 2015</t>
  </si>
  <si>
    <t>GOB EDO OAX SEFIN  APASZU 2015</t>
  </si>
  <si>
    <t>GOB EDO OAX SEFIN  COMUNIDAD DIFERENTE  2015</t>
  </si>
  <si>
    <t>GOB EDO OAX SEFIN  DISEÑO DE LA PLATAFORMA DIGITAL “CARTOGRAFIA DEL SECTOR ARTESANAL” (2A  FASE) DEL CENTRO DE DISEÑO DE OAXACA 2015</t>
  </si>
  <si>
    <t>GOB EDO OAX SEFIN CRUZADA NACIONAL CONTRA EL HAMBRE 2015</t>
  </si>
  <si>
    <t>GOB EDO OAX SEFIN  APOYO EXTRAORDINARIO 1 - 2015</t>
  </si>
  <si>
    <t>GOB EDO OAX SEFIN  APOYO EXTRAORDINARIO 48 MDP  2015</t>
  </si>
  <si>
    <t>GOB EDO OAX SEFIN PROGRAMA DE INCORPORACION DE MUJERES INDIGENAS EN POSGRADO PARA EL FORTALECIMIENTO REGIONAL DEL ESTADO DE OAXACA 2015</t>
  </si>
  <si>
    <t>GOB EDO OAX SEFIN APOYO AL FORTALECIMIENTO CONACYT-UMAR 2015</t>
  </si>
  <si>
    <t>GOB EDO OAX SEFIN CENTROS DE JUSTICIA PARA LAS MUJERES 2015</t>
  </si>
  <si>
    <t>GOB EDO OAX SEFIN PRODEP 2015</t>
  </si>
  <si>
    <t>GOB EDO OAX SEFIN FORTALECIMIENTO A LAS PROCURADURIAS DE LA DEFENSA DEL MENOR Y LA FAMILIA 2015</t>
  </si>
  <si>
    <t xml:space="preserve">GOB EDO OAX SEFIN  DIFUSION Y DIVULGACION DE LA CIENCIA, LA TECNOLOGIA Y LA INNOVACION EN LAS ENTIDADES FEDERATIVAS: OAXACA 2015  </t>
  </si>
  <si>
    <t>GOB EDO OAX SEFIN FONDO CONCURSABLE DE INVERSION EN INFRAESTRUCTURA PARA EDUCACION MEDIA SUPERIOR DE PLANTELES FEDERALES 2015</t>
  </si>
  <si>
    <t>GOB EDO OAX SEFIN CULTURA DEL AGUA 2015</t>
  </si>
  <si>
    <t>GOB EDO OAX SEFIN FAM REMANENTES DE LA ESTRUCTURA FINANCIERA 2015</t>
  </si>
  <si>
    <t>GOBE DO OAX SEFIN ACTUALIZACION DE LA INFRAESTRUCTURA UTM 2015</t>
  </si>
  <si>
    <t>GOB EDO OAX SEFIN PROGRAMA MEX CULTURA PARA LA ARMONIA 2015</t>
  </si>
  <si>
    <t>GOB EDO OAX SEFIN CONVOCATORIA DEL 2DO AÑO DE ESTANCIAS CONACYT UNPA 2015</t>
  </si>
  <si>
    <t>GOB EDO OAX SEFIN PAIMEF 2015</t>
  </si>
  <si>
    <t>GOB EDO OAX SEFIN  FAM IEB 2016</t>
  </si>
  <si>
    <t>GOB EDO OAX SEFIN FAM IES 2016</t>
  </si>
  <si>
    <t>GOB EDO OAX SEFIN PAF UABJO 2016</t>
  </si>
  <si>
    <t>GOB EDO OAX SEFIN FPP CENTRO DE SALUD COLONIA ESTRELLA  EQUIPAMIENTO</t>
  </si>
  <si>
    <t>GOB EDO OAX SEFIN UNIVERSIDAD DEL ISTMO 2015</t>
  </si>
  <si>
    <t>SCOTIABANK</t>
  </si>
  <si>
    <t>GOB EDO OAX SEFIN CECAM 2015</t>
  </si>
  <si>
    <t>GOB EDO OAX SEFIN COLEGIO SUPERIOR INTERCULTURAL BIC 2015</t>
  </si>
  <si>
    <t>GOB EDO OAX SEFIN  ATENCION A LA DEMANDA EDUCATIVA 2015</t>
  </si>
  <si>
    <t>GOB EDO OAX SEFIN SEGURO MEDICO SIGLO XXI  2015  HNO</t>
  </si>
  <si>
    <t>GOB EDO OAX SEFIN  SINTESIS DE NUEVOS 4-AZA Y 6-AZAESTEROIDES CONACYT UNISTMO  2015</t>
  </si>
  <si>
    <t>GOB EDO OAX SEFIN FONDO DE CULTURA 2015</t>
  </si>
  <si>
    <t>GOB EDO OAX SEFIN FIESTAS DE NOVIEMBRE 2015</t>
  </si>
  <si>
    <t>GOB EDO OAX SEFIN  FASP APORTACION ESTATAL 2015</t>
  </si>
  <si>
    <t>GOB EDO OAX SEFIN  PROME 2015</t>
  </si>
  <si>
    <t>GOB EDO OAX SEFIN CENTRO DE LAS ARTES SAN AGUSTIN 2015</t>
  </si>
  <si>
    <t xml:space="preserve">GOB EDO OAX SEFIN ESCUELAS DIGNAS 2015 </t>
  </si>
  <si>
    <t>GOB EDO OAX SEFIN  PROFOCIE UTSSO 2015</t>
  </si>
  <si>
    <t>GOB EDO OAX SEFIN ESTUDIO DE LA DINAMICA MICROBIANA CONACYT UTM 2015</t>
  </si>
  <si>
    <t>GOB EDO OAX SEFIN DESARROLLO DE UN SOFTWARE CONACYT UTM 2015</t>
  </si>
  <si>
    <t>GOB EDO OAX SEFIN PROYECTOS DE DESARROLLO REGIONAL 2015 CUENTA CUATRO</t>
  </si>
  <si>
    <t>GOB EDO OAX SEFIN INCLUSION Y LA EQUIDAD EDUCATIVA  UTSSO 2015</t>
  </si>
  <si>
    <t>GOB EDO OAX SEFIN DONATIVO PEMEX 2015</t>
  </si>
  <si>
    <t>GOB EDO OAX SEFIN UNIVERSIDAD DE LA CAÑADA  2016</t>
  </si>
  <si>
    <t>GOB EDO OAX SEFIN UNIVERSIDAD DEL ISTMO 2016</t>
  </si>
  <si>
    <t>GOB EDO OAX SEFIN UNIVERSIDAD DE LA SIERRA JUAREZ 2016</t>
  </si>
  <si>
    <t>GOB EDO OAX SEFIN  PRODEP UTVCO 2015</t>
  </si>
  <si>
    <t>GOB EDO OAX SEFIN  SICALIDAD  2015</t>
  </si>
  <si>
    <t>SANTANDER</t>
  </si>
  <si>
    <t>GOB EDO OAX SEFIN UNIDADES MEDICAS MOVILES 2015</t>
  </si>
  <si>
    <t>GOB EDO OAX SEFIN COFEPRIS 2015</t>
  </si>
  <si>
    <t>GOB EDO OAX SEFIN CONVENIO DE COORDINACION DE DESARROLLO TURISTICO 2015</t>
  </si>
  <si>
    <t>GOB EDO OAX SEFIN APORTACIONES A LAS BOLSAS DE PREMIACION DE LOS CONCURSOS DE ARTE POPULAR 2015</t>
  </si>
  <si>
    <t>GOB EDO OAX SEFIN GUELAGUETZA 2015</t>
  </si>
  <si>
    <t>GOB EDO OAX SEFIN  INSTITUTO TECNOLOGICO SUPERIOR DE TEPOSCOLULA 2015</t>
  </si>
  <si>
    <t>GOB EDO OAX SEFIN CALIDAD EN LA ATENCION MEDICA 2015</t>
  </si>
  <si>
    <t>GOB EDO OAX SEFIN  CRUZADA NACIONAL CONTRA EL HAMBRE  2015 UTVC</t>
  </si>
  <si>
    <t>GOB EDO OAX SEFIN DOTACIÓN DE INSTRUMENTOS A LA BANDAS TRADICIONALES DE OAXACA 2015</t>
  </si>
  <si>
    <t>GOB EDO OAX SEFIN TEQUIO A LA RED DE BIBLIOTECAS 2015</t>
  </si>
  <si>
    <t>GOB EDO OAX SEFIN PECDA  2015</t>
  </si>
  <si>
    <t>GOB EDO OAX SEFIN  FONDO DE PROTECCION CONTRA GASTOS CATASTROFICOS 2015 SSO</t>
  </si>
  <si>
    <t>GOB EDO OAX SEFIN SEGURO MEDICO SIGLO XXI INTERVENCIONES 2015</t>
  </si>
  <si>
    <t>GOB EDO OAX SEFIN  FORTALECIMIENTO DE LA POLITICA DE IGUALDAD DE GENERO EN EL SECTOR EDUCATIVO 2015</t>
  </si>
  <si>
    <t>GOB EDO OAX SEFIN FORTALECIMIENTO DE TALENTOS MATEMATICOS 2015 CONACYT-UNPA 2015</t>
  </si>
  <si>
    <t>GOB EDO OAX SEFIN COINBIO 2015</t>
  </si>
  <si>
    <t>GOB EDO OAX SEFIN RELLENO SANITARIO EN SAN CRISTOBAL AMATLAN  2015</t>
  </si>
  <si>
    <t>GOB EDO OAX SEFIN PRUEBAS DE FUNCIONAMIENTO DE UN HORNO LADRILLERO ECOLOGICO 2015</t>
  </si>
  <si>
    <t>GOB EDO OAX SEFIN PLANTA PILOTO UNPA 2015</t>
  </si>
  <si>
    <t>GOB EDO OAX SEFIN PIFIT 2010 ITVO</t>
  </si>
  <si>
    <t>GOB EDO OAX SEFIN APOYO EXTRAORDINARIO NO REGULARIZABLE ESCUELA NORMAL RURAL  2015</t>
  </si>
  <si>
    <t>GOB EDO OAX SEFIN PEFEN 2015</t>
  </si>
  <si>
    <t>GOB EDO OAX SEFIN FORTALECIMIENTO DE LA INFRAESTRUCTURA CONACYT- UNPA 2015</t>
  </si>
  <si>
    <t>GOB EDO OAX SEFIN ADQUISICION DE EQUIPO CONACYT-UNPA 2015</t>
  </si>
  <si>
    <t>GOB EDO OAX SEFIN ADQUISICION DE ESPECTROMETRO CONACYT UNPA 2015</t>
  </si>
  <si>
    <t>GOB EDO OAX SEFIN EQUIPAMIENTO PARA FORTALECER LA INVESTIGACION CONACYT UNPA 2015</t>
  </si>
  <si>
    <t>GOB EDO OAX SEFIN INTEGRACION DE UN EQUIPO DE NUTRICION ANIMAL CONACYT UNPA 2015</t>
  </si>
  <si>
    <t>GOB EDO OAX SEFIN ADQUISICION DE EQUIPO CIENTIFICO CONACYT UNPA 2015</t>
  </si>
  <si>
    <t>GOB EDO OAX SEFIN FONDO METROPOLITANO  2015</t>
  </si>
  <si>
    <t>GOB EDO OAX SEFIN CONTINGENCIAS ECONOMICAS PARA INVERSION 2015 CUENTA TRES</t>
  </si>
  <si>
    <t>GOB EDO OAX SEFIN COMUNIDADES SALUDABLES  2015</t>
  </si>
  <si>
    <t>GOB EDO OAX SEFIN PRODUCTORES DE HIDROCARBUROS</t>
  </si>
  <si>
    <t>GOB EDO OAX SEFIN FONDO CONCURSABLE DE INVERSION EN INFRAESTRUCTURA PARA  EDUCACION MEDIA SUPERIOR 2015</t>
  </si>
  <si>
    <t>GOB EDO OAX SEFIN FONDO CONCURSABLE DE INVERSION EN INFRAESTRUCTURA PARA CENTROS, UNIDADES DE FORMACION O CAPACITACION PARA EL TRABAJO 2015</t>
  </si>
  <si>
    <t>GOB EDO OAX SEFIN FORTALECIMIENTO DE LA INFRAESTRUCTURA CONACYT UTM 2015</t>
  </si>
  <si>
    <t>GOB EDO OAX SEFIN EXPO PYME OAXACA</t>
  </si>
  <si>
    <t>GOB EDO OAX SEFIN DESARROLLO DE LA COMPETITIVIDAD DE LAS MIPYMES EN EL ESTADO DE OAXACA EN EL SECTOR TURISMO</t>
  </si>
  <si>
    <t>GOB EDO OAX SEFIN FORTALECIMIENTO INTEGRAL PARA EL DESARROLLO DE LA INDUSTRIA DEL MEZCAL</t>
  </si>
  <si>
    <t>GOB EDO OAX SEFIN PROGRAMA BUENAS PRACTICAS PARA LA CALIDAD HIGIENICA PUNTO LIMPIO</t>
  </si>
  <si>
    <t>GOB EDO OAX SEFIN 18º FERIA INTERNACIONAL DEL MEZCAL</t>
  </si>
  <si>
    <t>GOB EDO OAX SEFIN ENCUENTRO ARTESANAL GUELAGUETZA</t>
  </si>
  <si>
    <t>GOB EDO OAX SEFIN ADQUISICION DE COMPACTADORA HORIZONTAL DE HUAJUAPAM DE LEON 2015</t>
  </si>
  <si>
    <t>GOB EDO OAX SEFIN ACCIONES DE ADAPTACION Y MITIGACION AL CAMBIO CLIMATICO EN EL CORREDOR BIOLOGICO OAXACA 2015</t>
  </si>
  <si>
    <t>GOB EDO OAX SEFIN PROGRAMA PREVENCION Y TRATAMIENTO DE ADICCIONES 2015</t>
  </si>
  <si>
    <t>GOB EDO OAX SEFIN PROGRAMA DE INCENTIVOS PARA LA OPERACIÓN DE PLANTAS DE TRATAMIENTO DE AGUAS RESIDUALES 2015</t>
  </si>
  <si>
    <t xml:space="preserve">GOB EDO OAX SEFIN PROGRAMA VIH-SIDA E ITS ( RAMO 12) </t>
  </si>
  <si>
    <t>GOB EDO OAX SEFIN EXPO PYME HUAJUAPAN</t>
  </si>
  <si>
    <t>GOB EDO OAX SEFIN AMPLIACION Y MEJORA DE LA RED OAXAQUEÑA MOVER A MEXICO</t>
  </si>
  <si>
    <t>GOB EDO OAX SEFIN CONVOCATORIA 1ER AÑO DE ESTANCIAS POSDOCTORALES UNPA 2015</t>
  </si>
  <si>
    <t>GOB EDO OAX SEFIN APOYO A MADRES MEXICANAS CONACYT UMAR 2015</t>
  </si>
  <si>
    <t>GOB EDO OAX SEFIN PRODEP UABJO 2015</t>
  </si>
  <si>
    <t>GOB EDO OAX SEFIN CARRERA DOCENTE UABJO 2015</t>
  </si>
  <si>
    <t>GOB EDO OAX SEFIN  INSTAURACION DEL PROYECTO ESTRATEGICO DEL PARQUE ECOLOGICO EL CRESTON  2015</t>
  </si>
  <si>
    <r>
      <t>GOB EDO OAX SEFIN  </t>
    </r>
    <r>
      <rPr>
        <b/>
        <sz val="8"/>
        <rFont val="Calibri"/>
        <family val="2"/>
      </rPr>
      <t>CONSTRUCCION DEL MERCADO MUNICIPAL DE SAN JOSE EL PROGRESO</t>
    </r>
  </si>
  <si>
    <t>GOB EDO OAX SEFIN MERCADO MUNICIPAL 12 DE DICIEMBRE</t>
  </si>
  <si>
    <t>GOB EDO OAX SEFIN CONTRUCCION DE MERCADO PUBLICO DE PLUMA HIDALGO</t>
  </si>
  <si>
    <t>GOB EDO OAX SEFIN REHABILITACION DEL MERCADO PUBLICO ELISEO JIMENEZ RUIZ NOCHIXTLAN, OAX.</t>
  </si>
  <si>
    <t>GOB EDO OAX SEFIN CONSTRUCCION DEL MERCADO PUBLICO DE SAN PEDRO Y SAN PABLO AYUTLA, OAXACA</t>
  </si>
  <si>
    <r>
      <t>GOB EDO OAX SEFIN  </t>
    </r>
    <r>
      <rPr>
        <b/>
        <sz val="8"/>
        <rFont val="Calibri"/>
        <family val="2"/>
      </rPr>
      <t>LABORATORIO NACIONAL DE INVESTIGACIONES UNPA 2015</t>
    </r>
  </si>
  <si>
    <t>GOB EDO OAX SEFIN EXPANSIÓN A LA OFERTA EDUCATIVA UTVCO 2015</t>
  </si>
  <si>
    <t>GOB EDO OAX SEFIN RECONOCIMIENTO DE PLANTILLAS UABJO 2015</t>
  </si>
  <si>
    <t>GOB EDO OAX SEFIN PROEXOEES 2015 TLAXIACO-TUXTEPEC</t>
  </si>
  <si>
    <t xml:space="preserve">GOBIERNO DEL ESTADO DE OAXACA FONDO DE  CONTINGENCIAS </t>
  </si>
  <si>
    <t>GOB EDO OAX SEFIN FONREGION 2015</t>
  </si>
  <si>
    <t>GOB EDO OAX SEFIN PROEXOE 2015 POCHUTLA 2015</t>
  </si>
  <si>
    <t>GOB EDO OAX SEFIN INCORPORACIÓN DE TIC´S Y FORMACION DE CAPACIDADES PARA INCREMENTAR LA COMPETITIVIDAD DE LAS MICROEMPRESAS DEL SECTOR TURISTICO CERTIFICADAS  CON EL DISTINTIVO MODERNIZA EN EL ESTADO DE OAXACA</t>
  </si>
  <si>
    <t>GOB EDO OAX SEFIN INCORPORACION DE TIC´S Y FORMACION DE CAPACIDADES DE LAS MICROEMPRESAS DEL SECTOR TURISTICO CERTIFICADAS CON EL DISTINTIVO MODERNIZA EN EL ESTADO DE OAXACA PARA INCREMENTAR LA COMPETITIVIDAD</t>
  </si>
  <si>
    <t>GOB EDO OAX SEFIN FONDO PARA ELEVAR LA CALIDAD DE LA EDUCACION SUPERIOR 2015</t>
  </si>
  <si>
    <t>GOB EDO OAX SEFIN CONTINGENCIAS ECONOMICAS 2015 CUENTA TRES</t>
  </si>
  <si>
    <t>GOB EDO OAX SEFIN PROGRAMA DE LA REFORMA EDUCATIVA 2015</t>
  </si>
  <si>
    <t>GOB EDO OAX SEFIN EQUIPAMIENTO MOBILIARIO Y MATERIAL PARA EL CENDI 2 2015</t>
  </si>
  <si>
    <t>GOB EDO OAX SEFIN FONDO SUR SURESTE FONSUR 2015</t>
  </si>
  <si>
    <t>GOB EDO OAX SEFIN PROYECTOS DE DESARROLLO REGIONAL CUENTA DOS 2015</t>
  </si>
  <si>
    <t>GOB EDO OAX SEFIN APOYO PARA LA REALIZACION DE ACCIONES QUE COADYUVEN Y PROMUEVAN EL DESARROLLO INTEGRAL DE LA POBLACION JOVEN  2015</t>
  </si>
  <si>
    <t>GOB EDO OAX SEFIN BANCO MUNDIAL FORTALECIMIENTO DE LAS CAPACIDADES DE GESTION PUBLICA 2015</t>
  </si>
  <si>
    <t>GOB EDO OAX SEFIN APOYO DE CATEDRAS CONACYT UMAR 2015</t>
  </si>
  <si>
    <t>GOB EDO OAX SEFIN FORMACION DE NUEVOS EMPRESARIOS UTSSO 2015</t>
  </si>
  <si>
    <t>GOB EDO OAX SEFIN 01-CNF/GEO/OAX/TF/2015-16</t>
  </si>
  <si>
    <t>FOPAOE 2012</t>
  </si>
  <si>
    <t>FAPAC 2012</t>
  </si>
  <si>
    <t>OFERTA EDUCATIVA SAN MIGUEL EL GRANDE 2011</t>
  </si>
  <si>
    <t>SIMULACIÓN DINAMICA CONACYT UNPA 2012</t>
  </si>
  <si>
    <t>ESTUDIO RESPUESTA MOLECULAR AL ESTRÉS CONACYT UNPA 2012</t>
  </si>
  <si>
    <t>METAGENOMA DE SUELOS CONACYT UNPA 2012</t>
  </si>
  <si>
    <t>BIODIVERSIDAD NOMENCLATURAL CONACYT-UMAR 2013</t>
  </si>
  <si>
    <t>INST TEC SUP SAN MIGUEL EL GRANDE 2012</t>
  </si>
  <si>
    <t>GOB EDO OAX SEFIN UNIVERSIDAD DE LA CAÑADA 2013</t>
  </si>
  <si>
    <t>GOB EDO OAX SEFIN UNIVERSIDAD DEL PAPALOAPAN 2013</t>
  </si>
  <si>
    <t>GOB EDO OAX SEFIN UNIVERSIDAD TECNOLOGICA DE LA MIXTECA 2013</t>
  </si>
  <si>
    <t>GOB EDO OAX SEFIN UNIVERSIDAD DEL ISTMO 2013</t>
  </si>
  <si>
    <t>GOB EDO OAX SEFIN UNIVERSIDAD DEL MAR 2013</t>
  </si>
  <si>
    <t>GOB EDO OAX SEFIN UNIVERSIDAD DE LA SIERRA JUAREZ 2013</t>
  </si>
  <si>
    <t>GOB EDO OAX SEFIN UABJO 2013</t>
  </si>
  <si>
    <t>GOB EDO OAX SEFIN INST TEC SUP DE TEPOSCOLULA 2013</t>
  </si>
  <si>
    <t>UNIVERSIDAD TECNOLOGICA DE VALLES CENTRALES 2013</t>
  </si>
  <si>
    <t>SEGURO MEDICO PARA UNA NUEVA GENERACIÓN HNO 2012</t>
  </si>
  <si>
    <t>BECALOS 2013</t>
  </si>
  <si>
    <t>GOB EDO OAX SEFIN PROGRAMA ESQUEMAS DE FINANCIAMIENTO Y SUBSIDIO FEDERAL PARA VIVIENDA ESTA ES TU CASA 2011</t>
  </si>
  <si>
    <t>GOB EDO OAX SEFIN PROGRAMA DE ESQ DE FINAC Y SUB FED PARA LA VIVIENDA ESTA ES TU CASA 2012</t>
  </si>
  <si>
    <t>RECONSTRUCCION EN SITIO DE 1,306 VIVIENDAS 2012</t>
  </si>
  <si>
    <t>GUELAGUETZA 2013</t>
  </si>
  <si>
    <t>PIBAI 2013</t>
  </si>
  <si>
    <t>PIBAI 2012</t>
  </si>
  <si>
    <t>CENTRO DE LAS  ARTES SAN AGUSTIN 2013</t>
  </si>
  <si>
    <t>CONAFOR PRODUCION DE PLANTA 2012</t>
  </si>
  <si>
    <t>ADQUISICIÓN  DE PLANTAS 2012</t>
  </si>
  <si>
    <t>INCENDIOS FORESTALES 2013</t>
  </si>
  <si>
    <t>FONDO DE PROTECCIÓN CONTRA GASTOS CATASTRÓFICOS HNO 2012</t>
  </si>
  <si>
    <t>FONDO DE PROTECCIÓN CONTRA GASTOS CATASTRÓFICOS HNO 2013</t>
  </si>
  <si>
    <t>PROYECTOS CULTURALES 2012</t>
  </si>
  <si>
    <t>DESARROLLO ZONAS PRIORITARIAS, OPCIONES PRODUCTIVAS Y 3X1 MIGRANTES 2012</t>
  </si>
  <si>
    <t xml:space="preserve">GOB EDO OAX SEFIN FAM-FAIEB 2012 </t>
  </si>
  <si>
    <t>GOB EDO OAX SEFIN CONTINGENCIAS ECONOMICAS PARA INVERSION 2015 CUENTA SEIS</t>
  </si>
  <si>
    <t>GOB EDO OAX SEFIN ADQUIRIR EL EQUIPO NECESARIO CONACYT UTM 2015</t>
  </si>
  <si>
    <t>GOB EDO OAX SEFIN APOYO DE CATEDRAS COMPUTO DE ALTO RENDIMIENTO CONACYT UTM 2015</t>
  </si>
  <si>
    <t>GOB EDO OAX SEFIN FONDO PARA LA ACCESIBILIDAD PARA LAS PERSONAS CON DISCAPACIDAD 2015</t>
  </si>
  <si>
    <t>GOB EDO OAX SEFIN UNIVERSIDAD DE LA SIERRA SUR 2016</t>
  </si>
  <si>
    <t>GOB EDO OAX SEFIN UNIVERSIDAD DEL PAPALOAPAN 2016</t>
  </si>
  <si>
    <t>GOB EDO OAX SEFIN RECONOCIMIENTO DE PLANTILLAS UABJO 2016</t>
  </si>
  <si>
    <t>GOB EDO OAX SEFIN FECES UABJO 2016</t>
  </si>
  <si>
    <t>GOB EDO OAX SEFIN CARRERA DOCENTE UABJO 2016</t>
  </si>
  <si>
    <t>GOB EDO OAX SEFIN PRODEP UABJO 2016</t>
  </si>
  <si>
    <t xml:space="preserve">GOBIERNO DEL ESTADO DE OAXACA </t>
  </si>
  <si>
    <t>PRESUPUESTO DE EGRESOS 2015</t>
  </si>
  <si>
    <t>RESUMEN POR OBJETO DEL GASTO</t>
  </si>
  <si>
    <t>CIFRAS A DICIEMBRE</t>
  </si>
  <si>
    <t>CAPÍTULO</t>
  </si>
  <si>
    <t>Aprobado</t>
  </si>
  <si>
    <t>Ejercido DICIEMBRE</t>
  </si>
  <si>
    <t xml:space="preserve">TOTAL GENERAL </t>
  </si>
  <si>
    <t>SERVICIOS PERSONALES</t>
  </si>
  <si>
    <t>MATERIALES Y SUMINISTROS</t>
  </si>
  <si>
    <t>SERVICIOS GENERALES</t>
  </si>
  <si>
    <t>TRANSFERENCIAS, ASIGNACIONES, SUBSIDIOS Y OTRAS AYUDAS</t>
  </si>
  <si>
    <t>BIENES MUEBLES, INMUEBLES E INTANGIBLES</t>
  </si>
  <si>
    <t>INVERSIÓN PÚBLICA</t>
  </si>
  <si>
    <t>PARTICIPACIONES Y APORTACIONES</t>
  </si>
  <si>
    <t>DEUDA PÚBLICA</t>
  </si>
  <si>
    <t>RESUMEN POR TIPO Y OBJETO DEL GASTO</t>
  </si>
  <si>
    <t>Concepto</t>
  </si>
  <si>
    <t xml:space="preserve">GASTO CORRIENTE </t>
  </si>
  <si>
    <t>GASTO DE OPERACIÓN</t>
  </si>
  <si>
    <t>PROYECTOS PPS</t>
  </si>
  <si>
    <t>INGRESOS Y DERECHOS AFECTOS A FIDEICOMISOS</t>
  </si>
  <si>
    <t>TRANSFERENCIAS CORRIENTES</t>
  </si>
  <si>
    <t>TRANSFERENCIAS AL RESTO DEL SECTOR PÚBLICO</t>
  </si>
  <si>
    <t>AYUDAS SOCIALES Y DONATIVOS</t>
  </si>
  <si>
    <t>DONATIVOS</t>
  </si>
  <si>
    <t>APORTACIÓN A FIDEICOMISOS</t>
  </si>
  <si>
    <t>GASTO DE CAPITAL</t>
  </si>
  <si>
    <t>APORTACION A FIDEICOMISOS</t>
  </si>
  <si>
    <t>ACCIONES PRODUCTIVAS</t>
  </si>
  <si>
    <t>ACCIONES DE FOMENTO</t>
  </si>
  <si>
    <t>TRANSFERENCIAS DE CAPITAL</t>
  </si>
  <si>
    <t>AMORTIZACIÓN DE LA DEUDA Y DISMINUCIÓN DE PASIVOS</t>
  </si>
  <si>
    <t>CLASIFICACIÓN FUNCIONAL</t>
  </si>
  <si>
    <t>FINALIDAD</t>
  </si>
  <si>
    <t>GOBIERNO</t>
  </si>
  <si>
    <t>DESARROLLO SOCIAL</t>
  </si>
  <si>
    <t xml:space="preserve">DESARROLLO ECONÓMICO </t>
  </si>
  <si>
    <t>OTRAS NO CLASIFICADAS EN FUNCIONES ANTERIORES</t>
  </si>
  <si>
    <t>RESUMEN POR EJES DE GOBIERNO</t>
  </si>
  <si>
    <t>EJES</t>
  </si>
  <si>
    <t xml:space="preserve">ESTADO DE DERECHO, GOBERNABILIDAD Y SEGURIDAD </t>
  </si>
  <si>
    <t>CRECIMIENTO ECONÓMICO, COMPETITIVIDAD Y EMPLEO</t>
  </si>
  <si>
    <t>DESARROLLO SOCIAL Y EMPLEO</t>
  </si>
  <si>
    <t>GOBIERNO HONESTO Y DE RESULTADOS</t>
  </si>
  <si>
    <t>RESUMEN POR GRUPO</t>
  </si>
  <si>
    <t>GRUPO</t>
  </si>
  <si>
    <t>TOTAL GENERAL</t>
  </si>
  <si>
    <t>PODER LEGISLATIVO</t>
  </si>
  <si>
    <t>PODER JUDICIAL</t>
  </si>
  <si>
    <t>ADMINISTRACIÓN PUBLICA CENTRALIZADA</t>
  </si>
  <si>
    <t>ORGANISMOS PÚBLICOS DESCENTRALIZADOS</t>
  </si>
  <si>
    <t>FIDEICOMISOS PÚBLICOS</t>
  </si>
  <si>
    <t>ÓRGANOS AUTÓNOMOS</t>
  </si>
  <si>
    <t>MUNICIPIOS</t>
  </si>
  <si>
    <t>CLASIFICACIÓN ADMINISTRATIVA</t>
  </si>
  <si>
    <t>Clasificación Admistrativa</t>
  </si>
  <si>
    <t>CONGRESO DEL ESTADO</t>
  </si>
  <si>
    <t>AUDITORIA SUPERIOR DEL ESTADO DE OAXACA</t>
  </si>
  <si>
    <t>TRIBUNAL SUPERIOR DE JUSTICIA</t>
  </si>
  <si>
    <t>CONSEJO DE LA JUDICATURA</t>
  </si>
  <si>
    <t>GUBERNATURA</t>
  </si>
  <si>
    <t>SECRETARIA GENERAL DE GOBIERNO</t>
  </si>
  <si>
    <t>PROCURADURÍA GENERAL DE JUSTICIA  DEL ESTADO</t>
  </si>
  <si>
    <t>SECRETARIA DE SEGURIDAD PUBLICA</t>
  </si>
  <si>
    <t>SECRETARIA DE SALUD</t>
  </si>
  <si>
    <t>SECRETARIA DE LAS INFRAESTRUCTURAS Y EL ORDENAMIENTO TERRITORIAL SUSTENTABLE</t>
  </si>
  <si>
    <t>SECRETARIA DE TURISMO Y DESARROLLO ECONÓMICO</t>
  </si>
  <si>
    <t>SECRETARIA DEL TRABAJO</t>
  </si>
  <si>
    <t>SECRETARIA DE LAS CULTURAS Y ARTES DE OAXACA</t>
  </si>
  <si>
    <t>SECRETARIA DE DESARROLLO SOCIAL Y HUMANO</t>
  </si>
  <si>
    <t>SECRETARIA DE ASUNTOS INDÍGENAS</t>
  </si>
  <si>
    <t>SECRETARIA DE DESARROLLO AGROPECUARIO, FORESTAL, PESCA Y ACUACULTURA</t>
  </si>
  <si>
    <t>SECRETARIA DE FINANZAS</t>
  </si>
  <si>
    <t xml:space="preserve">FONDO DE INVERSIÓN, PREVISIÓN  Y PARI PASSU </t>
  </si>
  <si>
    <t>SECRETARIA DE FINANZAS-NORMATIVA</t>
  </si>
  <si>
    <t>SECRETARIA DE ADMINISTRACIÓN</t>
  </si>
  <si>
    <t>SECRETARIA DE ADMINISTRACION-DIRECCION DE RECURSOS HUMANOS</t>
  </si>
  <si>
    <t>SECRETARIA DE LA CONTRALORÍA Y TRANSPARENCIA GUBERNAMENTAL</t>
  </si>
  <si>
    <t>JEFATURA DE LA GUBERNATURA</t>
  </si>
  <si>
    <t>COORDINACION GENERAL DE ASUNTOS INTERNACIONALES</t>
  </si>
  <si>
    <t>CONSEJERÍA JURÍDICA DEL GOBIERNO DEL ESTADO</t>
  </si>
  <si>
    <t>COORDINACIÓN GENERAL DE EDUCACIÓN MEDIA SUPERIOR Y SUPERIOR, CIENCIA Y TECNOLOGÍA</t>
  </si>
  <si>
    <t>REPRESENTACIÓN DEL GOBIERNO DEL ESTADO DE OAXACA EN EL DISTRITO FEDERAL</t>
  </si>
  <si>
    <t>COORDINACIÓN GENERAL DE COMUNICACIÓN SOCIAL</t>
  </si>
  <si>
    <t>SECRETARIA DE VIALIDAD Y TRANSPORTE</t>
  </si>
  <si>
    <t>COORDINACIÓN PARA LA ATENCIÓN DE LOS DERECHOS HUMANOS</t>
  </si>
  <si>
    <t>COORDINACIÓN GENERAL DEL COMITÉ ESTATAL DE PLANEACIÓN PARA EL DESARROLLO DE OAXACA</t>
  </si>
  <si>
    <t>SECRETARIADO EJECUTIVO DEL SISTEMA DE SEGURIDAD PUBLICA</t>
  </si>
  <si>
    <t>CAMINOS Y AEROPISTAS DE OAXACA</t>
  </si>
  <si>
    <t>CASA DE LA CULTURA OAXAQUEÑA</t>
  </si>
  <si>
    <t>CENTRO DE DISEÑO DE OAXACA</t>
  </si>
  <si>
    <t>CENTRO DE LAS ARTES DE SAN AGUSTÍN</t>
  </si>
  <si>
    <t>CENTRO SUPERIOR DE ESTUDIOS TECNOLOGICOS DE TEPOSCOLULA</t>
  </si>
  <si>
    <t>COLEGIO DE BACHILLERES DEL ESTADO DE OAXACA</t>
  </si>
  <si>
    <t>COLEGIO DE ESTUDIOS CIENTÍFICOS Y TECNOLÓGICOS DEL ESTADO DE OAXACA</t>
  </si>
  <si>
    <t>COLEGIO SUPERIOR PARA LA EDUCACIÓN INTEGRAL INTERCULTURAL DE OAXACA</t>
  </si>
  <si>
    <t>COMISIÓN ESTATAL DE CULTURA FÍSICA Y DEPORTE</t>
  </si>
  <si>
    <t>COMISIÓN ESTATAL DE VIVIENDA</t>
  </si>
  <si>
    <t>COMISIÓN ESTATAL DEL AGUA</t>
  </si>
  <si>
    <t>COMISIÓN ESTATAL PARA LA PLANEACIÓN Y LA PROGRAMACIÓN DE LA EDUCACIÓN MEDIA SUPERIOR</t>
  </si>
  <si>
    <t>COMISIÓN ESTATAL PARA LA PLANEACIÓN  DE LA EDUCACIÓN SUPERIOR</t>
  </si>
  <si>
    <t>COMISIÓN PARA LA REGULARIZACIÓN DE LA TENENCIA DE LA TIERRA URBANA DEL ESTADO DE OAXACA</t>
  </si>
  <si>
    <t>CONSEJO ESTATAL DE PREVENCIÓN Y CONTROL DEL SIDA</t>
  </si>
  <si>
    <t>CONSEJO ESTATAL DEL CAFÉ DE OAXACA</t>
  </si>
  <si>
    <t>CONSEJO OAXAQUEÑO DE CIENCIA Y TECNOLOGÍA</t>
  </si>
  <si>
    <t>CORPORACIÓN OAXAQUEÑA DE RADIO Y TELEVISIÓN</t>
  </si>
  <si>
    <t>DIRECCIÓN GENERAL DE POBLACIÓN DE OAXACA</t>
  </si>
  <si>
    <t>HOSPITAL DE LA NIÑEZ OAXAQUEÑA</t>
  </si>
  <si>
    <t>INSTITUTO DE CAPACITACIÓN Y PRODUCTIVIDAD PARA EL TRABAJO DEL ESTADO DE OAXACA</t>
  </si>
  <si>
    <t>INSTITUTO  TECNOLÓGICO SUPERIOR DE SAN MIGUEL EL GRANDE</t>
  </si>
  <si>
    <t xml:space="preserve">INSTITUTO DE ESTUDIOS DE BACHILLERATO DEL ESTADO DE OAXACA </t>
  </si>
  <si>
    <t>INSTITUTO DE LA MUJER OAXAQUEÑA</t>
  </si>
  <si>
    <t>INSTITUTO DEL PATRIMONIO CULTURAL DEL EDO. DE OAXACA</t>
  </si>
  <si>
    <t>INSTITUTO ESTATAL DE ECOLOGÍA Y DESARROLLO SUSTENTABLE</t>
  </si>
  <si>
    <t>INSTITUTO ESTATAL DE EDUCACIÓN PARA ADULTOS</t>
  </si>
  <si>
    <t>INSTITUTO ESTATAL DE EDUCACIÓN PUBLICA DE OAXACA</t>
  </si>
  <si>
    <t>INSTITUTO ESTATAL DE PROTECCIÓN CIVIL</t>
  </si>
  <si>
    <t xml:space="preserve">INSTITUTO OAXAQUEÑO CONSTRUCTOR DE INFRAESTRUCTURA FÍSICA EDUCATIVA </t>
  </si>
  <si>
    <t>INSTITUTO OAXAQUEÑO DE ATENCIÓN AL MIGRANTE</t>
  </si>
  <si>
    <t>INSTITUTO OAXAQUEÑO DE LAS ARTESANÍAS</t>
  </si>
  <si>
    <t>INSTITUTO TECNOLÓGICO SUPERIOR DE TEPOSCOLULA</t>
  </si>
  <si>
    <t>OFICINA DE PENSIONES DEL ESTADO DE OAXACA</t>
  </si>
  <si>
    <t>SERVICIOS DE SALUD DEL ESTADO DE OAXACA</t>
  </si>
  <si>
    <t>UNIVERSIDAD DE CHALCATONGO</t>
  </si>
  <si>
    <t>UNIVERSIDAD DE LA CAÑADA</t>
  </si>
  <si>
    <t>UNIVERSIDAD DE LA COSTA</t>
  </si>
  <si>
    <t>UNIVERSIDAD DE LA SIERRA JUÁREZ</t>
  </si>
  <si>
    <t>UNIVERSIDAD DE LA SIERRA SUR</t>
  </si>
  <si>
    <t>UNIVERSIDAD DEL ISTMO</t>
  </si>
  <si>
    <t>UNIVERSIDAD DEL MAR</t>
  </si>
  <si>
    <t>UNIVERSIDAD DEL PAPALOAPAN</t>
  </si>
  <si>
    <t>UNIVERSIDAD TECNOLÓGICA DE LA MIXTECA</t>
  </si>
  <si>
    <t>UNIVERSIDAD TECNOLÓGICA DE LOS VALLES CENTRALES</t>
  </si>
  <si>
    <t>NOVAUNIVERSITAS-OCOTLAN</t>
  </si>
  <si>
    <t>COORDINACIÓN DE ESPACIOS CULTURALES  DEL ESTADO DE OAXACA</t>
  </si>
  <si>
    <t>UNIVERSIDAD TECNOLÓGICA DE LA SIERRA SUR DE OAXACA</t>
  </si>
  <si>
    <t>INSTITUTO DE LA JUVENTUD DEL ESTADO DE OAXACA</t>
  </si>
  <si>
    <t>SISTEMA PARA EL DESARROLLO INTEGRAL DE LA FAMILIA DEL ESTADO DE OAXACA</t>
  </si>
  <si>
    <t>SERVICIOS DE AGUA POTABLE Y ALCANTARILLADO DE OAXACA</t>
  </si>
  <si>
    <t>COMISIÓN ESTATAL FORESTAL</t>
  </si>
  <si>
    <t>COMISIÓN DE LA VERDAD</t>
  </si>
  <si>
    <t>REPPS</t>
  </si>
  <si>
    <t>FIDEICOMISO PARA EL DESARROLLO LOGÍSTICO DEL ESTADO DE OAXACA</t>
  </si>
  <si>
    <t>FONDO PARA EL FOMENTO ESTATAL DE LAS ACTIVIDADES PRODUCTIVAS DE OAXACA</t>
  </si>
  <si>
    <t>OFICINA DE CONVENCIONES Y VISITANTES DE OAXACA</t>
  </si>
  <si>
    <t>DEFENSORÍA DE LOS DERECHOS HUMANOS DEL PUEBLO DE OAXACA</t>
  </si>
  <si>
    <t>INSTITUTO ESTATAL ELECTORAL Y DE PARTICIPACIÓN CIUDADANA</t>
  </si>
  <si>
    <t>UNIVERSIDAD AUTÓNOMA "BENITO JUÁREZ" DE OAXACA</t>
  </si>
  <si>
    <t>COMISIÓN ESTATAL DE ARBITRAJE MEDICO DE OAXACA</t>
  </si>
  <si>
    <t>INSTITUTO DE ACCESO A LA INFORMACIÓN PÚBLICA Y PROTECCIÓN DE DATOS PERSONALES</t>
  </si>
  <si>
    <t>MUNICIPIOS - PARTICIPACIONES Y APORTACIONES</t>
  </si>
  <si>
    <t>MUNICIPIOS INVERSIÓN CONCERTADA - PLANEACIÓN</t>
  </si>
  <si>
    <t>RESUMEN POR TIPO DE GASTO</t>
  </si>
  <si>
    <t xml:space="preserve">Caracteristicas de la Deuda Pública Estatal  y Crédito Bancarios </t>
  </si>
  <si>
    <t>(cantidades en pesos)</t>
  </si>
  <si>
    <t>Deudor</t>
  </si>
  <si>
    <t>Acreedor</t>
  </si>
  <si>
    <t>Saldo al 31 diciembre 2015</t>
  </si>
  <si>
    <t>Tasa de Interés</t>
  </si>
  <si>
    <t>Sobre-tasa</t>
  </si>
  <si>
    <t>Fecha de Sucripción</t>
  </si>
  <si>
    <t>Plazo Meses</t>
  </si>
  <si>
    <t>Fecha de Vencimiento</t>
  </si>
  <si>
    <t>Fuente de Pago</t>
  </si>
  <si>
    <t>Deuda Pública a Largo Plazo</t>
  </si>
  <si>
    <t>GOBIERNO DEL ESTADO</t>
  </si>
  <si>
    <t xml:space="preserve">TENEDORES  CERT.  BURSÁTILES OAXACA11 </t>
  </si>
  <si>
    <t>TIIE 91 DIAS</t>
  </si>
  <si>
    <t>PARTICIPACIONES</t>
  </si>
  <si>
    <t>TENEDORES DE CERT.  BURSÁTILES OAXACA13</t>
  </si>
  <si>
    <t>FAFEF - PARTICPACIONES</t>
  </si>
  <si>
    <t xml:space="preserve">GOBIERNO DEL ESTADO     </t>
  </si>
  <si>
    <t>BANOBRAS</t>
  </si>
  <si>
    <t>FISE</t>
  </si>
  <si>
    <r>
      <t>BANOBRAS</t>
    </r>
    <r>
      <rPr>
        <b/>
        <sz val="10"/>
        <rFont val="Arial"/>
        <family val="2"/>
      </rPr>
      <t xml:space="preserve"> /1</t>
    </r>
  </si>
  <si>
    <t>TASA BASE</t>
  </si>
  <si>
    <t>PARTICIPACIONES FGP</t>
  </si>
  <si>
    <t xml:space="preserve"> INTERACCIONES </t>
  </si>
  <si>
    <t>TIIE 28 DIAS</t>
  </si>
  <si>
    <t xml:space="preserve"> PARTICIPACIONES  </t>
  </si>
  <si>
    <t xml:space="preserve"> INTERACCIONES</t>
  </si>
  <si>
    <t xml:space="preserve"> PARTICIPACIONES </t>
  </si>
  <si>
    <t xml:space="preserve">BBVA BANCOMER </t>
  </si>
  <si>
    <t xml:space="preserve"> PARTICIPACIONES FGP</t>
  </si>
  <si>
    <t>Créditos bancarios  a Corto Plazo</t>
  </si>
  <si>
    <t>INGRESOS PROPIOS</t>
  </si>
  <si>
    <r>
      <rPr>
        <b/>
        <sz val="9"/>
        <rFont val="Arial"/>
        <family val="2"/>
      </rPr>
      <t>1/</t>
    </r>
    <r>
      <rPr>
        <sz val="9"/>
        <rFont val="Arial"/>
        <family val="2"/>
      </rPr>
      <t xml:space="preserve">   FINANCIAMIENTO  EN PROCESO DE  INSCRIPCIÓN ANTE LA SHCP</t>
    </r>
  </si>
  <si>
    <t>SALDOS DE LA DEUDA PÚBLICA  Y CRÉDITOS BANCARIOS A CORTO PLAZO</t>
  </si>
  <si>
    <t>(cantidades en   pesos)</t>
  </si>
  <si>
    <t>Fuente Pago / Acreedor</t>
  </si>
  <si>
    <t>Saldo                      Sept  2015</t>
  </si>
  <si>
    <t>Endeudamiento Neto</t>
  </si>
  <si>
    <t>Saldo                      Dic  2015</t>
  </si>
  <si>
    <r>
      <t xml:space="preserve">Servicio de la deuda </t>
    </r>
    <r>
      <rPr>
        <b/>
        <sz val="10"/>
        <rFont val="Arial"/>
        <family val="2"/>
      </rPr>
      <t>/2</t>
    </r>
  </si>
  <si>
    <t>DEUDA PUBLICA LARGO PLAZO</t>
  </si>
  <si>
    <t>SANTANDER SEFIN</t>
  </si>
  <si>
    <t xml:space="preserve">CERTIFICADOS BURSATILES </t>
  </si>
  <si>
    <r>
      <t xml:space="preserve">OBLIGACIONES DE PAGO  CORTO P LAZO </t>
    </r>
    <r>
      <rPr>
        <b/>
        <sz val="10"/>
        <rFont val="Arial"/>
        <family val="2"/>
      </rPr>
      <t xml:space="preserve"> /1</t>
    </r>
  </si>
  <si>
    <r>
      <rPr>
        <b/>
        <sz val="13"/>
        <color theme="1"/>
        <rFont val="Calibri"/>
        <family val="2"/>
        <scheme val="minor"/>
      </rPr>
      <t>1/</t>
    </r>
    <r>
      <rPr>
        <sz val="13"/>
        <color theme="1"/>
        <rFont val="Calibri"/>
        <family val="2"/>
        <scheme val="minor"/>
      </rPr>
      <t xml:space="preserve"> Créditos bancarios a corto plazo, considerados como obligaciones de pago, de acuerdo a la Legislación Estatal</t>
    </r>
  </si>
  <si>
    <r>
      <rPr>
        <b/>
        <sz val="13"/>
        <color theme="1"/>
        <rFont val="Calibri"/>
        <family val="2"/>
        <scheme val="minor"/>
      </rPr>
      <t>2/</t>
    </r>
    <r>
      <rPr>
        <sz val="13"/>
        <color theme="1"/>
        <rFont val="Calibri"/>
        <family val="2"/>
        <scheme val="minor"/>
      </rPr>
      <t xml:space="preserve"> Incluye intereses, gastos y coberturas de la deuda del periodo.</t>
    </r>
  </si>
  <si>
    <t>Créditos Bono Cupon Cero</t>
  </si>
  <si>
    <t>(Cantidades en pesos)</t>
  </si>
  <si>
    <t>Saldo    Diciembre  2015</t>
  </si>
  <si>
    <t>Obligaciones de Pago a Largo Plazo</t>
  </si>
  <si>
    <t>BANOBRAS-FONREC I</t>
  </si>
  <si>
    <t>6.84% - 8.04%</t>
  </si>
  <si>
    <t>BANOBRAS - PROFISE</t>
  </si>
  <si>
    <t>6.91% - 7.07%</t>
  </si>
  <si>
    <t xml:space="preserve">PARTICIPACIONES  </t>
  </si>
  <si>
    <t xml:space="preserve">BANOBRAS-FONREC II </t>
  </si>
  <si>
    <t>6.18%-7.85%</t>
  </si>
  <si>
    <t xml:space="preserve">BANOBRAS-FONREC III </t>
  </si>
  <si>
    <t>6.58% - 7.63%</t>
  </si>
  <si>
    <r>
      <t xml:space="preserve">BANOBRAS-JUSTICIA PENAL    </t>
    </r>
    <r>
      <rPr>
        <b/>
        <sz val="9"/>
        <rFont val="Arial"/>
        <family val="2"/>
      </rPr>
      <t xml:space="preserve"> /1</t>
    </r>
  </si>
  <si>
    <t>7.10%-7.14%</t>
  </si>
  <si>
    <t>Total</t>
  </si>
  <si>
    <r>
      <rPr>
        <b/>
        <sz val="9"/>
        <rFont val="Arial"/>
        <family val="2"/>
      </rPr>
      <t>1/</t>
    </r>
    <r>
      <rPr>
        <sz val="9"/>
        <rFont val="Arial"/>
        <family val="2"/>
      </rPr>
      <t xml:space="preserve">   FINANCIAMIENTO  EN PROCESO DE DISPOSICIÓN DE LOS RECURSOS.</t>
    </r>
  </si>
  <si>
    <t>COSTO FINANCIERO</t>
  </si>
  <si>
    <t>Saldo                  Diciembre 2015</t>
  </si>
  <si>
    <r>
      <t xml:space="preserve">Servicio de la obligación </t>
    </r>
    <r>
      <rPr>
        <b/>
        <sz val="10"/>
        <rFont val="Arial"/>
        <family val="2"/>
      </rPr>
      <t>/1</t>
    </r>
  </si>
  <si>
    <t xml:space="preserve">LARGO PLAZO </t>
  </si>
  <si>
    <t>BANOBRAS-FONREC I, II y III</t>
  </si>
  <si>
    <t>BANOBRAS -PROFISE</t>
  </si>
  <si>
    <t>BANOBRAS -JUSTICIA PENAL</t>
  </si>
  <si>
    <r>
      <t>Nota:</t>
    </r>
    <r>
      <rPr>
        <b/>
        <sz val="13"/>
        <color theme="1"/>
        <rFont val="Calibri"/>
        <family val="2"/>
        <scheme val="minor"/>
      </rPr>
      <t>1/</t>
    </r>
    <r>
      <rPr>
        <sz val="13"/>
        <color theme="1"/>
        <rFont val="Calibri"/>
        <family val="2"/>
        <scheme val="minor"/>
      </rPr>
      <t xml:space="preserve"> Incluye solamente amortización de intereses del periodo octubre-diciembre</t>
    </r>
  </si>
  <si>
    <t>ESTADO ANALÍTICO DE INGRESOS PRESUPUESTARIOS</t>
  </si>
  <si>
    <t>(EN PESOS)</t>
  </si>
  <si>
    <t>Rubro de Ingresos</t>
  </si>
  <si>
    <t>Ingreso</t>
  </si>
  <si>
    <t>Estimado</t>
  </si>
  <si>
    <t xml:space="preserve">Ampliaciones y Reducciones                        </t>
  </si>
  <si>
    <t>Modificado</t>
  </si>
  <si>
    <t>Devengado</t>
  </si>
  <si>
    <t>Recaudado</t>
  </si>
  <si>
    <t>Diferencia</t>
  </si>
  <si>
    <t>(1)</t>
  </si>
  <si>
    <t>(2)</t>
  </si>
  <si>
    <t>(3=1+2)</t>
  </si>
  <si>
    <t>(4)</t>
  </si>
  <si>
    <t>(5)</t>
  </si>
  <si>
    <t>(6=5-1)</t>
  </si>
  <si>
    <t>Cuotas y Aportaciones de Seguridad Social</t>
  </si>
  <si>
    <t>Corriente</t>
  </si>
  <si>
    <t>Capital</t>
  </si>
  <si>
    <t>Ingresos por Ventas de Bienes y Servicios</t>
  </si>
  <si>
    <t>Contribuciones no Comprendidas en las Fracciones de la Ley de Ingresos Causados en Ejercicios Fiscales Anteriores Pendientes de Liquidació o Pago</t>
  </si>
  <si>
    <t>Otros Ingresos</t>
  </si>
  <si>
    <t>Ingresos Derivados de Financiamiento</t>
  </si>
  <si>
    <t>Ingresos excedentes</t>
  </si>
  <si>
    <t>Estado Analítico de Ingresos Por Fuente de Financiamiento</t>
  </si>
  <si>
    <t>Ingresos del Gobierno</t>
  </si>
  <si>
    <t>Ingresos de Organismos y Empresas</t>
  </si>
  <si>
    <t xml:space="preserve">Ingresos por Ventas de Bienes y Servicios </t>
  </si>
  <si>
    <t>Ingresos Derivados de financiamiento</t>
  </si>
  <si>
    <t>JUICIOS DE NULIDAD DERIVADOS DEL PROCEDIMIENTO DE EFECTIVIDAD DE GARANTIAS QUE SE ENCUENTRAN EN TRAMITE</t>
  </si>
  <si>
    <t>REYES MANTECON, SAN BARTOLO COYOTEPEC, 25 DE ENERO DE 2016</t>
  </si>
  <si>
    <t>N</t>
  </si>
  <si>
    <t>EXPEDIENTE        JUICIO DE NULIDAD</t>
  </si>
  <si>
    <t>REFERENCIA</t>
  </si>
  <si>
    <t>ACTO IMPUGNADO</t>
  </si>
  <si>
    <t>AFIANZADORA</t>
  </si>
  <si>
    <t>FIADO</t>
  </si>
  <si>
    <t>CONTRATO</t>
  </si>
  <si>
    <t>DEPEN. O ENTIDAD</t>
  </si>
  <si>
    <t>MONTO</t>
  </si>
  <si>
    <t>ESTADO ACTUAL</t>
  </si>
  <si>
    <t>TERMINO</t>
  </si>
  <si>
    <t xml:space="preserve">1403/13-15-01-2                                                                                                                                                                                  </t>
  </si>
  <si>
    <t>04/108H.1/C6.5.1/013/12</t>
  </si>
  <si>
    <t>DAP/0492/2012</t>
  </si>
  <si>
    <t>ASERTA, S.A. DE C.V.</t>
  </si>
  <si>
    <t>GRUPO CONSTRUCTOR JAF, S. DE . R.L.</t>
  </si>
  <si>
    <t>J03 SE 12 07 0047/2012</t>
  </si>
  <si>
    <t>SINFRA</t>
  </si>
  <si>
    <t xml:space="preserve">407,013.09   A      135,671.03   C              </t>
  </si>
  <si>
    <t>PAGADA</t>
  </si>
  <si>
    <t>1425/13-15-01-7</t>
  </si>
  <si>
    <t xml:space="preserve">04/108H.1/C6.5.1/006/09 </t>
  </si>
  <si>
    <t>DAP/0512/2012</t>
  </si>
  <si>
    <t>CONSTRUCTORA JADID, S.A. DE C.V.</t>
  </si>
  <si>
    <t>6-T-CAO-H-002-W-0-6</t>
  </si>
  <si>
    <t>CAO</t>
  </si>
  <si>
    <t>791,694.27    C</t>
  </si>
  <si>
    <t>1614/13-15-01-6</t>
  </si>
  <si>
    <t xml:space="preserve">04/108H.1/C6.5.1/007/13        </t>
  </si>
  <si>
    <t>DAP/0442/2013</t>
  </si>
  <si>
    <t>PRIMERO FIANZAS, S.A. DE C.V.</t>
  </si>
  <si>
    <t>CUI, S.A DE C.V.</t>
  </si>
  <si>
    <t>11-T-CAO-H-356-W-0-11</t>
  </si>
  <si>
    <t>1,092,191.65  A  728,127.76     C</t>
  </si>
  <si>
    <t>CONCLUIDO EN NULIDAD</t>
  </si>
  <si>
    <t>1787/13-15-01-8</t>
  </si>
  <si>
    <t>04/108H.1/C6.5.1/012/13            CON AMPARO</t>
  </si>
  <si>
    <t>DAP/0552/2013</t>
  </si>
  <si>
    <t>CHUBB DE MEXICO</t>
  </si>
  <si>
    <t>CARLOS FRANCISCO RODRIGUEZ PEREZ</t>
  </si>
  <si>
    <t>CAO-PIBAI-011-W-0-12</t>
  </si>
  <si>
    <t>1,461,533.79   A  974,355.20     C</t>
  </si>
  <si>
    <t>EN REMATE</t>
  </si>
  <si>
    <t>494/14-15-01-6</t>
  </si>
  <si>
    <t>04/108H.1/C6.5.1/005/13             juicio de nul. 21689/13-17-06-2</t>
  </si>
  <si>
    <t>DAP/0372/2013</t>
  </si>
  <si>
    <t>FIANZAS DORAMA S.A.</t>
  </si>
  <si>
    <t>OBRAS Y ACCIONES, S.C. DE R.L.</t>
  </si>
  <si>
    <t>11-T-CAO-H-276-W-0-11</t>
  </si>
  <si>
    <t>65,616.70     A       43,744.46     C</t>
  </si>
  <si>
    <t>568/14-15-01-3</t>
  </si>
  <si>
    <t>04/108H.1/C6.5.1/002/14</t>
  </si>
  <si>
    <t>DAP/0109/2014</t>
  </si>
  <si>
    <t>SERVICIOS Y CONECCIONES PARA CARRETERAS DE OAXACA, S.A. DE C.V.</t>
  </si>
  <si>
    <t>11-T-CAO-H-191-W-0-11</t>
  </si>
  <si>
    <t>587,882.52    A</t>
  </si>
  <si>
    <t>606/14-15-01-7</t>
  </si>
  <si>
    <t>04/108H.1/C6.5.1/004/13          juicio de nulidad 22387/13-17-01-8</t>
  </si>
  <si>
    <t>DAP/0373/2013</t>
  </si>
  <si>
    <t>11-T-CAO-H-268-W-0-11</t>
  </si>
  <si>
    <t>224,122.94    A    149,415.29    C</t>
  </si>
  <si>
    <t>671/14-15-01-4</t>
  </si>
  <si>
    <t>04/108H.1/C6.5.1/006/02          juicio de nulidad 24364/13-17-10-12</t>
  </si>
  <si>
    <t>DAP/0422/2013</t>
  </si>
  <si>
    <t>ING. JOSE RAFAEL PEREZ BRENA</t>
  </si>
  <si>
    <t>FND-OAX/TPO/141/2000</t>
  </si>
  <si>
    <t>129,956.85     A      46,844.95      C</t>
  </si>
  <si>
    <t>CONCLUIDO EN NULIDAD                                 la afianzadora pago ad- cautelam</t>
  </si>
  <si>
    <t>732/14-15-01-9</t>
  </si>
  <si>
    <t xml:space="preserve">04/108H.1/C6.5.1/011/12                 2 TOMOS </t>
  </si>
  <si>
    <t xml:space="preserve">DAP/0193/2012 </t>
  </si>
  <si>
    <t>CONSTRUCCIONES CONFER, S.A. DE C.V.</t>
  </si>
  <si>
    <t>9-T-CAO-H-235-W-0-9</t>
  </si>
  <si>
    <t>249,953.83     C</t>
  </si>
  <si>
    <t>979/14-15-01-2</t>
  </si>
  <si>
    <t>04/108H.1/C6.5.1/009/13</t>
  </si>
  <si>
    <t>DAP/0556/2013</t>
  </si>
  <si>
    <t>SOFIMEX, S.A.</t>
  </si>
  <si>
    <t>11-T-CAO-H-060-W-0-11</t>
  </si>
  <si>
    <t>3,596,368.61   A 2,133,126.10    C</t>
  </si>
  <si>
    <t>980/14-15-01-3</t>
  </si>
  <si>
    <t>04/108H.1/C6.5.1/011/13</t>
  </si>
  <si>
    <t>DAP/0557/2013</t>
  </si>
  <si>
    <t>11-T-CAO-H-054-W-0-11</t>
  </si>
  <si>
    <t>2,475,724.40    A  1,650,482.93    C</t>
  </si>
  <si>
    <t>1545/14-15-01-2</t>
  </si>
  <si>
    <t>04/108H.1/C6.5.1/008/13         juicio de nulidad 28418/13-17-08-6</t>
  </si>
  <si>
    <t>DAP/0564/2013</t>
  </si>
  <si>
    <t>MAPFRE FIANZAS S.A.</t>
  </si>
  <si>
    <t>INGENIERIA EN CONSTRUCCION SANTO DOMINGO, S.A. DE C.V.</t>
  </si>
  <si>
    <t>12-T-CAO-H-POA68/34-W-0-12</t>
  </si>
  <si>
    <t>183,300.00     A    122,200.00     C</t>
  </si>
  <si>
    <t>CONCLUIDO EN NULIDAD                     con antelacion  nos desistimos del requerimiento de pago</t>
  </si>
  <si>
    <t>1544/14-15-01-1</t>
  </si>
  <si>
    <t>04/108H.1/C6.5.1/008/14</t>
  </si>
  <si>
    <t xml:space="preserve">DAP 0192/2014 </t>
  </si>
  <si>
    <t>KM DE ORIENTE S.A. DE C.V.</t>
  </si>
  <si>
    <t xml:space="preserve">11-T-CAO-H-018-W-0-11 </t>
  </si>
  <si>
    <t>2,178,310.63   A   1,398,089.78   C</t>
  </si>
  <si>
    <t>1555/14-15-01-3</t>
  </si>
  <si>
    <t>04/108H.1/C6.5.1/010/14</t>
  </si>
  <si>
    <t xml:space="preserve">DAP 0303/2014 </t>
  </si>
  <si>
    <t>CONSTRUCTORA MOBEL, S.A.</t>
  </si>
  <si>
    <t>CEVI/AD/FONHAPO/001/2012</t>
  </si>
  <si>
    <t>CEVI</t>
  </si>
  <si>
    <t>9,282,000.00  A 1,856,400.00  C</t>
  </si>
  <si>
    <t xml:space="preserve">  32046/14-17-06-1</t>
  </si>
  <si>
    <t>04/108H.1/C6.5.1/011/14</t>
  </si>
  <si>
    <t>DAP/0526/2014</t>
  </si>
  <si>
    <t xml:space="preserve">URBANIZACIONES TOG, S.A. DE C.V. </t>
  </si>
  <si>
    <t>CAO-FD-O71-W-0-12</t>
  </si>
  <si>
    <t>1,489,175.94    A 583,371.94      C</t>
  </si>
  <si>
    <t xml:space="preserve">Se presentó incidente, resuelto a favor, el cual dio origen al juicio 1785/15-15-01-5 </t>
  </si>
  <si>
    <t xml:space="preserve">32045/14-17-07-8 </t>
  </si>
  <si>
    <t>04/108H.1/C6.5.1/012/14</t>
  </si>
  <si>
    <t>DAP/0482/2014</t>
  </si>
  <si>
    <t>CAO-FD-O70-W-0-12</t>
  </si>
  <si>
    <t>1,482,525.88    A 580,625.35      C</t>
  </si>
  <si>
    <t>se presento incidente de incompetencia por razon de territorio pendiente de resolucion</t>
  </si>
  <si>
    <t>580/15-15-01-2/14/15323-12-01-01-01-OT</t>
  </si>
  <si>
    <t>04/108H.1/C6.5.1/009/14</t>
  </si>
  <si>
    <t xml:space="preserve">DAP/0256/2014 </t>
  </si>
  <si>
    <t>FEDERICO IRAN CABRERA VERDE</t>
  </si>
  <si>
    <t xml:space="preserve">11-T-CAO-H-318-W-0-11 </t>
  </si>
  <si>
    <t>392,722.75     A    261,815.03     C</t>
  </si>
  <si>
    <t>validez del requerimeinto de pago PENDIENTE DE RESOLUCION DE AMPARO</t>
  </si>
  <si>
    <t>47/15-15-01-1</t>
  </si>
  <si>
    <t>DAP/0511/2014</t>
  </si>
  <si>
    <t>FIANZAS ATLAS, S.A.</t>
  </si>
  <si>
    <t>BABLE PROYECTOS, S.A. DE C.V. /SECRETARIA DE ADMINSITRACIÓN</t>
  </si>
  <si>
    <t>SA/SUBPRMS/DRM/007/2003</t>
  </si>
  <si>
    <t>ADMINISTRACION</t>
  </si>
  <si>
    <t>797,758.08 V. O.</t>
  </si>
  <si>
    <t>Amparo negado;               SOLICITUD DE  REMATE DE VALORES PENDIENTE</t>
  </si>
  <si>
    <t>683/15-15-01-7</t>
  </si>
  <si>
    <t>04/108H.1/C6.5.1/027/14</t>
  </si>
  <si>
    <t>DPA/0314/2015</t>
  </si>
  <si>
    <t>FIANZAS MONTERREY, S.A.</t>
  </si>
  <si>
    <t>DEMON INGENIERIA, S.A. DE C.V.</t>
  </si>
  <si>
    <t>CAO-FR150-Y-0-12 DE FECHA 14/0912</t>
  </si>
  <si>
    <t>$312,000.00    A 208,000.00      C</t>
  </si>
  <si>
    <t>Se declaró nulidad            PENDIENTE DE RESOLVERSE RECURSO DE REVISION</t>
  </si>
  <si>
    <t>706/15-15-01-7</t>
  </si>
  <si>
    <t>04/108H.4/C6.5.1/001/15 (ANTES 04/108H.1/C6.5.1/001/15 )</t>
  </si>
  <si>
    <t xml:space="preserve">DPA/0841/2015 </t>
  </si>
  <si>
    <t>BABLE PROYECTOS, S.A. DE C.V.</t>
  </si>
  <si>
    <t>CEVI/AD/CONAVI/001/2012</t>
  </si>
  <si>
    <t>$6'300,000.00   A  1'344,000.00     C</t>
  </si>
  <si>
    <t>PENDIENTE RESOLUCIÓN DE LA SALA</t>
  </si>
  <si>
    <t xml:space="preserve">661/15-15-01-2, </t>
  </si>
  <si>
    <t>04/108H.4/C6.5.1/002/15 (ANTES 04/108H.1/C6.5.1/002/15 )</t>
  </si>
  <si>
    <t xml:space="preserve">DPA/1007/2015 </t>
  </si>
  <si>
    <t>ACE FIANZAS MONTERREY</t>
  </si>
  <si>
    <t>CONSTRUCCIONES CESD, S.A. DE C.V.</t>
  </si>
  <si>
    <t>CEVI/AD/COP/FONDO REGIONAL(FONREG) 0004/2013</t>
  </si>
  <si>
    <t>$1'587,418.11    A $529,139.37     C</t>
  </si>
  <si>
    <t>Se declaró nulidad           PENDIENTE DE RESOLUCION RECURSO DE REVISION</t>
  </si>
  <si>
    <t>916/15-15-01-4</t>
  </si>
  <si>
    <t>04/108H.4/C6.5.1/003/15 (ANTES 04/108H.1/C6.5.1/003/15 )</t>
  </si>
  <si>
    <t xml:space="preserve">DPA/2093/2015 </t>
  </si>
  <si>
    <t xml:space="preserve">CEVI/LPN/COP/FONDEN2011(CONVENIOSEDESOL)0001/2014 </t>
  </si>
  <si>
    <t>2,783,481.32    A   927,827.11      C</t>
  </si>
  <si>
    <t>VALIDEZ DEL REQUERIMIENTO PENDIENTE DE RESOLUCION DE AMPARO</t>
  </si>
  <si>
    <t xml:space="preserve">947/15-15-01-9 </t>
  </si>
  <si>
    <t>04/108H.4/C6.5.1/008/15 (ANTES 04/108H.1/C6.5.1/008/15 )</t>
  </si>
  <si>
    <t>DPA/1947/2015</t>
  </si>
  <si>
    <t>ACE FIANZAS MONTERREY, S.A.</t>
  </si>
  <si>
    <t xml:space="preserve">COPTORDI, S.A. DE C.V., </t>
  </si>
  <si>
    <t>CAO-FR-096-W-0-12</t>
  </si>
  <si>
    <t>861,805.00      A</t>
  </si>
  <si>
    <t>PENDIENTE RESOLUCIÓN</t>
  </si>
  <si>
    <t xml:space="preserve">  878/15-15-01-5</t>
  </si>
  <si>
    <t>PENDIENTE DE RESOLUCION</t>
  </si>
  <si>
    <t>PRAL 850/2015 JUZGADO PRIMERO DE DISTRITO</t>
  </si>
  <si>
    <t>AMPARO SOBRESEIDO</t>
  </si>
  <si>
    <t>842/15-15-01-5</t>
  </si>
  <si>
    <t>04/108H.4/C6.5.1/009/15 (ANTES 04/108H.1/C6.5.1/009/15 )</t>
  </si>
  <si>
    <t>DPA/1702/2015</t>
  </si>
  <si>
    <t>SOFIMEX</t>
  </si>
  <si>
    <t>INNOVACIONES TÉCNICAS EN CIMENTACIÓN, S.A. DE C.V.</t>
  </si>
  <si>
    <t>J03 SL 03 08 0101/2012</t>
  </si>
  <si>
    <t>$8,785.723.20 C</t>
  </si>
  <si>
    <t>SE CONTESTÓ DEMANDA EN ESPERA DE SENTENCIA.</t>
  </si>
  <si>
    <t>17090/15-17-12-4</t>
  </si>
  <si>
    <t>DPA/2200/2015</t>
  </si>
  <si>
    <t>DORAMA, S.A.</t>
  </si>
  <si>
    <t>SAUL JOSE LUIS GARCIA CRUZ</t>
  </si>
  <si>
    <t>SEDESOH/AD/006/2013</t>
  </si>
  <si>
    <t>SEDESOH</t>
  </si>
  <si>
    <t>614,215.50  A       161,129.20  C</t>
  </si>
  <si>
    <t>PENDIENTE DE RESOLUCIÓN</t>
  </si>
  <si>
    <t>PRAL 948/2'15  J. TERCERO DTO</t>
  </si>
  <si>
    <t>04/108H.4/C6.5.1/011/15 (ANTES 04/108H.1/C6.5.1/011/15 )</t>
  </si>
  <si>
    <t>891/15-15-01-9 inerpuesto por aleutiana</t>
  </si>
  <si>
    <t>04/108H.4/C6.5.3/012/15 (ANTES 04/108H.1/C6.5.1/012/15 )</t>
  </si>
  <si>
    <t>DPA/2317/2015</t>
  </si>
  <si>
    <t>ALEUTIANA CONSTRUCCIONES S.A. DE C.V.</t>
  </si>
  <si>
    <t>CAO-FD-111-W-0-13</t>
  </si>
  <si>
    <t>SE RINDIO INFORME SOBRE EJECUCIÓN DEL REQUERIMIENTO</t>
  </si>
  <si>
    <t>1014/15-15-01-4 interpuesto por ace fianza</t>
  </si>
  <si>
    <t>620,960.73    A       1'753,372.76   C</t>
  </si>
  <si>
    <t>Nulidad de póliza de cumplimiento y validez de la de anticipo.-  RECURSO DE REVISION. PENDIENTE.</t>
  </si>
  <si>
    <t>11913/15-17-06-12</t>
  </si>
  <si>
    <t>DPA/0873/2015</t>
  </si>
  <si>
    <t>EDIFICACIONES Y PROYECTOS JALCOMULCO, S.A.</t>
  </si>
  <si>
    <t>11-T-CAO-H-369-W-0-11</t>
  </si>
  <si>
    <t xml:space="preserve">CAO ORDENÓ EL DESISTIMIENTO DE COBRO </t>
  </si>
  <si>
    <t>JUICIO DE NULIDAD SOBRESEIDO</t>
  </si>
  <si>
    <t>1135/15-15-01-8</t>
  </si>
  <si>
    <t>013/2015</t>
  </si>
  <si>
    <t>DAP/2712/2015</t>
  </si>
  <si>
    <t>1'169,761.66           A 779',841.11             C</t>
  </si>
  <si>
    <t>PENDIENTE DE RESOLUCION SALA</t>
  </si>
  <si>
    <t>17028/15-17-04-6</t>
  </si>
  <si>
    <t>04/108h.2/c6.9.2/412/2012</t>
  </si>
  <si>
    <t>SF/DA/035/2015</t>
  </si>
  <si>
    <t>N/A</t>
  </si>
  <si>
    <t>IECISA MÉXICO, S.A. DE C.V.</t>
  </si>
  <si>
    <t>DIRECTOR ADMINISTRATIVO SEFIN</t>
  </si>
  <si>
    <t>PENDIENTE DE RESOLUCION INCIDENTE DE INCOMPETENCIA Y DEL JUICIO</t>
  </si>
  <si>
    <t xml:space="preserve">1910/15-12-02-1. </t>
  </si>
  <si>
    <t>CREDITO  27339</t>
  </si>
  <si>
    <t>SF/DI/CCC/DCEC/1535/2015</t>
  </si>
  <si>
    <t xml:space="preserve">AFIANZADORA INSURGENTES, S.A. DE C.V., </t>
  </si>
  <si>
    <t>GRUPO PRESA CANARIO</t>
  </si>
  <si>
    <t>DAIF-I-2-D-03074  / 27339</t>
  </si>
  <si>
    <t>DIRECCIÓN DE INGRESOS</t>
  </si>
  <si>
    <t>23887/15-17-02-9</t>
  </si>
  <si>
    <t>04/108H.48C6.5.1/009/15</t>
  </si>
  <si>
    <t>DPA/2830/2015</t>
  </si>
  <si>
    <t>CESCE FIANZAS SA DE CV</t>
  </si>
  <si>
    <t>J03 SI 03 08 0101/2012</t>
  </si>
  <si>
    <t>$18, 078,933.81 A  $3,334,182.23  A</t>
  </si>
  <si>
    <t>1679/15-15-1-2</t>
  </si>
  <si>
    <t>no tiene antecedente</t>
  </si>
  <si>
    <t>en contra de rescisión admva de contrato y ejecución</t>
  </si>
  <si>
    <t>VALUGA CONSTRUCTORES, S.A DE C.V</t>
  </si>
  <si>
    <t>CAO-PNE-100-W-O-14</t>
  </si>
  <si>
    <t>C 267,548.97 A</t>
  </si>
  <si>
    <t>1742/15-15-01-8</t>
  </si>
  <si>
    <t>AFIANZADORA ASERTA, S.A. DE C.V.</t>
  </si>
  <si>
    <t>CONSTRUCTORA KEDMEX, S.A. DE C.V.</t>
  </si>
  <si>
    <t>12R100-APASZU-10-178/2014</t>
  </si>
  <si>
    <t>CEA</t>
  </si>
  <si>
    <t>A $802,760.90</t>
  </si>
  <si>
    <t xml:space="preserve">SE SOBRESEE EL JUICIO </t>
  </si>
  <si>
    <t xml:space="preserve">2438/15-*12-01-1 OT SALA REGIONAL DE ORIENTE </t>
  </si>
  <si>
    <t>04/108H.4/C6.5.1/017/15</t>
  </si>
  <si>
    <t xml:space="preserve">SF/PF/DC/DPA/5702/2015 12/OCT/15, </t>
  </si>
  <si>
    <t>INSURGENTES, S.A. DE C.V. GRUPO FINANCIERO ASERTA</t>
  </si>
  <si>
    <t>CONSTRUCTORA Y ARRENDADORA VIL, S.A. DE C.V. FOLIO 535</t>
  </si>
  <si>
    <t>11-T-CAO-H-246-W-0-11</t>
  </si>
  <si>
    <t>$897,332.99 ANTICIPO</t>
  </si>
  <si>
    <t xml:space="preserve">Se interpuso recurso de reclamacion por extemporanea           PENDIENTE CONTESTAR DEMANDA </t>
  </si>
  <si>
    <t>1974/15-15-01-3</t>
  </si>
  <si>
    <t>04/108H.4/C6.5.1/018/15</t>
  </si>
  <si>
    <t xml:space="preserve">SFPF/DC/DPA/5583/2015 06/10/2015 </t>
  </si>
  <si>
    <t>CHUB DE MEXICO COMPAÑÍA AFIANZADORA, S.A. DE .C.V.</t>
  </si>
  <si>
    <t>CORPORATIVO CONSTRUCTOR GUEMASA, S.A. DE C.V.</t>
  </si>
  <si>
    <t>CAO-FD-153-W-O-12</t>
  </si>
  <si>
    <t>$215,796.92 /                73, 962.68</t>
  </si>
  <si>
    <t>PENDIENTE DE CONTESTAR DEMANDA</t>
  </si>
  <si>
    <t>1785/15-15-01-5</t>
  </si>
  <si>
    <t>D.A.P./0482/2014                  5/NOV/2014</t>
  </si>
  <si>
    <t>MAPFRE</t>
  </si>
  <si>
    <t>URBANIZACIONES TOG, S.A. DE C.V.</t>
  </si>
  <si>
    <t>CAO-FD-071-W-0-12</t>
  </si>
  <si>
    <t xml:space="preserve">PENDIENTE DE CONTESTAR DEMANDA </t>
  </si>
  <si>
    <t>1958/15-15-01-2</t>
  </si>
  <si>
    <t xml:space="preserve">DPA/5934/2015             </t>
  </si>
  <si>
    <t>KM DE ORIENTE, S.A. DE C.V.</t>
  </si>
  <si>
    <t>11-T-CAO-H-018-W-0-11</t>
  </si>
  <si>
    <t>OBSERVACIONES</t>
  </si>
  <si>
    <t>La letra A. corresponde a la cantidad de anticipo y la letra C. a la del cumplimiento</t>
  </si>
  <si>
    <t>Dada la naturaleza de los juicios de que se trata, esto es, que derivan de un procedimiento para hacer efectiva una poliza de fianza, en los casos en que el juicio es a favor de la Secretaría, la Compañía Afianzadora, actora en el juicio, esta obligada a pagar las cantidades de anticipo y cumplimiento.       La Secretaría en caso de perder el juicio no paga cantidad alguna.                                                                                                                                                                                                                                                                  Los saldos correspondientes a los anticipos, las dependencias y entidades estan obligados a reportarlos a la Secretaría de Finanzas como pasivos.</t>
  </si>
  <si>
    <t>DEPARTAMENTO DE PROCEDIMIENTOS ADMINISTRATIVOS</t>
  </si>
  <si>
    <t>JUICIO LABORALES EN LA JUNTA DE ARBITRAJE PARA LOS EMPLEADOS AL SERVICIO DE LOS PODERES DEL ESTADO</t>
  </si>
  <si>
    <t>NÚM</t>
  </si>
  <si>
    <t>ACTOR</t>
  </si>
  <si>
    <t>EXPEDIENTE</t>
  </si>
  <si>
    <t>FECHA DE INICIO</t>
  </si>
  <si>
    <t>MONTO DEMANDADO</t>
  </si>
  <si>
    <t>CONCLUSIÓN O ESTADO PROCESAL</t>
  </si>
  <si>
    <t>MARÍA DE LOS ÁNGELES BAUTISTA SANTANA</t>
  </si>
  <si>
    <t>14/2010</t>
  </si>
  <si>
    <t>ESTA PENDIENTE QUE SE DICTE EL INCIDENTE DE LIQUIDACIÓN.</t>
  </si>
  <si>
    <t>HORACIO BENJAMÍN SÁNCHEZ DÍAZ</t>
  </si>
  <si>
    <t>28/2010</t>
  </si>
  <si>
    <t>SE DESCONOCE</t>
  </si>
  <si>
    <t>NO ES TRABAJADOR DE ESTA SECRETARÍA DE FINANZAS, ES DE COPLADE</t>
  </si>
  <si>
    <t>SE ENCUENTRA PENDIENTE DE CALIFICACIÓN DE PRUEBAS.</t>
  </si>
  <si>
    <t>RAFAEL RAMOS MATA</t>
  </si>
  <si>
    <t>1244/2011</t>
  </si>
  <si>
    <t>NO ES TRABAJADOR DE ESTA SECRETARÍA DE FINANZAS ES DE CEA</t>
  </si>
  <si>
    <t>SE DESISTIÓ DE LAS PRUEBAS, POR EL MOMENTO ESTÁ PENDIENTE DE DICTARSE EL LAUDO.</t>
  </si>
  <si>
    <t>MARÍA DEL CARMEN GONZÁLEZ RAMÍREZ</t>
  </si>
  <si>
    <t>1360/2011</t>
  </si>
  <si>
    <t>ESTA PENDIENTE QUE SE RESUELVA EL INCIDENTE DE CADUCIDAD DE LA INSTANCIA PROMOVIDA POR EL CEA</t>
  </si>
  <si>
    <t>156/2013</t>
  </si>
  <si>
    <t>PAGO DERIVADO DEL JUICIO 14/2010</t>
  </si>
  <si>
    <t>EL COLEGIADO RESOLVIÓ QUE LA JUNTA DICTARA UN NUEVO LAUDO, EN EL CUAL SE RESOLVIÓ QUE EN EL MOMENTO DE QUE SE RESUELVA EL INCIDENTE EN EL EXPEDIENTE 14/2010 SE ACUMULARA LO RESUELTO EN ESTE EXPEDIENTE.</t>
  </si>
  <si>
    <t>GASPAR SALAS MORALES</t>
  </si>
  <si>
    <t>539/2014</t>
  </si>
  <si>
    <t>NO ES TRABAJADOR DE ESTA SECRETARÍA DE FINANZAS ES DEL CESSET</t>
  </si>
  <si>
    <t>ESTA PENDIENTE QUE SE SEÑALE FECHA PARA FORMULAR ALEGATOS</t>
  </si>
  <si>
    <t>ALFONSO HUGO VASCONCELOS CALDERÓN</t>
  </si>
  <si>
    <t>1284/2011</t>
  </si>
  <si>
    <t>NO ES TRABAJADOR DE ESTA SECRETARÍA DE FINANZAS ES DE LA NOVA UNIVERSITAS</t>
  </si>
  <si>
    <t>SE SEÑALARON FECHAS DE AUDIENCIA PARA SU DESAHOGO.</t>
  </si>
  <si>
    <t>RUBIEL RÍOS CRUZ</t>
  </si>
  <si>
    <t>14/2015</t>
  </si>
  <si>
    <t>TENÍA CONTRATO DE CONFIANZA Y YA NO LE FUE RENOVADO, POR ESA RAZÓN DEMANDÓ; FENECIÓ SU CONTRATO</t>
  </si>
  <si>
    <t>SE DICTÓ EL LAUDO EN DONDE SE NOS ABSOLVIÓ DE MANERA PARCIAL, YA QUE SE CONDENÓ A OTORGARLE AL ACTOR UN RECONOCIMIENTO DE ANTIGÜEDAD DE OCHO AÑOS, Y EL ACTOR AL NO ESTAR DE ACUERDO PROMOVIÓ EL AMPARO DIRECTO EN CONTRA DEL LAUDO ESTÁ PENDIENTE QUE EL COLEGIADO RESUELVA EL AMPARO</t>
  </si>
  <si>
    <t>JUICIOS DE NULIDAD EN MATERIA FISCAL FEDERAL</t>
  </si>
  <si>
    <t xml:space="preserve">EXPEDIENTE </t>
  </si>
  <si>
    <t xml:space="preserve">ACTOR </t>
  </si>
  <si>
    <t xml:space="preserve">MONTO </t>
  </si>
  <si>
    <t xml:space="preserve">FECHA DE EMPLAZAMIENTO </t>
  </si>
  <si>
    <t>ESTADO PROCESAL</t>
  </si>
  <si>
    <t>1546/15-15-01-4.</t>
  </si>
  <si>
    <t>HOTEL VERACRUZ S. DE R.L. DE C.V.</t>
  </si>
  <si>
    <t>EN ESPERA DE SENTENCIA</t>
  </si>
  <si>
    <t>1629/15-15-01-5.</t>
  </si>
  <si>
    <t>ACEROS Y CEMENTOS DE LA COSTA</t>
  </si>
  <si>
    <t>EN ESPERA DE AMPLIACIÓN</t>
  </si>
  <si>
    <t>1660-15-15-01-2.</t>
  </si>
  <si>
    <t xml:space="preserve">MATADAMAS MARTÍNEZ JULIO FAUSTINO  </t>
  </si>
  <si>
    <t>$4´206.745.00</t>
  </si>
  <si>
    <t>PENDIENDE DE CONTESTAR</t>
  </si>
  <si>
    <t xml:space="preserve">1704/15-15-01-3. </t>
  </si>
  <si>
    <t>LOS HUITZACHES, S.C. DE R.L.</t>
  </si>
  <si>
    <t>$3´123,695.47</t>
  </si>
  <si>
    <t xml:space="preserve">EN REVISIÓN </t>
  </si>
  <si>
    <t>1684/15-15-01-5</t>
  </si>
  <si>
    <t xml:space="preserve">SERVICIO MAELKA S.A. DE C.V. </t>
  </si>
  <si>
    <t>1805/15-15-01-6</t>
  </si>
  <si>
    <t xml:space="preserve">GRUPO CONSTRUCTOR GARCÍA S.A. DE C.V. </t>
  </si>
  <si>
    <t>01/12/2015.</t>
  </si>
  <si>
    <t>1866/15-15-01-2</t>
  </si>
  <si>
    <t>PRODUCTOS SELECTOS BARA S.A. DE C.V.</t>
  </si>
  <si>
    <t>$15,017.00.</t>
  </si>
  <si>
    <t>04/108H.5/C6.3.2/1864/15-15-01-6</t>
  </si>
  <si>
    <t>INGENIEROS CONSULTORES DE OAXACA, S.A. DE C.V.</t>
  </si>
  <si>
    <t>PRESENTADO 05/01/2016</t>
  </si>
  <si>
    <t>04/108H.5/C6.3.2/1527/15-15-01-7</t>
  </si>
  <si>
    <t>CONSTRUCTORA COVAZ, S.A. DE C.V.</t>
  </si>
  <si>
    <t>$3´932,938.26</t>
  </si>
  <si>
    <t>PRESENTADO 11/12/2015</t>
  </si>
  <si>
    <t>04/108H.5/C6.3.2/1687/15-15-01-6</t>
  </si>
  <si>
    <t>SERVICIO MAELKA, S.A. DE C.V.</t>
  </si>
  <si>
    <t>$1´803,274.00</t>
  </si>
  <si>
    <t>PROYECTANDO</t>
  </si>
  <si>
    <t>04/108.H.5/C.6.3.2/1464/15-15-01-9</t>
  </si>
  <si>
    <t>SHIRLEY IRACEMA VELASCO HERNÁNDEZ</t>
  </si>
  <si>
    <t>se contestó demandá.</t>
  </si>
  <si>
    <t>04/108.H.5/C.6.3.2/1708/15-15-01-8.</t>
  </si>
  <si>
    <t>CERVEZAS MODELO EN LA MIXTECA,S.A DE C.V.</t>
  </si>
  <si>
    <t>contestada ampliación de demanda.</t>
  </si>
  <si>
    <t>04/108.H.5/C.6.3.2/1685-15-15-01-2</t>
  </si>
  <si>
    <t>SERVICIO MAELKA, S.A. DE CV.</t>
  </si>
  <si>
    <t xml:space="preserve">$12,240.00. </t>
  </si>
  <si>
    <t>11 DE NOVIEMBRE DE 2015</t>
  </si>
  <si>
    <t>se contestó demanda</t>
  </si>
  <si>
    <t>04/108.H.5/C.6.3.2/1282/15-15-01-6.</t>
  </si>
  <si>
    <t>BASILIO GUADALUPE CRUZ GUERRERO</t>
  </si>
  <si>
    <t>14 DE OCTUBRE DE 2015</t>
  </si>
  <si>
    <t>SE CONTESTÓ DEMANDA</t>
  </si>
  <si>
    <t>04/108.H.5/C.6.3.2/1863/15-15-01-7</t>
  </si>
  <si>
    <t>24 DE NOVIEMBRE</t>
  </si>
  <si>
    <t xml:space="preserve">PENDIENTE DE CONTESTAR </t>
  </si>
  <si>
    <t>04/108.H.5/C.6.3.2/1865-15-01-1</t>
  </si>
  <si>
    <t>PRODUCTOS SELECTOS BARA S.A . DE C.V</t>
  </si>
  <si>
    <t>7 DE DICIEMBRE DE 2015</t>
  </si>
  <si>
    <t>04/108.H.5/C.6.3.2/1989-15-15-01-9</t>
  </si>
  <si>
    <t>PRODUCTOS FORESTALES LA ASUNCIÓN, S.A DE C.V.</t>
  </si>
  <si>
    <t>12 DE ENERO DE 2016</t>
  </si>
  <si>
    <t>1541/15-15-01-4</t>
  </si>
  <si>
    <t xml:space="preserve">PROMOTORA DE CERVEZAS DE TUXTEPEC, S.A. DE C.V. </t>
  </si>
  <si>
    <t>PENDIENTE DE COSTASTAR DEMANDA</t>
  </si>
  <si>
    <t>1754/15-15-01-2</t>
  </si>
  <si>
    <t xml:space="preserve">INTEGRADORA ISTMEÑA, S.A. DE C.V. </t>
  </si>
  <si>
    <t>$1’323’089,817.16</t>
  </si>
  <si>
    <t>DEMANDA CONTESTADA (PENDIENTE DE SENTENCIA)</t>
  </si>
  <si>
    <t>3473/15-EAR-01-15</t>
  </si>
  <si>
    <t>JOSÉ ALFREDO VAZQUEZ CELAYA</t>
  </si>
  <si>
    <t>DEMANDA CONTESTADA, PENDIENTE ACUERDO DE CONTESTACION.</t>
  </si>
  <si>
    <t>1031/13-15-01-4</t>
  </si>
  <si>
    <t>ZAPAOAXACA, S.A. DE C.V.</t>
  </si>
  <si>
    <t>DEMANDA CONTESTADA</t>
  </si>
  <si>
    <r>
      <t>04/108H.5/C.6.3.2./</t>
    </r>
    <r>
      <rPr>
        <b/>
        <sz val="8"/>
        <color theme="1"/>
        <rFont val="Calibri"/>
        <family val="2"/>
        <scheme val="minor"/>
      </rPr>
      <t xml:space="preserve">1405/15-15-01-4 </t>
    </r>
  </si>
  <si>
    <t>LAYU VUELTU ESPECIALISTAS EN RECURSOS HUMANOS, S.C. DE R.L. DE C.V.</t>
  </si>
  <si>
    <t>contestacion de ampliacion de demanda</t>
  </si>
  <si>
    <r>
      <t>04/108H.5/C.6.3.2./</t>
    </r>
    <r>
      <rPr>
        <b/>
        <sz val="8"/>
        <color theme="1"/>
        <rFont val="Calibri"/>
        <family val="2"/>
        <scheme val="minor"/>
      </rPr>
      <t xml:space="preserve">1612/15-15-01-8 </t>
    </r>
  </si>
  <si>
    <t>EDILBERTO ANTONIO MANZANO MONTERO</t>
  </si>
  <si>
    <t xml:space="preserve">se rindio informe </t>
  </si>
  <si>
    <r>
      <t>04/108H.5/C.6.3.2./</t>
    </r>
    <r>
      <rPr>
        <b/>
        <sz val="8"/>
        <color theme="1"/>
        <rFont val="Calibri"/>
        <family val="2"/>
        <scheme val="minor"/>
      </rPr>
      <t xml:space="preserve">11691/15-15-01-4 </t>
    </r>
  </si>
  <si>
    <t>regularizacion de procedimiento</t>
  </si>
  <si>
    <r>
      <t>04/108H.5/C.6.3.2./</t>
    </r>
    <r>
      <rPr>
        <b/>
        <sz val="8"/>
        <color theme="1"/>
        <rFont val="Calibri"/>
        <family val="2"/>
        <scheme val="minor"/>
      </rPr>
      <t xml:space="preserve">1608/15-15-01-4 </t>
    </r>
  </si>
  <si>
    <t>SOCIEDAD COOPERATIVA DE PRODUCCION Y PRESTACION DE SERVICIOS LA ISTMEÑA, S.C.L.</t>
  </si>
  <si>
    <t>$23'770,847.00</t>
  </si>
  <si>
    <t>pendiente de contestacion</t>
  </si>
  <si>
    <r>
      <t>04/108H.5/C.6.3.2./</t>
    </r>
    <r>
      <rPr>
        <b/>
        <sz val="8"/>
        <color theme="1"/>
        <rFont val="Calibri"/>
        <family val="2"/>
        <scheme val="minor"/>
      </rPr>
      <t xml:space="preserve">1725/15-15-01-8  </t>
    </r>
    <r>
      <rPr>
        <b/>
        <sz val="8"/>
        <color rgb="FFFF0000"/>
        <rFont val="Calibri"/>
        <family val="2"/>
        <scheme val="minor"/>
      </rPr>
      <t>SOLO INFORME</t>
    </r>
  </si>
  <si>
    <t>MORALES SANCHEZ GASOLINERA, S.A. DE C.V.</t>
  </si>
  <si>
    <r>
      <t>04/108H.5/C.6.3.2./</t>
    </r>
    <r>
      <rPr>
        <b/>
        <sz val="8"/>
        <color theme="1"/>
        <rFont val="Calibri"/>
        <family val="2"/>
        <scheme val="minor"/>
      </rPr>
      <t xml:space="preserve">1659/15-15-01-1 </t>
    </r>
  </si>
  <si>
    <r>
      <t>04/108H.5/C.6.3.2./</t>
    </r>
    <r>
      <rPr>
        <b/>
        <sz val="8"/>
        <color theme="1"/>
        <rFont val="Calibri"/>
        <family val="2"/>
        <scheme val="minor"/>
      </rPr>
      <t xml:space="preserve">1686/15-15-01-8 </t>
    </r>
    <r>
      <rPr>
        <b/>
        <sz val="8"/>
        <color rgb="FFFF0000"/>
        <rFont val="Calibri"/>
        <family val="2"/>
        <scheme val="minor"/>
      </rPr>
      <t xml:space="preserve">  </t>
    </r>
  </si>
  <si>
    <t>SERVICIO BERLES, S.A. DE C.V.</t>
  </si>
  <si>
    <r>
      <t>04/108H.5/C.6.3.2./1717</t>
    </r>
    <r>
      <rPr>
        <b/>
        <sz val="8"/>
        <color theme="1"/>
        <rFont val="Calibri"/>
        <family val="2"/>
        <scheme val="minor"/>
      </rPr>
      <t xml:space="preserve">/15-15-01-1 </t>
    </r>
    <r>
      <rPr>
        <b/>
        <sz val="8"/>
        <color rgb="FFFF0000"/>
        <rFont val="Calibri"/>
        <family val="2"/>
        <scheme val="minor"/>
      </rPr>
      <t xml:space="preserve">  </t>
    </r>
  </si>
  <si>
    <t>PROVEEDORA INDUSTRIAL INTERNACIONAL, S.A. DE C.V.</t>
  </si>
  <si>
    <t>$1'458,627.00</t>
  </si>
  <si>
    <r>
      <t>04/108H.5/C.6.3.2./1927</t>
    </r>
    <r>
      <rPr>
        <b/>
        <sz val="8"/>
        <color theme="1"/>
        <rFont val="Calibri"/>
        <family val="2"/>
        <scheme val="minor"/>
      </rPr>
      <t>/15-15-01-2</t>
    </r>
    <r>
      <rPr>
        <b/>
        <sz val="8"/>
        <color rgb="FFFF0000"/>
        <rFont val="Calibri"/>
        <family val="2"/>
        <scheme val="minor"/>
      </rPr>
      <t xml:space="preserve"> </t>
    </r>
  </si>
  <si>
    <t>ALFREDO LARA PEREZ</t>
  </si>
  <si>
    <t>demanda contestada</t>
  </si>
  <si>
    <r>
      <t>04/108H.5/C.6.3.2./1569</t>
    </r>
    <r>
      <rPr>
        <b/>
        <sz val="8"/>
        <color theme="1"/>
        <rFont val="Calibri"/>
        <family val="2"/>
        <scheme val="minor"/>
      </rPr>
      <t>/15-15-01-5</t>
    </r>
    <r>
      <rPr>
        <b/>
        <sz val="8"/>
        <color rgb="FFFF0000"/>
        <rFont val="Calibri"/>
        <family val="2"/>
        <scheme val="minor"/>
      </rPr>
      <t xml:space="preserve"> </t>
    </r>
  </si>
  <si>
    <t>GOLTRA DEL ISTMO, S.A. DE C.V.</t>
  </si>
  <si>
    <t>indeterminado</t>
  </si>
  <si>
    <t>1272/15-15-01-02</t>
  </si>
  <si>
    <t xml:space="preserve">CONSORCIO INDUSTRIALES Y DE SERVICIOS CHÁVEZ POMBO, S.A. DE C.V. </t>
  </si>
  <si>
    <t>13,720.00 Y 42,170</t>
  </si>
  <si>
    <t>FALTA DICTAR SENTENCIA</t>
  </si>
  <si>
    <t>1787/15-15-01-8</t>
  </si>
  <si>
    <t>INTEGRADORA ITSMEÑA, S.A. DE C.V.</t>
  </si>
  <si>
    <t>EN CONTESTACIÓN DE AMPLIACIÓN DE DEMANDA</t>
  </si>
  <si>
    <t>1689/15-15-1-3</t>
  </si>
  <si>
    <t>452, 177.15</t>
  </si>
  <si>
    <t>EN AMPLIACIÓN DE DEMANDA (PARTE ACTORA)</t>
  </si>
  <si>
    <t>1680/15-15-01-3</t>
  </si>
  <si>
    <t>1, 039,577.96</t>
  </si>
  <si>
    <t>REALIZANDO LA CONTESTACIÓN DE DEMANDA.</t>
  </si>
  <si>
    <t>1930/15-15-01-5</t>
  </si>
  <si>
    <t>JORGE MELÉNDEZ LÓPEZ</t>
  </si>
  <si>
    <t>ADMITIERON LA CONTESTACIÓN DE DEMANDA.</t>
  </si>
  <si>
    <t>1949/15-15-01-5</t>
  </si>
  <si>
    <t>SANTIAGO ALONSO ESPINOSA</t>
  </si>
  <si>
    <t>INDETERMINADO</t>
  </si>
  <si>
    <t>SE PRESENTÓ LA CONTESTACIÓN DE DEMANDA</t>
  </si>
  <si>
    <t>JUICIOS DE NULIDAD EN MATERIA FISCAL ESTATAL</t>
  </si>
  <si>
    <t xml:space="preserve">MONTO  </t>
  </si>
  <si>
    <t xml:space="preserve">ESTADO PROCESAL </t>
  </si>
  <si>
    <t>C6.3.1/84/2015</t>
  </si>
  <si>
    <t>CARLOS FELIX OLMEDO RAMIREZ</t>
  </si>
  <si>
    <t>C6.3.1/240/2015</t>
  </si>
  <si>
    <t>ADRIANA RAMIREZ FIEZCO</t>
  </si>
  <si>
    <t>SE CONTESTÓ DEMANDA.</t>
  </si>
  <si>
    <t>04/108H.5/C6.3.1/250/2015</t>
  </si>
  <si>
    <t>ISMAEL MARTINEZ VELASQUEZ</t>
  </si>
  <si>
    <t>$3,414.00 Y $1,707.00</t>
  </si>
  <si>
    <t>SE CONTESTO DEMANDA</t>
  </si>
  <si>
    <t>04/108H.5/C6.3.1/371/2015</t>
  </si>
  <si>
    <t>JUAN FERNANDEZ ANTONIO</t>
  </si>
  <si>
    <t>04/108H.5/C6.3.1/384/2015</t>
  </si>
  <si>
    <t>FEDERICO MORENO González</t>
  </si>
  <si>
    <t>04/108H.5/C6.3.1/393/2015</t>
  </si>
  <si>
    <t>ELEUTERIO LOPEZ RUIZ</t>
  </si>
  <si>
    <t>C6.3.1/272/2015</t>
  </si>
  <si>
    <t>MARÍA CANDELARIA TOLEDO CUETO</t>
  </si>
  <si>
    <t xml:space="preserve">PENDIENTE DE SENTENCIA </t>
  </si>
  <si>
    <t>C6.3.1/369/2015</t>
  </si>
  <si>
    <t xml:space="preserve">CESAR SANTIAGO MORALES </t>
  </si>
  <si>
    <t xml:space="preserve">INDETERMINADO </t>
  </si>
  <si>
    <t>C6.3.1/334/2015</t>
  </si>
  <si>
    <t xml:space="preserve">NAHUM AUDIEL RAMÍREZ JUÁREZ </t>
  </si>
  <si>
    <t>C6.3.1/385/2015</t>
  </si>
  <si>
    <t xml:space="preserve">MANUEL FEDERICO MORENO GONZALEZ </t>
  </si>
  <si>
    <t>04/108H.5/C6.3.1/323/2015</t>
  </si>
  <si>
    <t>LUVIA EDDALYLEYVA JIMENEZ</t>
  </si>
  <si>
    <t>5.NOV.2015</t>
  </si>
  <si>
    <t>PENDIENTE DE SENTENCIA</t>
  </si>
  <si>
    <t>04/108H.1/C6.3.1/337/2015  TRIBUNAL CONTENCIOSO</t>
  </si>
  <si>
    <t>JORGE EDILBERTO HERNÁNDEZ JIMÉNEZ</t>
  </si>
  <si>
    <t>C6.3.1/75/2015</t>
  </si>
  <si>
    <t>CARLOS ADRIAN LEYVA PATIÑO</t>
  </si>
  <si>
    <t>C6.3.1/254/2015 (PRIMERO JUZGADOI)</t>
  </si>
  <si>
    <t>ENRIQUETA REYES JIMÉNEZ</t>
  </si>
  <si>
    <t>SE CONTESTÓ DEMANDA CON FECHA 04/12/2015</t>
  </si>
  <si>
    <t>C6.3.1/378/2015</t>
  </si>
  <si>
    <t>ADALBERTO CALDERÓN ESTELLE</t>
  </si>
  <si>
    <t>SE CONTESTÓ DEMANDA CON FECHA  11/12/2015</t>
  </si>
  <si>
    <t>C6.3.1/290/2015</t>
  </si>
  <si>
    <t>ÁNGEL JR. LÓPEZ CABRERA</t>
  </si>
  <si>
    <t>SE CONTESTÓ DEDEMANDA. PENDIENTE POR NOTIFICAR.</t>
  </si>
  <si>
    <t>C6.3.1/397/2015</t>
  </si>
  <si>
    <t>MANUEL AGUSTÍN LÓPEZ MARTÍNEZ</t>
  </si>
  <si>
    <t>RECURSOS DE REVOCACIÓN EN MATERIA FEDERAL</t>
  </si>
  <si>
    <t xml:space="preserve">CONTRIBUYENTE </t>
  </si>
  <si>
    <t>FECHA DE INGRESO</t>
  </si>
  <si>
    <t>04/108H5/C6.4.2/92/2015</t>
  </si>
  <si>
    <t>BEATRIZ DOMINGUEZ FLORES</t>
  </si>
  <si>
    <t>$14,931.00. 14,986.00. 44,328.00. 14,494.00. 25,234,336.00. 4,110,779.00.</t>
  </si>
  <si>
    <t>SE CONFIRMÓ</t>
  </si>
  <si>
    <r>
      <t>04</t>
    </r>
    <r>
      <rPr>
        <sz val="10"/>
        <rFont val="Calibri"/>
        <family val="2"/>
        <scheme val="minor"/>
      </rPr>
      <t>/108H.5/C6.4.2/99/2015</t>
    </r>
  </si>
  <si>
    <t>NOEMÍ CANDELARIA VASQUEZ</t>
  </si>
  <si>
    <t>04/108H.5/C6.4.2/104/2015</t>
  </si>
  <si>
    <t>EDGAR MALDONADO HERNANDEZ</t>
  </si>
  <si>
    <t>EN REVISIÓN</t>
  </si>
  <si>
    <t>04/108.H./C6.4.2/109/2015</t>
  </si>
  <si>
    <t>MAQUINARIA Y REFACCIONES DE OAXACA</t>
  </si>
  <si>
    <t>SE REQUIRIO DICTAMEN PERICIAL</t>
  </si>
  <si>
    <t>04/108H.5/C6.4.2/089/2015</t>
  </si>
  <si>
    <t>BENJAMÍN ALONSO SMITH ARANGO</t>
  </si>
  <si>
    <t>RESUELTO</t>
  </si>
  <si>
    <t>04/108H.5/C6.4.2/090/2015</t>
  </si>
  <si>
    <t>DEMETRIO LÓPEZ MARIN</t>
  </si>
  <si>
    <t>04/108H.5/C6.4.2/105/2015</t>
  </si>
  <si>
    <t>SERVICIOS DIGITALES DE ANTEQUERA, S.A. DE C.V.</t>
  </si>
  <si>
    <t>$2´362,685.96</t>
  </si>
  <si>
    <t>NOTIFICADO 12/01/2016</t>
  </si>
  <si>
    <t>04/108H.5/C6.4.2/103/2015</t>
  </si>
  <si>
    <t>MERCEDES PÉREZ JUÁREZ CANTÓN</t>
  </si>
  <si>
    <t>NOTIFICADO 15/01/2016</t>
  </si>
  <si>
    <t>04/108H.5/C6.4.2/108/2015</t>
  </si>
  <si>
    <t>FERNANDO HERNANDEZ ENRIQUEZ</t>
  </si>
  <si>
    <t>$6´053,442.59</t>
  </si>
  <si>
    <t>PENDIENTE</t>
  </si>
  <si>
    <t>PE12/108H.1/C6.4.2/0003/2016</t>
  </si>
  <si>
    <t>MANUEL ANTONIO BERNAL GUERRA</t>
  </si>
  <si>
    <t>$1´389,087.08</t>
  </si>
  <si>
    <t>04/108H.5/C6.4.2/098/2015.</t>
  </si>
  <si>
    <t>AGUSTIN ROLANDO LÓPEZ CRUZ</t>
  </si>
  <si>
    <t>SE REMITIÓ PARA SU NOTIFICACIÓN</t>
  </si>
  <si>
    <t>04/108H.5/C6.4.2/111/2015.</t>
  </si>
  <si>
    <t>JOSÉ TRUJILLO TAMAYO</t>
  </si>
  <si>
    <t>PENDIENTE DE RESOLVER</t>
  </si>
  <si>
    <t>04/108H.5/C6.4.2/113/2015</t>
  </si>
  <si>
    <t>CESAR LAZO HIPOLITO</t>
  </si>
  <si>
    <t>$13.570.00</t>
  </si>
  <si>
    <t xml:space="preserve">PENDIENDE DE CONTESTAR </t>
  </si>
  <si>
    <t>04/108H.5/C6.4.2/001/2016</t>
  </si>
  <si>
    <t>SARMIENTO CONSTRUCCIONES, S.A. DE C.V.</t>
  </si>
  <si>
    <t>pendiente de resolucion</t>
  </si>
  <si>
    <t>04/108H.5/C6.4.2/106/2015</t>
  </si>
  <si>
    <t>IVETTE ALICIA SARMIENTO JIMÉNEZ</t>
  </si>
  <si>
    <t>04/108H.5/C6.4.2/097/2015</t>
  </si>
  <si>
    <t>JORGE LUIS HERNANDEZ HERNANDEZ</t>
  </si>
  <si>
    <t>$43'963,926.67</t>
  </si>
  <si>
    <t>04/108H.1/C.6.4.2./102/2015</t>
  </si>
  <si>
    <t>MARIO IGNACIO GARCÍA RAMÍREZ</t>
  </si>
  <si>
    <t>SE EMITIÓ RESOLUCIÓN</t>
  </si>
  <si>
    <t>GARAUDY CABALLERO AQUINO</t>
  </si>
  <si>
    <t>INDETERMINADA</t>
  </si>
  <si>
    <t>FALTA CUMPLIMIENTO DE REQUERIMIENTO</t>
  </si>
  <si>
    <t>04/108H.5/C6.4.2/115/2015</t>
  </si>
  <si>
    <t xml:space="preserve">OFIR CONSTRUCCIONES, S.A. DE C.V. </t>
  </si>
  <si>
    <t xml:space="preserve">PENDIENTE DE RESOLVER </t>
  </si>
  <si>
    <t>UNILLANTAS DE OAXACA (REP LEGAL)</t>
  </si>
  <si>
    <t>INTEDERMIDADO DEBIDO A QUE SE TRATA DE REMOCION DE DEPOSITARIO</t>
  </si>
  <si>
    <t>04/108H.5/C6.4.2/114/2015</t>
  </si>
  <si>
    <t>UNILLANTAS DE OAXACA (DEPOSITARIO )</t>
  </si>
  <si>
    <t>04/108h.5/c6.4.2./112/2015</t>
  </si>
  <si>
    <t>MEXICANA DE MOTOS S.A. DE C.V.</t>
  </si>
  <si>
    <t>RECURSOS DE REVOCACION EN MATERIA FISCAL ESTATAL</t>
  </si>
  <si>
    <t>04/108H.5/C6.4.1/073/2015</t>
  </si>
  <si>
    <t>ALFREDO GOMÉZ VASQUEZ</t>
  </si>
  <si>
    <t>SE DEJÓ SIN EFECTOS</t>
  </si>
  <si>
    <t xml:space="preserve">04/108H.5/C6.4.1/81/2015
</t>
  </si>
  <si>
    <t>ANTONIO RUIZ PALACIOS</t>
  </si>
  <si>
    <t>SE CONFIRMÓ REQUERIMIENTO ESTATAL DE OBLIGACIONES TENENCIA VEHICULAR</t>
  </si>
  <si>
    <t>04/108H.5/C64.1/082/2015</t>
  </si>
  <si>
    <t>ROBERTO MEDINA ORDOÑEZ</t>
  </si>
  <si>
    <t>INDETERMINABLE</t>
  </si>
  <si>
    <t>04/108H.5/C6.4.1/078/2015</t>
  </si>
  <si>
    <t>JEANNET LUGOS CASTILLO</t>
  </si>
  <si>
    <t>NOTIFICADO 11/12/2015</t>
  </si>
  <si>
    <t>04/108H.5/C6.4.1/080/2015</t>
  </si>
  <si>
    <t xml:space="preserve">ANTONIO RUIZ PALACIOS, </t>
  </si>
  <si>
    <t>NOTIFICADO 09/12/2015</t>
  </si>
  <si>
    <t>04/108H.5/C6.4.1/074/2015</t>
  </si>
  <si>
    <t>RICARDO GARCIA DOMINGUEZ</t>
  </si>
  <si>
    <t>se contesto</t>
  </si>
  <si>
    <t>04/108H.5/C6.4.1/079/2015</t>
  </si>
  <si>
    <t>AFRODITA MIRELLA SOSA JIMENEZ</t>
  </si>
  <si>
    <t>04/108H.5/C6.4.1/089/2015</t>
  </si>
  <si>
    <t>GILBERTO MOLINA DOMINGUEZ</t>
  </si>
  <si>
    <t>pendiente de contestar</t>
  </si>
  <si>
    <t>04/108H.5/C6.4.1/087/2015</t>
  </si>
  <si>
    <t xml:space="preserve">CARLOS DE LA CRUZ MONTERO </t>
  </si>
  <si>
    <t>04/108H.5/C6.4.1/088/2015</t>
  </si>
  <si>
    <t>C6.4.1/072/2015</t>
  </si>
  <si>
    <t>SEFERINA JUANA SANTOS SORIANO</t>
  </si>
  <si>
    <t>EMITIO RESOLUCIÓN</t>
  </si>
  <si>
    <t>04/108H.1/C6.4.1/075/2015</t>
  </si>
  <si>
    <t>RAÚL ALBERTO SÁNCHEZ HERNÁNDEZ</t>
  </si>
  <si>
    <t>04/108H.1/C6.4.1/077/2015</t>
  </si>
  <si>
    <t>FLOR ELIZABETH HERNÁNDEZ MELCHOR</t>
  </si>
  <si>
    <t>04/108H5/C6.4.1/84/2015</t>
  </si>
  <si>
    <t>ROBERTO VELAZQUEZ MARÍN</t>
  </si>
  <si>
    <t>04/108H.1/C6.4.1/086/2015</t>
  </si>
  <si>
    <t>TERESA ROBLES MARTÍNEZ</t>
  </si>
  <si>
    <t xml:space="preserve">27 DE NOVIEMBRE DE 2015. </t>
  </si>
  <si>
    <t xml:space="preserve">AMPAROS </t>
  </si>
  <si>
    <t>NOMBRE DEL QUJOSO</t>
  </si>
  <si>
    <t xml:space="preserve">ESTADO </t>
  </si>
  <si>
    <t>04/108H.5/C6.2.1/1857/2015</t>
  </si>
  <si>
    <t>Comisariado de Bienes Comunales de la Comunidad de San José Ixtapam, Municipio de Santa Catarina Juquila</t>
  </si>
  <si>
    <t>04/108H.5/C6.2.1/130/2015</t>
  </si>
  <si>
    <t xml:space="preserve">ABRAHAM ISMAEL ALVARADO SAN. </t>
  </si>
  <si>
    <t>CONCLUIDO</t>
  </si>
  <si>
    <t>04/108H.5/C6.2.1/443/2015</t>
  </si>
  <si>
    <t xml:space="preserve">JOAQUIN CUAHUTEMOC MARTÍN SALAZAR BAUTISTA </t>
  </si>
  <si>
    <t>04/108H.5/C6.2.1/1257/2015</t>
  </si>
  <si>
    <t xml:space="preserve">ISABEL ORTEGA SEVERIANO </t>
  </si>
  <si>
    <t>04/108H.5/C6.2.1/499/2015</t>
  </si>
  <si>
    <t>JOSE CRUZ CRUZ</t>
  </si>
  <si>
    <t>04/108H.5/C.6.2.1/1428/2015</t>
  </si>
  <si>
    <t>GUSTAVO MIGUEL MEIXUEIRO NÁJERA y OTRO</t>
  </si>
  <si>
    <t xml:space="preserve">SE SOBRESEYO Y POR OTRA PARTE SE CONCEDIO EL AMPARO </t>
  </si>
  <si>
    <t>04/108H.5/C6.2.1/1491/2015</t>
  </si>
  <si>
    <t xml:space="preserve">COMUN DE SAN JACINTO AMILPAS </t>
  </si>
  <si>
    <t xml:space="preserve">SE SOBRESEYO Y CAUSO EJECUTORIA </t>
  </si>
  <si>
    <t>04/108H.5/C6.22.2/384/2015</t>
  </si>
  <si>
    <t xml:space="preserve">HERMENEGILDO GUZMAN JIMENEZ </t>
  </si>
  <si>
    <t xml:space="preserve">ASUNTO CONCLUIDO </t>
  </si>
  <si>
    <t>04/108H.5/C6.22.2/1034/2015</t>
  </si>
  <si>
    <t xml:space="preserve">HERIBERTO VASQUEZ ALBINO </t>
  </si>
  <si>
    <t>04/108H.5/C6.22.2/131/2015</t>
  </si>
  <si>
    <t xml:space="preserve">FERNANDO VELASCO MARTINEZ Y OTROS </t>
  </si>
  <si>
    <t>04/108H.5/C6.22.2/408/2015</t>
  </si>
  <si>
    <t xml:space="preserve">LEOVIGILDO CORTES HERNANDEZ </t>
  </si>
  <si>
    <t>04/108H.5/C6.22.2/1234/2015</t>
  </si>
  <si>
    <t>OSCAR MALDONADO GARCÍA</t>
  </si>
  <si>
    <t>04/108H.5/C6.22.2/426/2015</t>
  </si>
  <si>
    <t xml:space="preserve">JOSE JONATHAN GARCIA USLA </t>
  </si>
  <si>
    <t>04/108H.5/C6.22.2/168/2015</t>
  </si>
  <si>
    <t>JAIME ANTONIO VARGAS JIMENEZ</t>
  </si>
  <si>
    <t>04/108H.5/C6.22.2/390/2015</t>
  </si>
  <si>
    <t>DOROTEO MARTINEZ</t>
  </si>
  <si>
    <t>04/108H.5/C6.22.2/559/2014</t>
  </si>
  <si>
    <t>HORACIO ANTONIO</t>
  </si>
  <si>
    <t>04/108H.5/C6.22.2/405/2015</t>
  </si>
  <si>
    <t>ANTONIO ORTEGA CRUZ ORTEGA</t>
  </si>
  <si>
    <t>04/108H.5/C6.22.2/155/2013</t>
  </si>
  <si>
    <t>04/108H.5/C6.22.2/1066/2015</t>
  </si>
  <si>
    <t xml:space="preserve">JESSICA IVET RODRIGUEZ </t>
  </si>
  <si>
    <t>04/108H.5/C6.22.2/1126/2015</t>
  </si>
  <si>
    <t>MARTHA PRUDENCIO MARTINEZ</t>
  </si>
  <si>
    <t>04/108H.5/C6.22.2/1502/2014</t>
  </si>
  <si>
    <t xml:space="preserve">MARGARITA PATRICIA LOPEZ </t>
  </si>
  <si>
    <t>04/108H.5/C6.22.2/459/2015</t>
  </si>
  <si>
    <t xml:space="preserve">ISRAEL HERNANDEZ AVENDAÑO </t>
  </si>
  <si>
    <t>04/108H.5/C6.22.2/1033/2015</t>
  </si>
  <si>
    <t>FLORA RAMIREZ SANTIAGO</t>
  </si>
  <si>
    <t>04/108H.5/C6.2.1/1907/2015</t>
  </si>
  <si>
    <t xml:space="preserve">INSTITUTO MEXICANO DEL SEGURO SOCIAL </t>
  </si>
  <si>
    <t>04/108H.5/C6.2.1/1938/2015</t>
  </si>
  <si>
    <t>DEMETRIO CRUZ CRUZ</t>
  </si>
  <si>
    <t>04/108H.1/C6.2.1/1360/2015    3° DTO.</t>
  </si>
  <si>
    <t>FELIX MARGARITO DÍAZ SANTIAGO</t>
  </si>
  <si>
    <t>08.10.2015</t>
  </si>
  <si>
    <t>PENDIENTE LA SENTENCIA</t>
  </si>
  <si>
    <t>04/108H.1/C6.2.4/1438/2015     8° DTO.</t>
  </si>
  <si>
    <t>PRIMO CIRINO HERNÁNDEZ QUERO A TRAVÉS DE SU APODERADO ROMEO GLEZ. PLAYA.</t>
  </si>
  <si>
    <t>09.10.2015</t>
  </si>
  <si>
    <t>04/108H.1/C6.2.1/1101/2015    1° DTO. NUEVO LEÓN</t>
  </si>
  <si>
    <t>ESTACIÓN DE SERVICIOS RUSVI S.A DE C.V.</t>
  </si>
  <si>
    <t>14.10.2015</t>
  </si>
  <si>
    <t>04/108H.1/C6.22.2/688/2015   4° DTO.</t>
  </si>
  <si>
    <t>FRANCISCO JAVIER HERERIA SANTA MARÍA</t>
  </si>
  <si>
    <t>16.10.2015</t>
  </si>
  <si>
    <t>04/108H.1/C6.22.2/1531/2014  5° DTO.</t>
  </si>
  <si>
    <t>ISIDORO AGUILAR VÁSQUEZ</t>
  </si>
  <si>
    <t>04/108H.1/C6.22.2/1345/2013   2° DTO.</t>
  </si>
  <si>
    <t>OCTAVIO MAYORAL MENDOZA</t>
  </si>
  <si>
    <t>19.10.2015</t>
  </si>
  <si>
    <t>04/108H.1/C6.22.2/394/2015 TCMPA 13 CTO.</t>
  </si>
  <si>
    <t>CARLOS CRUZ VÁSQUEZ</t>
  </si>
  <si>
    <t>20.10.2015</t>
  </si>
  <si>
    <t>04/108H.1/C6.2.1/1549/2015     1° DTO.</t>
  </si>
  <si>
    <t>INSTITUTO MEXICANO DEL SEGURO SOCIAL a través de su apoderada Legal FABIOLA ANTONIO GARCÍA.</t>
  </si>
  <si>
    <t>22.10.2015</t>
  </si>
  <si>
    <t>EN CUMPLIMIENTO.</t>
  </si>
  <si>
    <t>04/108H.1/C6.22.2/1096/2014  4° DTO.</t>
  </si>
  <si>
    <t>VICTOR MATADAMAS CASTELLANOS</t>
  </si>
  <si>
    <t>28.10.2015</t>
  </si>
  <si>
    <t>04/108H.1/C6.22.2/1317/2015  5° DTO.</t>
  </si>
  <si>
    <t>IVONNE CASTRO TORES O IVONE ITANDEHUI CASTRO TORRES</t>
  </si>
  <si>
    <t>30.10.2015</t>
  </si>
  <si>
    <t>04/108H.1/C6.22.2/1469/2015  8° DTO.</t>
  </si>
  <si>
    <t>SIN NOMBRE</t>
  </si>
  <si>
    <t>04.11.2015</t>
  </si>
  <si>
    <t>04/108H.1/C6.22.2/217/2015     3° DTO.</t>
  </si>
  <si>
    <t>EUSEBIO ODILÓN LÓPEZ MORALES</t>
  </si>
  <si>
    <t>06.11.2015</t>
  </si>
  <si>
    <t>04/108H.1/C6.22.2/57/1997     2° DTO.</t>
  </si>
  <si>
    <t>09.11.2015</t>
  </si>
  <si>
    <t>04/108H.1/C6.22.2/426/2015     2° DTO.</t>
  </si>
  <si>
    <t>JOSÉ JONATHAN GARCÍA USLA</t>
  </si>
  <si>
    <t>10.11.2015</t>
  </si>
  <si>
    <t>04/108H.1/C6.22.2/965/2015     2° DTO.</t>
  </si>
  <si>
    <t>JOSEFINA MORGA</t>
  </si>
  <si>
    <t>12.11.2015</t>
  </si>
  <si>
    <t>04/108H.1/C6.2.3/1699/2015     2° DTO.</t>
  </si>
  <si>
    <t>SANTOS RODRIGUEZ MARTÍN.</t>
  </si>
  <si>
    <t>PAGO DE LAUDO INDETERMINADO</t>
  </si>
  <si>
    <t>13.11.2015</t>
  </si>
  <si>
    <t>SE EMITIO SENTENCIA. SE SOBRESEE</t>
  </si>
  <si>
    <t>18.11.2015</t>
  </si>
  <si>
    <t>04/108H.1/C6.22.2/1280/2015     2° DTO.</t>
  </si>
  <si>
    <t>NOÉ ANTONIO NICOLÁS</t>
  </si>
  <si>
    <t>20.11.2015</t>
  </si>
  <si>
    <t>04/108H.1/C6.22.2/1095/2015     5° DTO.</t>
  </si>
  <si>
    <t>EMMA CITLALI ROBLES JACINTO</t>
  </si>
  <si>
    <t>23.11.2015</t>
  </si>
  <si>
    <t>04/108H.1/C6.22.2/1457/2015     2° DTO.</t>
  </si>
  <si>
    <t>JOSE GARCÍA CABANA Y OTROS.</t>
  </si>
  <si>
    <t>24.11.2015</t>
  </si>
  <si>
    <t>04/108H.1/C6.2.1/1703/2015     8° DTO.</t>
  </si>
  <si>
    <t>25.11.2015</t>
  </si>
  <si>
    <t>04/108H.1/C6.22.2/909/2015     4 DTO.</t>
  </si>
  <si>
    <t>AGUSTÍN GABRIEL MORENO RUIZ</t>
  </si>
  <si>
    <t>30.11.2015</t>
  </si>
  <si>
    <t>04/108H.1/C6.2.1/1840/2015     1° DTO.</t>
  </si>
  <si>
    <t>ASOCIACIÓN PATRONAL DE LA VERDE ANTEQUERA</t>
  </si>
  <si>
    <t>03.12.2015</t>
  </si>
  <si>
    <t>04/108H.1/C6.22.2/1227/2015    5° DTO.</t>
  </si>
  <si>
    <t>09.12.2015</t>
  </si>
  <si>
    <t>04/108H.1/C6.22.2/1130/2015     4 DTO.</t>
  </si>
  <si>
    <t>HUGO ERICK PULIDO CRIOLLO</t>
  </si>
  <si>
    <t>10.12.2015</t>
  </si>
  <si>
    <t>04/108H.1/C6.2.4/1823/2015      8° DTO.</t>
  </si>
  <si>
    <t xml:space="preserve"> ARMANDO FÉLIX GONZÁLEZ BERNABE.</t>
  </si>
  <si>
    <t>$19,714,609.51 (DIECINUEVE MILLONES, SETECIENTOS CATORCE MIL, SEIS CIENTOS NUEVE PESOS 51/100 M.N.)</t>
  </si>
  <si>
    <t>Del 01 de Enero al 31 de Diciembre del 2015</t>
  </si>
  <si>
    <t>Identificación del Crédito o Instrumento</t>
  </si>
  <si>
    <t>Colocación</t>
  </si>
  <si>
    <t>Amortización</t>
  </si>
  <si>
    <t>A</t>
  </si>
  <si>
    <t>B</t>
  </si>
  <si>
    <t>C  = A - B</t>
  </si>
  <si>
    <t>Créditos Bancarios</t>
  </si>
  <si>
    <t>Largo Plazo</t>
  </si>
  <si>
    <r>
      <t xml:space="preserve">Banobras </t>
    </r>
    <r>
      <rPr>
        <vertAlign val="subscript"/>
        <sz val="10"/>
        <color theme="1"/>
        <rFont val="Arial"/>
        <family val="2"/>
      </rPr>
      <t>FAIS</t>
    </r>
  </si>
  <si>
    <r>
      <t xml:space="preserve">Banobras </t>
    </r>
    <r>
      <rPr>
        <vertAlign val="subscript"/>
        <sz val="10"/>
        <color theme="1"/>
        <rFont val="Arial"/>
        <family val="2"/>
      </rPr>
      <t>1392</t>
    </r>
  </si>
  <si>
    <r>
      <t xml:space="preserve">Interacciones </t>
    </r>
    <r>
      <rPr>
        <vertAlign val="subscript"/>
        <sz val="11"/>
        <color theme="1"/>
        <rFont val="Calibri"/>
        <family val="2"/>
        <scheme val="minor"/>
      </rPr>
      <t xml:space="preserve"> 100</t>
    </r>
  </si>
  <si>
    <r>
      <t xml:space="preserve">Interacciones </t>
    </r>
    <r>
      <rPr>
        <vertAlign val="subscript"/>
        <sz val="11"/>
        <color theme="1"/>
        <rFont val="Calibri"/>
        <family val="2"/>
        <scheme val="minor"/>
      </rPr>
      <t>200</t>
    </r>
  </si>
  <si>
    <t>BBVA Bancomer</t>
  </si>
  <si>
    <t>Santander</t>
  </si>
  <si>
    <t>Total Crédito Bancarios</t>
  </si>
  <si>
    <t xml:space="preserve">Otros Instrumentos  de Deuda </t>
  </si>
  <si>
    <t>Certificados Bursátiles Oaxaca 11</t>
  </si>
  <si>
    <t>Certificados Bursátiles Oaxaca 13</t>
  </si>
  <si>
    <t>Total otros Instrumentos de Deuda</t>
  </si>
  <si>
    <t xml:space="preserve"> TOTAL</t>
  </si>
  <si>
    <t>Intereses de la Deuda</t>
  </si>
  <si>
    <t>Del 01 de enero al 31 de Diciembre del 2015</t>
  </si>
  <si>
    <t>Pagado</t>
  </si>
  <si>
    <t>Indicadores de Postura Fiscal</t>
  </si>
  <si>
    <t>Del 01 de Enero al 31 de diciembre de 2015</t>
  </si>
  <si>
    <t>(pesos)</t>
  </si>
  <si>
    <t>Recaudado/pagado</t>
  </si>
  <si>
    <t>I. Ingresos Presupuestarios (I=1+2)</t>
  </si>
  <si>
    <t>1.- Ingresos del Gobierno de la Entidad Federativa</t>
  </si>
  <si>
    <t>2. Ingresos del Sector Paraestatal</t>
  </si>
  <si>
    <t>II. Egresos Presupuestarios (II=3+4)</t>
  </si>
  <si>
    <t>3. Egresos del Gobierno de la Entidad Federativa</t>
  </si>
  <si>
    <t>4. Egresos del Sector Paraestatal</t>
  </si>
  <si>
    <t>III. Balance Presupuestario (Superávit o Déficit) (III=I-II)</t>
  </si>
  <si>
    <t>Recaudado/Pagado</t>
  </si>
  <si>
    <t>III. Balance presupuestario (Superávit o Déficit)</t>
  </si>
  <si>
    <t>IV. Intereses, Comisiones  y Gastos de la Deuda</t>
  </si>
  <si>
    <t>V. Balance Primario (Superávit o Déficit) (V=III-IV)</t>
  </si>
  <si>
    <t>A. Financiamiento</t>
  </si>
  <si>
    <t>B. Amortizacion de la Deuda</t>
  </si>
  <si>
    <t>C. E ndeudamiento ó desendeudamiento (C=A-B)</t>
  </si>
  <si>
    <t>1.- Los ingresos que se presentan son los ingresos Presupuestario totales sin incluir los ingresos por financiamientos. Los Ingresos del Gobierno de la Entidad Federativa corresponden a los del Poder Ejecutivo, Legislativo Judicial y Autonomos.</t>
  </si>
  <si>
    <t>2.- Los egresos que se presentan son los egresos presupuestarios totales sin incluir los egresos por amortización. Los egresos del Gobierno de la Entidad Federativa corresponden a los del Poder Ejecutivo, Legislativo, Judicial y Organos Autonomos.</t>
  </si>
  <si>
    <t>3.- Para Ingresos se reportan los ingresos recaudados; para egresos se reportan los egresos pagados</t>
  </si>
  <si>
    <t>SECRETARÍA DE DESARROLLO SOCIAL Y HUMANO</t>
  </si>
  <si>
    <t>MONTOS PAGADOS POR AYUDAS Y SUBSIDIOS</t>
  </si>
  <si>
    <t>REPORTE DE AVANCE TRIMESTRAL</t>
  </si>
  <si>
    <t>PERIODO (TRIMESTRE 4 (OCTUBRE-DICIEMBRE 2015)</t>
  </si>
  <si>
    <t>NOMBRE DEL PROGRAMA</t>
  </si>
  <si>
    <t>UNIDAD DE MEDIDA</t>
  </si>
  <si>
    <t>TOTAL 2015</t>
  </si>
  <si>
    <t>TRIMESTRE 4</t>
  </si>
  <si>
    <t>MONTO EJERCIDO AL TERCER TRIMESTRE</t>
  </si>
  <si>
    <t>METAS</t>
  </si>
  <si>
    <t xml:space="preserve">INVERSIÓN </t>
  </si>
  <si>
    <t xml:space="preserve">METAS </t>
  </si>
  <si>
    <t>Programa Bienestar de Apoyo a Personas con Discapacidad</t>
  </si>
  <si>
    <t>Apoyos económicos bimestrales</t>
  </si>
  <si>
    <t xml:space="preserve">Programa de Microfinanciamiento a la Economía Familiar con Perspectiva de Género </t>
  </si>
  <si>
    <t xml:space="preserve">Microcrédito </t>
  </si>
  <si>
    <t xml:space="preserve">Programa Bienestar de Dotación Gratuita de Uniformes y Útiles Escolares a Alumnos de Escuelas Públicas de Educación Básica del Estado de Oaxaca. </t>
  </si>
  <si>
    <t xml:space="preserve">Juego de Uniformes Escolares </t>
  </si>
  <si>
    <t>Paquetes de Útiles Escolares</t>
  </si>
</sst>
</file>

<file path=xl/styles.xml><?xml version="1.0" encoding="utf-8"?>
<styleSheet xmlns="http://schemas.openxmlformats.org/spreadsheetml/2006/main">
  <numFmts count="24">
    <numFmt numFmtId="8" formatCode="&quot;$&quot;#,##0.00;[Red]\-&quot;$&quot;#,##0.00"/>
    <numFmt numFmtId="41" formatCode="_-* #,##0_-;\-* #,##0_-;_-* &quot;-&quot;_-;_-@_-"/>
    <numFmt numFmtId="44" formatCode="_-&quot;$&quot;* #,##0.00_-;\-&quot;$&quot;* #,##0.00_-;_-&quot;$&quot;* &quot;-&quot;??_-;_-@_-"/>
    <numFmt numFmtId="43" formatCode="_-* #,##0.00_-;\-* #,##0.00_-;_-* &quot;-&quot;??_-;_-@_-"/>
    <numFmt numFmtId="164" formatCode="#,##0.0"/>
    <numFmt numFmtId="165" formatCode="#,##0_ ;\-#,##0\ "/>
    <numFmt numFmtId="166" formatCode="_-[$€-2]* #,##0.00_-;\-[$€-2]* #,##0.00_-;_-[$€-2]* &quot;-&quot;??_-"/>
    <numFmt numFmtId="167" formatCode="_(* #,##0.00_);_(* \(#,##0.00\);_(* &quot;-&quot;??_);_(@_)"/>
    <numFmt numFmtId="168" formatCode="General_)"/>
    <numFmt numFmtId="169" formatCode="*-;*-;*-;*-"/>
    <numFmt numFmtId="170" formatCode="_(* #,##0_);_(* \(#,##0\);_(* &quot;-&quot;??_);_(@_)"/>
    <numFmt numFmtId="171" formatCode="dd\-mm\-yy"/>
    <numFmt numFmtId="172" formatCode="d\ &quot;de&quot;\ mmmm\ &quot;de&quot;\ yyyy"/>
    <numFmt numFmtId="173" formatCode="00"/>
    <numFmt numFmtId="174" formatCode="#,##0.00_ ;\-#,##0.00\ "/>
    <numFmt numFmtId="175" formatCode="#,##0.00_);\-#,##0.00"/>
    <numFmt numFmtId="176" formatCode="d\-mmm\-yy"/>
    <numFmt numFmtId="177" formatCode="#,##0.0000000000"/>
    <numFmt numFmtId="178" formatCode="_-* #,##0_-;\-* #,##0_-;_-* &quot;-&quot;??_-;_-@_-"/>
    <numFmt numFmtId="179" formatCode="mm/dd/yyyy"/>
    <numFmt numFmtId="184" formatCode="&quot;$&quot;#,##0.00"/>
    <numFmt numFmtId="185" formatCode="dd\-mm\-yy;@"/>
    <numFmt numFmtId="186" formatCode="#,###,##0"/>
    <numFmt numFmtId="187" formatCode="[$$-80A]#,##0.00;\-[$$-80A]#,##0.00"/>
  </numFmts>
  <fonts count="120">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9"/>
      <name val="Arial"/>
      <family val="2"/>
    </font>
    <font>
      <sz val="8"/>
      <name val="Arial"/>
      <family val="2"/>
    </font>
    <font>
      <sz val="9"/>
      <name val="Arial"/>
      <family val="2"/>
    </font>
    <font>
      <sz val="10"/>
      <name val="Times New Roman"/>
      <family val="1"/>
    </font>
    <font>
      <b/>
      <sz val="8"/>
      <name val="Arial"/>
      <family val="2"/>
    </font>
    <font>
      <b/>
      <u/>
      <sz val="8"/>
      <name val="Arial"/>
      <family val="2"/>
    </font>
    <font>
      <sz val="5"/>
      <name val="Arial"/>
      <family val="2"/>
    </font>
    <font>
      <b/>
      <sz val="5"/>
      <name val="Arial"/>
      <family val="2"/>
    </font>
    <font>
      <u/>
      <sz val="8"/>
      <name val="Arial"/>
      <family val="2"/>
    </font>
    <font>
      <sz val="5"/>
      <name val="Times New Roman"/>
      <family val="1"/>
    </font>
    <font>
      <sz val="6"/>
      <name val="Arial"/>
      <family val="2"/>
    </font>
    <font>
      <u/>
      <sz val="10"/>
      <name val="Arial"/>
      <family val="2"/>
    </font>
    <font>
      <b/>
      <sz val="10"/>
      <name val="Arial"/>
      <family val="2"/>
    </font>
    <font>
      <u/>
      <sz val="10.6"/>
      <color theme="10"/>
      <name val="Arial"/>
      <family val="2"/>
    </font>
    <font>
      <sz val="10"/>
      <color indexed="8"/>
      <name val="Arial"/>
      <family val="2"/>
    </font>
    <font>
      <b/>
      <sz val="8"/>
      <color theme="1"/>
      <name val="Calibri"/>
      <family val="2"/>
      <scheme val="minor"/>
    </font>
    <font>
      <sz val="8"/>
      <color theme="1"/>
      <name val="Calibri"/>
      <family val="2"/>
      <scheme val="minor"/>
    </font>
    <font>
      <sz val="8"/>
      <color indexed="8"/>
      <name val="Calibri"/>
      <family val="2"/>
      <scheme val="minor"/>
    </font>
    <font>
      <sz val="11"/>
      <color indexed="8"/>
      <name val="Calibri"/>
      <family val="2"/>
    </font>
    <font>
      <sz val="10"/>
      <color theme="1"/>
      <name val="Arial"/>
      <family val="2"/>
    </font>
    <font>
      <sz val="11"/>
      <color indexed="9"/>
      <name val="Calibri"/>
      <family val="2"/>
    </font>
    <font>
      <sz val="10"/>
      <color theme="0"/>
      <name val="Arial"/>
      <family val="2"/>
    </font>
    <font>
      <sz val="10"/>
      <color indexed="9"/>
      <name val="Arial"/>
      <family val="2"/>
    </font>
    <font>
      <sz val="11"/>
      <color indexed="20"/>
      <name val="Calibri"/>
      <family val="2"/>
    </font>
    <font>
      <sz val="10"/>
      <color rgb="FF006100"/>
      <name val="Arial"/>
      <family val="2"/>
    </font>
    <font>
      <sz val="11"/>
      <color indexed="17"/>
      <name val="Calibri"/>
      <family val="2"/>
    </font>
    <font>
      <sz val="10"/>
      <color indexed="17"/>
      <name val="Arial"/>
      <family val="2"/>
    </font>
    <font>
      <b/>
      <sz val="11"/>
      <color indexed="52"/>
      <name val="Calibri"/>
      <family val="2"/>
    </font>
    <font>
      <b/>
      <sz val="10"/>
      <color rgb="FFFA7D00"/>
      <name val="Arial"/>
      <family val="2"/>
    </font>
    <font>
      <b/>
      <sz val="10"/>
      <color indexed="52"/>
      <name val="Arial"/>
      <family val="2"/>
    </font>
    <font>
      <b/>
      <sz val="10"/>
      <color theme="0"/>
      <name val="Arial"/>
      <family val="2"/>
    </font>
    <font>
      <b/>
      <sz val="11"/>
      <color indexed="9"/>
      <name val="Calibri"/>
      <family val="2"/>
    </font>
    <font>
      <b/>
      <sz val="10"/>
      <color indexed="9"/>
      <name val="Arial"/>
      <family val="2"/>
    </font>
    <font>
      <sz val="10"/>
      <color rgb="FFFA7D00"/>
      <name val="Arial"/>
      <family val="2"/>
    </font>
    <font>
      <sz val="11"/>
      <color indexed="52"/>
      <name val="Calibri"/>
      <family val="2"/>
    </font>
    <font>
      <sz val="10"/>
      <color indexed="52"/>
      <name val="Arial"/>
      <family val="2"/>
    </font>
    <font>
      <b/>
      <sz val="11"/>
      <color theme="3"/>
      <name val="Arial"/>
      <family val="2"/>
    </font>
    <font>
      <b/>
      <sz val="11"/>
      <color indexed="56"/>
      <name val="Calibri"/>
      <family val="2"/>
    </font>
    <font>
      <b/>
      <sz val="11"/>
      <color indexed="56"/>
      <name val="Arial"/>
      <family val="2"/>
    </font>
    <font>
      <sz val="10"/>
      <color rgb="FF3F3F76"/>
      <name val="Arial"/>
      <family val="2"/>
    </font>
    <font>
      <sz val="11"/>
      <color indexed="62"/>
      <name val="Calibri"/>
      <family val="2"/>
    </font>
    <font>
      <sz val="10"/>
      <color indexed="62"/>
      <name val="Arial"/>
      <family val="2"/>
    </font>
    <font>
      <i/>
      <sz val="11"/>
      <color indexed="23"/>
      <name val="Calibri"/>
      <family val="2"/>
    </font>
    <font>
      <b/>
      <sz val="15"/>
      <color indexed="44"/>
      <name val="Calibri"/>
      <family val="2"/>
    </font>
    <font>
      <b/>
      <sz val="13"/>
      <color indexed="44"/>
      <name val="Calibri"/>
      <family val="2"/>
    </font>
    <font>
      <b/>
      <sz val="11"/>
      <color indexed="44"/>
      <name val="Calibri"/>
      <family val="2"/>
    </font>
    <font>
      <u/>
      <sz val="10"/>
      <color indexed="12"/>
      <name val="Arial"/>
      <family val="2"/>
    </font>
    <font>
      <sz val="10"/>
      <color rgb="FF9C0006"/>
      <name val="Arial"/>
      <family val="2"/>
    </font>
    <font>
      <sz val="10"/>
      <color indexed="20"/>
      <name val="Arial"/>
      <family val="2"/>
    </font>
    <font>
      <sz val="10"/>
      <name val="Courier"/>
      <family val="3"/>
    </font>
    <font>
      <sz val="12"/>
      <color theme="1"/>
      <name val="Calibri"/>
      <family val="2"/>
      <scheme val="minor"/>
    </font>
    <font>
      <sz val="10"/>
      <color rgb="FF9C6500"/>
      <name val="Arial"/>
      <family val="2"/>
    </font>
    <font>
      <sz val="11"/>
      <color indexed="60"/>
      <name val="Calibri"/>
      <family val="2"/>
    </font>
    <font>
      <sz val="10"/>
      <name val="MS Sans Serif"/>
      <family val="2"/>
    </font>
    <font>
      <sz val="10"/>
      <color theme="1"/>
      <name val="Tahoma"/>
      <family val="2"/>
    </font>
    <font>
      <sz val="12"/>
      <name val="Helv"/>
    </font>
    <font>
      <b/>
      <sz val="11"/>
      <color indexed="63"/>
      <name val="Calibri"/>
      <family val="2"/>
    </font>
    <font>
      <b/>
      <sz val="10"/>
      <color rgb="FF3F3F3F"/>
      <name val="Arial"/>
      <family val="2"/>
    </font>
    <font>
      <b/>
      <sz val="10"/>
      <color indexed="63"/>
      <name val="Arial"/>
      <family val="2"/>
    </font>
    <font>
      <sz val="10"/>
      <color rgb="FFFF0000"/>
      <name val="Arial"/>
      <family val="2"/>
    </font>
    <font>
      <sz val="11"/>
      <color indexed="10"/>
      <name val="Calibri"/>
      <family val="2"/>
    </font>
    <font>
      <sz val="10"/>
      <color indexed="10"/>
      <name val="Arial"/>
      <family val="2"/>
    </font>
    <font>
      <i/>
      <sz val="10"/>
      <color rgb="FF7F7F7F"/>
      <name val="Arial"/>
      <family val="2"/>
    </font>
    <font>
      <i/>
      <sz val="10"/>
      <color indexed="23"/>
      <name val="Arial"/>
      <family val="2"/>
    </font>
    <font>
      <b/>
      <sz val="18"/>
      <color indexed="44"/>
      <name val="Cambria"/>
      <family val="2"/>
    </font>
    <font>
      <b/>
      <sz val="15"/>
      <color theme="3"/>
      <name val="Arial"/>
      <family val="2"/>
    </font>
    <font>
      <b/>
      <sz val="15"/>
      <color indexed="56"/>
      <name val="Calibri"/>
      <family val="2"/>
    </font>
    <font>
      <b/>
      <sz val="15"/>
      <color indexed="56"/>
      <name val="Arial"/>
      <family val="2"/>
    </font>
    <font>
      <b/>
      <sz val="13"/>
      <color theme="3"/>
      <name val="Arial"/>
      <family val="2"/>
    </font>
    <font>
      <b/>
      <sz val="13"/>
      <color indexed="56"/>
      <name val="Calibri"/>
      <family val="2"/>
    </font>
    <font>
      <b/>
      <sz val="13"/>
      <color indexed="56"/>
      <name val="Arial"/>
      <family val="2"/>
    </font>
    <font>
      <b/>
      <sz val="18"/>
      <color indexed="56"/>
      <name val="Cambria"/>
      <family val="2"/>
    </font>
    <font>
      <b/>
      <sz val="10"/>
      <color theme="1"/>
      <name val="Arial"/>
      <family val="2"/>
    </font>
    <font>
      <b/>
      <sz val="11"/>
      <color indexed="8"/>
      <name val="Calibri"/>
      <family val="2"/>
    </font>
    <font>
      <b/>
      <sz val="8"/>
      <name val="Calibri"/>
      <family val="2"/>
      <scheme val="minor"/>
    </font>
    <font>
      <sz val="8"/>
      <name val="Calibri"/>
      <family val="2"/>
      <scheme val="minor"/>
    </font>
    <font>
      <b/>
      <sz val="8"/>
      <name val="Calibri"/>
      <family val="2"/>
    </font>
    <font>
      <sz val="8"/>
      <name val="Calibri"/>
      <family val="2"/>
    </font>
    <font>
      <sz val="10"/>
      <color indexed="8"/>
      <name val="MS Sans Serif"/>
    </font>
    <font>
      <b/>
      <sz val="10"/>
      <color indexed="8"/>
      <name val="Arial"/>
      <family val="2"/>
    </font>
    <font>
      <b/>
      <sz val="11"/>
      <color indexed="9"/>
      <name val="Arial"/>
      <family val="2"/>
    </font>
    <font>
      <sz val="11"/>
      <color indexed="8"/>
      <name val="Arial"/>
      <family val="2"/>
    </font>
    <font>
      <b/>
      <sz val="11"/>
      <color indexed="8"/>
      <name val="Arial Narrow"/>
      <family val="2"/>
    </font>
    <font>
      <sz val="11"/>
      <color indexed="8"/>
      <name val="Arial Narrow"/>
      <family val="2"/>
    </font>
    <font>
      <sz val="11"/>
      <color indexed="8"/>
      <name val="MS Sans Serif"/>
    </font>
    <font>
      <b/>
      <sz val="19.7"/>
      <color indexed="22"/>
      <name val="Arial Narrow"/>
      <family val="2"/>
    </font>
    <font>
      <b/>
      <sz val="14"/>
      <color theme="1"/>
      <name val="Arial"/>
      <family val="2"/>
    </font>
    <font>
      <b/>
      <sz val="9"/>
      <color theme="0"/>
      <name val="Arial"/>
      <family val="2"/>
    </font>
    <font>
      <b/>
      <sz val="12"/>
      <color theme="1"/>
      <name val="Arial"/>
      <family val="2"/>
    </font>
    <font>
      <sz val="9"/>
      <color theme="1"/>
      <name val="Arial"/>
      <family val="2"/>
    </font>
    <font>
      <sz val="12"/>
      <color theme="1"/>
      <name val="Arial"/>
      <family val="2"/>
    </font>
    <font>
      <sz val="14"/>
      <color theme="1"/>
      <name val="Arial"/>
      <family val="2"/>
    </font>
    <font>
      <b/>
      <sz val="12"/>
      <color theme="0"/>
      <name val="Arial"/>
      <family val="2"/>
    </font>
    <font>
      <sz val="13"/>
      <color theme="1"/>
      <name val="Calibri"/>
      <family val="2"/>
      <scheme val="minor"/>
    </font>
    <font>
      <b/>
      <sz val="13"/>
      <color theme="1"/>
      <name val="Calibri"/>
      <family val="2"/>
      <scheme val="minor"/>
    </font>
    <font>
      <b/>
      <sz val="16"/>
      <color theme="1"/>
      <name val="Arial"/>
      <family val="2"/>
    </font>
    <font>
      <sz val="9.5"/>
      <name val="Arial"/>
      <family val="2"/>
    </font>
    <font>
      <b/>
      <u/>
      <sz val="8"/>
      <color theme="1"/>
      <name val="Calibri"/>
      <family val="2"/>
      <scheme val="minor"/>
    </font>
    <font>
      <sz val="8"/>
      <color rgb="FFFF0000"/>
      <name val="Calibri"/>
      <family val="2"/>
      <scheme val="minor"/>
    </font>
    <font>
      <b/>
      <sz val="8"/>
      <color theme="0"/>
      <name val="Calibri"/>
      <family val="2"/>
      <scheme val="minor"/>
    </font>
    <font>
      <b/>
      <sz val="8"/>
      <color indexed="81"/>
      <name val="Tahoma"/>
      <family val="2"/>
    </font>
    <font>
      <sz val="8"/>
      <color indexed="81"/>
      <name val="Tahoma"/>
      <family val="2"/>
    </font>
    <font>
      <b/>
      <sz val="8"/>
      <color theme="1"/>
      <name val="Calibri"/>
      <family val="2"/>
    </font>
    <font>
      <sz val="8"/>
      <color theme="1"/>
      <name val="Calibri"/>
      <family val="2"/>
    </font>
    <font>
      <sz val="8"/>
      <color rgb="FF000000"/>
      <name val="Calibri"/>
      <family val="2"/>
      <scheme val="minor"/>
    </font>
    <font>
      <b/>
      <sz val="8"/>
      <color rgb="FFFF0000"/>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8"/>
      <color theme="1"/>
      <name val="Arial"/>
      <family val="2"/>
    </font>
    <font>
      <sz val="8"/>
      <color theme="1"/>
      <name val="Arial Narrow"/>
      <family val="2"/>
    </font>
    <font>
      <vertAlign val="subscript"/>
      <sz val="10"/>
      <color theme="1"/>
      <name val="Arial"/>
      <family val="2"/>
    </font>
    <font>
      <vertAlign val="subscript"/>
      <sz val="11"/>
      <color theme="1"/>
      <name val="Calibri"/>
      <family val="2"/>
      <scheme val="minor"/>
    </font>
    <font>
      <b/>
      <sz val="11"/>
      <color theme="1"/>
      <name val="Arial"/>
      <family val="2"/>
    </font>
    <font>
      <sz val="8"/>
      <color theme="0"/>
      <name val="Arial"/>
      <family val="2"/>
    </font>
    <font>
      <sz val="8"/>
      <color theme="1"/>
      <name val="Arial"/>
      <family val="2"/>
    </font>
  </fonts>
  <fills count="7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249977111117893"/>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22"/>
        <bgColor indexed="64"/>
      </patternFill>
    </fill>
    <fill>
      <patternFill patternType="solid">
        <fgColor indexed="18"/>
        <bgColor indexed="48"/>
      </patternFill>
    </fill>
    <fill>
      <patternFill patternType="solid">
        <fgColor indexed="19"/>
        <bgColor indexed="64"/>
      </patternFill>
    </fill>
    <fill>
      <patternFill patternType="solid">
        <fgColor theme="7" tint="0.79998168889431442"/>
        <bgColor indexed="64"/>
      </patternFill>
    </fill>
    <fill>
      <patternFill patternType="solid">
        <fgColor theme="4"/>
        <bgColor indexed="64"/>
      </patternFill>
    </fill>
    <fill>
      <patternFill patternType="solid">
        <fgColor theme="4" tint="0.79998168889431442"/>
        <bgColor indexed="64"/>
      </patternFill>
    </fill>
    <fill>
      <patternFill patternType="solid">
        <fgColor rgb="FF0070C0"/>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rgb="FFF2F2F2"/>
        <bgColor indexed="64"/>
      </patternFill>
    </fill>
    <fill>
      <patternFill patternType="solid">
        <fgColor theme="0"/>
        <bgColor theme="6" tint="0.79998168889431442"/>
      </patternFill>
    </fill>
    <fill>
      <patternFill patternType="solid">
        <fgColor theme="0" tint="-0.14999847407452621"/>
        <bgColor theme="6" tint="0.79998168889431442"/>
      </patternFill>
    </fill>
    <fill>
      <patternFill patternType="solid">
        <fgColor theme="0" tint="-0.249977111117893"/>
        <bgColor indexed="64"/>
      </patternFill>
    </fill>
    <fill>
      <patternFill patternType="solid">
        <fgColor rgb="FF976C38"/>
        <bgColor indexed="64"/>
      </patternFill>
    </fill>
  </fills>
  <borders count="9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auto="1"/>
      </top>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medium">
        <color indexed="8"/>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8"/>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medium">
        <color auto="1"/>
      </right>
      <top style="hair">
        <color auto="1"/>
      </top>
      <bottom style="hair">
        <color auto="1"/>
      </bottom>
      <diagonal/>
    </border>
    <border>
      <left/>
      <right/>
      <top style="hair">
        <color auto="1"/>
      </top>
      <bottom/>
      <diagonal/>
    </border>
    <border>
      <left style="medium">
        <color auto="1"/>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medium">
        <color auto="1"/>
      </right>
      <top style="hair">
        <color auto="1"/>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44"/>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style="thin">
        <color indexed="44"/>
      </top>
      <bottom style="double">
        <color indexed="44"/>
      </bottom>
      <diagonal/>
    </border>
    <border>
      <left/>
      <right/>
      <top style="thin">
        <color indexed="64"/>
      </top>
      <bottom style="hair">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style="thin">
        <color indexed="64"/>
      </top>
      <bottom style="thin">
        <color indexed="64"/>
      </bottom>
      <diagonal/>
    </border>
    <border>
      <left/>
      <right style="thin">
        <color theme="0"/>
      </right>
      <top style="thin">
        <color auto="1"/>
      </top>
      <bottom style="thin">
        <color auto="1"/>
      </bottom>
      <diagonal/>
    </border>
    <border>
      <left style="thin">
        <color theme="0"/>
      </left>
      <right style="thin">
        <color indexed="64"/>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style="thin">
        <color auto="1"/>
      </left>
      <right/>
      <top style="hair">
        <color auto="1"/>
      </top>
      <bottom/>
      <diagonal/>
    </border>
    <border>
      <left/>
      <right style="thin">
        <color indexed="64"/>
      </right>
      <top style="hair">
        <color indexed="64"/>
      </top>
      <bottom/>
      <diagonal/>
    </border>
    <border>
      <left style="thin">
        <color auto="1"/>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auto="1"/>
      </left>
      <right style="thin">
        <color auto="1"/>
      </right>
      <top style="thin">
        <color theme="0" tint="-0.14999847407452621"/>
      </top>
      <bottom style="thin">
        <color auto="1"/>
      </bottom>
      <diagonal/>
    </border>
  </borders>
  <cellStyleXfs count="2522">
    <xf numFmtId="0" fontId="0" fillId="0" borderId="0"/>
    <xf numFmtId="43" fontId="3"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0" fontId="17" fillId="0" borderId="0" applyNumberFormat="0" applyFill="0" applyBorder="0" applyAlignment="0" applyProtection="0">
      <alignment vertical="top"/>
      <protection locked="0"/>
    </xf>
    <xf numFmtId="166"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8" fontId="3" fillId="0" borderId="0"/>
    <xf numFmtId="166" fontId="3" fillId="0" borderId="0"/>
    <xf numFmtId="166" fontId="3" fillId="0" borderId="0"/>
    <xf numFmtId="0" fontId="3" fillId="0" borderId="0" applyNumberFormat="0" applyFill="0" applyBorder="0" applyAlignment="0" applyProtection="0"/>
    <xf numFmtId="168" fontId="3" fillId="0" borderId="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7" borderId="0" applyNumberFormat="0" applyBorder="0" applyAlignment="0" applyProtection="0"/>
    <xf numFmtId="0" fontId="22" fillId="40" borderId="0" applyNumberFormat="0" applyBorder="0" applyAlignment="0" applyProtection="0"/>
    <xf numFmtId="0" fontId="22" fillId="38" borderId="0" applyNumberFormat="0" applyBorder="0" applyAlignment="0" applyProtection="0"/>
    <xf numFmtId="0" fontId="23" fillId="1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8"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3" fillId="1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3" fillId="14"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18"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3" fillId="14"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3" fillId="18"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8"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3" fillId="18"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3" fillId="2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8"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3" fillId="2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3" fillId="26"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8"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3" fillId="26"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18"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5" borderId="0" applyNumberFormat="0" applyBorder="0" applyAlignment="0" applyProtection="0"/>
    <xf numFmtId="0" fontId="22" fillId="40" borderId="0" applyNumberFormat="0" applyBorder="0" applyAlignment="0" applyProtection="0"/>
    <xf numFmtId="0" fontId="22" fillId="38" borderId="0" applyNumberFormat="0" applyBorder="0" applyAlignment="0" applyProtection="0"/>
    <xf numFmtId="0" fontId="23" fillId="11"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8"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3" fillId="11"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3" fillId="1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18"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3" fillId="1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3" fillId="1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18"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3" fillId="1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3" fillId="23"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8"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3" fillId="23"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3" fillId="2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8"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3" fillId="2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3"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8" fillId="50"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5" borderId="0" applyNumberFormat="0" applyBorder="0" applyAlignment="0" applyProtection="0"/>
    <xf numFmtId="0" fontId="24" fillId="51" borderId="0" applyNumberFormat="0" applyBorder="0" applyAlignment="0" applyProtection="0"/>
    <xf numFmtId="0" fontId="24" fillId="38" borderId="0" applyNumberFormat="0" applyBorder="0" applyAlignment="0" applyProtection="0"/>
    <xf numFmtId="0" fontId="25" fillId="1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6"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5" fillId="1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5" fillId="1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6"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5" fillId="1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5" fillId="20"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6"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5" fillId="20"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5" fillId="24"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6"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5" fillId="24"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5" fillId="28"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6"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5" fillId="28"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5" fillId="32"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6"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5" fillId="32"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48"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4" fillId="51" borderId="0" applyNumberFormat="0" applyBorder="0" applyAlignment="0" applyProtection="0"/>
    <xf numFmtId="0" fontId="24" fillId="58" borderId="0" applyNumberFormat="0" applyBorder="0" applyAlignment="0" applyProtection="0"/>
    <xf numFmtId="0" fontId="27" fillId="42" borderId="0" applyNumberFormat="0" applyBorder="0" applyAlignment="0" applyProtection="0"/>
    <xf numFmtId="0" fontId="28" fillId="2"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30"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8" fillId="2"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31" fillId="37" borderId="46" applyNumberFormat="0" applyAlignment="0" applyProtection="0"/>
    <xf numFmtId="0" fontId="32" fillId="6" borderId="4"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3"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2" fillId="6" borderId="4"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1" fillId="45" borderId="46" applyNumberFormat="0" applyAlignment="0" applyProtection="0"/>
    <xf numFmtId="0" fontId="34" fillId="7" borderId="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6"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4" fillId="7" borderId="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5" fillId="59" borderId="47" applyNumberFormat="0" applyAlignment="0" applyProtection="0"/>
    <xf numFmtId="0" fontId="37" fillId="0" borderId="6"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9"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7" fillId="0" borderId="6"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8" fillId="0" borderId="48" applyNumberFormat="0" applyFill="0" applyAlignment="0" applyProtection="0"/>
    <xf numFmtId="0" fontId="35" fillId="59" borderId="47" applyNumberFormat="0" applyAlignment="0" applyProtection="0"/>
    <xf numFmtId="43" fontId="3" fillId="0" borderId="0" applyFont="0" applyFill="0" applyBorder="0" applyAlignment="0" applyProtection="0"/>
    <xf numFmtId="167" fontId="3" fillId="0" borderId="0" applyFon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25" fillId="9"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6"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5" fillId="9"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5" fillId="13"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6"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5" fillId="13"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5" fillId="17"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6"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5" fillId="17"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5" fillId="21"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6"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5" fillId="21"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5" fillId="25"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6"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5" fillId="25"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5" fillId="29"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6"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5" fillId="29"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24" fillId="58" borderId="0" applyNumberFormat="0" applyBorder="0" applyAlignment="0" applyProtection="0"/>
    <xf numFmtId="0" fontId="43" fillId="5" borderId="4"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5"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3" fillId="5" borderId="4"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0" fontId="44" fillId="38" borderId="46"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46" fillId="0" borderId="0" applyNumberFormat="0" applyFill="0" applyBorder="0" applyAlignment="0" applyProtection="0"/>
    <xf numFmtId="0" fontId="29" fillId="43" borderId="0" applyNumberFormat="0" applyBorder="0" applyAlignment="0" applyProtection="0"/>
    <xf numFmtId="0" fontId="47" fillId="0" borderId="49" applyNumberFormat="0" applyFill="0" applyAlignment="0" applyProtection="0"/>
    <xf numFmtId="0" fontId="48" fillId="0" borderId="50" applyNumberFormat="0" applyFill="0" applyAlignment="0" applyProtection="0"/>
    <xf numFmtId="0" fontId="49" fillId="0" borderId="51" applyNumberFormat="0" applyFill="0" applyAlignment="0" applyProtection="0"/>
    <xf numFmtId="0" fontId="49" fillId="0" borderId="0" applyNumberFormat="0" applyFill="0" applyBorder="0" applyAlignment="0" applyProtection="0"/>
    <xf numFmtId="0" fontId="50" fillId="0" borderId="0" applyNumberFormat="0" applyFill="0" applyBorder="0" applyAlignment="0" applyProtection="0">
      <alignment vertical="top"/>
      <protection locked="0"/>
    </xf>
    <xf numFmtId="0" fontId="51" fillId="3"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52"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51" fillId="3"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44" fillId="38" borderId="46" applyNumberFormat="0" applyAlignment="0" applyProtection="0"/>
    <xf numFmtId="169" fontId="53" fillId="0" borderId="0" applyFont="0" applyFill="0" applyBorder="0" applyAlignment="0" applyProtection="0"/>
    <xf numFmtId="0" fontId="38" fillId="0" borderId="48" applyNumberFormat="0" applyFill="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0"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43" fontId="5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55" fillId="4"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5" fillId="4"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57" fillId="0" borderId="0"/>
    <xf numFmtId="0" fontId="3" fillId="0" borderId="0"/>
    <xf numFmtId="0" fontId="3" fillId="0" borderId="0"/>
    <xf numFmtId="0" fontId="7"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58" fillId="0" borderId="0"/>
    <xf numFmtId="0" fontId="1" fillId="0" borderId="0"/>
    <xf numFmtId="0" fontId="3" fillId="0" borderId="0"/>
    <xf numFmtId="0" fontId="3" fillId="0" borderId="0"/>
    <xf numFmtId="0" fontId="3" fillId="0" borderId="0"/>
    <xf numFmtId="0" fontId="3" fillId="0" borderId="0"/>
    <xf numFmtId="173" fontId="59"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168"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xf numFmtId="0" fontId="3" fillId="0" borderId="0"/>
    <xf numFmtId="0" fontId="3" fillId="0" borderId="0"/>
    <xf numFmtId="0" fontId="3" fillId="0" borderId="0"/>
    <xf numFmtId="0" fontId="23" fillId="8" borderId="8"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23" fillId="8" borderId="8"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3" fillId="39" borderId="52" applyNumberFormat="0" applyFont="0" applyAlignment="0" applyProtection="0"/>
    <xf numFmtId="0" fontId="60" fillId="37" borderId="53" applyNumberFormat="0" applyAlignment="0" applyProtection="0"/>
    <xf numFmtId="0" fontId="3" fillId="61" borderId="0"/>
    <xf numFmtId="9" fontId="2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1" fillId="6" borderId="5"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2"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1" fillId="6" borderId="5"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0" fillId="45" borderId="53"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67"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6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68" fillId="0" borderId="0" applyNumberFormat="0" applyFill="0" applyBorder="0" applyAlignment="0" applyProtection="0"/>
    <xf numFmtId="0" fontId="69" fillId="0" borderId="1"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1"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69" fillId="0" borderId="1"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0" fillId="0" borderId="54" applyNumberFormat="0" applyFill="0" applyAlignment="0" applyProtection="0"/>
    <xf numFmtId="0" fontId="72" fillId="0" borderId="2"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4"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2" fillId="0" borderId="2"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73" fillId="0" borderId="50" applyNumberFormat="0" applyFill="0" applyAlignment="0" applyProtection="0"/>
    <xf numFmtId="0" fontId="40" fillId="0" borderId="3"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2"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0" fillId="0" borderId="3"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41" fillId="0" borderId="55"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0" borderId="9"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7"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6" fillId="0" borderId="9"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0" fontId="3" fillId="62" borderId="0"/>
    <xf numFmtId="0" fontId="64" fillId="0" borderId="0" applyNumberFormat="0" applyFill="0" applyBorder="0" applyAlignment="0" applyProtection="0"/>
    <xf numFmtId="0" fontId="1" fillId="0" borderId="0" applyFont="0" applyFill="0" applyBorder="0" applyAlignment="0" applyProtection="0"/>
    <xf numFmtId="0" fontId="82" fillId="0" borderId="0"/>
    <xf numFmtId="43" fontId="89" fillId="0" borderId="0" applyFont="0" applyFill="0" applyBorder="0" applyAlignment="0" applyProtection="0"/>
    <xf numFmtId="0" fontId="54" fillId="0" borderId="0"/>
    <xf numFmtId="167" fontId="54" fillId="0" borderId="0" applyFont="0" applyFill="0" applyBorder="0" applyAlignment="0" applyProtection="0"/>
    <xf numFmtId="39" fontId="5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44" fontId="1" fillId="0" borderId="0" applyFont="0" applyFill="0" applyBorder="0" applyAlignment="0" applyProtection="0"/>
  </cellStyleXfs>
  <cellXfs count="894">
    <xf numFmtId="0" fontId="0" fillId="0" borderId="0" xfId="0"/>
    <xf numFmtId="0" fontId="3" fillId="0" borderId="0" xfId="4"/>
    <xf numFmtId="0" fontId="3" fillId="0" borderId="0" xfId="4" applyAlignment="1"/>
    <xf numFmtId="0" fontId="4" fillId="0" borderId="0" xfId="4" applyFont="1" applyAlignment="1">
      <alignment horizontal="center"/>
    </xf>
    <xf numFmtId="0" fontId="6" fillId="0" borderId="0" xfId="4" applyFont="1" applyAlignment="1">
      <alignment horizontal="center"/>
    </xf>
    <xf numFmtId="0" fontId="5" fillId="0" borderId="0" xfId="4" applyFont="1" applyAlignment="1"/>
    <xf numFmtId="0" fontId="5" fillId="0" borderId="0" xfId="4" applyFont="1"/>
    <xf numFmtId="0" fontId="7" fillId="0" borderId="0" xfId="4" applyFont="1" applyAlignment="1"/>
    <xf numFmtId="0" fontId="7" fillId="0" borderId="10" xfId="4" applyFont="1" applyBorder="1" applyAlignment="1"/>
    <xf numFmtId="0" fontId="8" fillId="0" borderId="11" xfId="4" applyFont="1" applyBorder="1" applyAlignment="1">
      <alignment horizontal="center"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0" fontId="8" fillId="0" borderId="15" xfId="4" applyFont="1" applyBorder="1" applyAlignment="1">
      <alignment horizontal="center"/>
    </xf>
    <xf numFmtId="0" fontId="8" fillId="0" borderId="16" xfId="4" applyFont="1" applyBorder="1" applyAlignment="1">
      <alignment horizontal="center"/>
    </xf>
    <xf numFmtId="0" fontId="3" fillId="0" borderId="17" xfId="4" applyBorder="1" applyAlignment="1">
      <alignment horizontal="center" vertical="center"/>
    </xf>
    <xf numFmtId="0" fontId="8" fillId="0" borderId="11" xfId="4" applyFont="1" applyBorder="1" applyAlignment="1">
      <alignment horizontal="center" vertical="center" wrapText="1"/>
    </xf>
    <xf numFmtId="17" fontId="8" fillId="0" borderId="12" xfId="4" applyNumberFormat="1" applyFont="1" applyBorder="1" applyAlignment="1">
      <alignment horizontal="center"/>
    </xf>
    <xf numFmtId="0" fontId="8" fillId="0" borderId="18" xfId="4" applyFont="1" applyBorder="1" applyAlignment="1">
      <alignment horizontal="center"/>
    </xf>
    <xf numFmtId="0" fontId="3" fillId="0" borderId="19" xfId="4" applyBorder="1" applyAlignment="1">
      <alignment horizontal="center" vertical="center"/>
    </xf>
    <xf numFmtId="0" fontId="3" fillId="0" borderId="19" xfId="4" applyBorder="1" applyAlignment="1">
      <alignment horizontal="center" vertical="center" wrapText="1"/>
    </xf>
    <xf numFmtId="0" fontId="8" fillId="0" borderId="12" xfId="4" applyFont="1" applyBorder="1" applyAlignment="1">
      <alignment horizontal="center"/>
    </xf>
    <xf numFmtId="0" fontId="9" fillId="0" borderId="11" xfId="4" applyFont="1" applyBorder="1"/>
    <xf numFmtId="3" fontId="9" fillId="0" borderId="20" xfId="4" applyNumberFormat="1" applyFont="1" applyBorder="1" applyAlignment="1">
      <alignment horizontal="right"/>
    </xf>
    <xf numFmtId="2" fontId="8" fillId="0" borderId="20" xfId="4" applyNumberFormat="1" applyFont="1" applyBorder="1" applyAlignment="1">
      <alignment horizontal="right"/>
    </xf>
    <xf numFmtId="2" fontId="8" fillId="0" borderId="11" xfId="4" applyNumberFormat="1" applyFont="1" applyBorder="1" applyAlignment="1">
      <alignment horizontal="right"/>
    </xf>
    <xf numFmtId="0" fontId="10" fillId="0" borderId="17" xfId="4" applyFont="1" applyBorder="1"/>
    <xf numFmtId="0" fontId="10" fillId="0" borderId="21" xfId="4" applyFont="1" applyBorder="1" applyAlignment="1">
      <alignment horizontal="right"/>
    </xf>
    <xf numFmtId="3" fontId="11" fillId="0" borderId="21" xfId="4" applyNumberFormat="1" applyFont="1" applyBorder="1" applyAlignment="1">
      <alignment horizontal="right"/>
    </xf>
    <xf numFmtId="2" fontId="11" fillId="0" borderId="21" xfId="4" applyNumberFormat="1" applyFont="1" applyBorder="1" applyAlignment="1">
      <alignment horizontal="right"/>
    </xf>
    <xf numFmtId="2" fontId="11" fillId="0" borderId="17" xfId="4" applyNumberFormat="1" applyFont="1" applyBorder="1" applyAlignment="1">
      <alignment horizontal="right"/>
    </xf>
    <xf numFmtId="0" fontId="10" fillId="0" borderId="0" xfId="4" applyFont="1" applyAlignment="1"/>
    <xf numFmtId="0" fontId="10" fillId="0" borderId="0" xfId="4" applyFont="1"/>
    <xf numFmtId="0" fontId="9" fillId="0" borderId="17" xfId="4" applyFont="1" applyBorder="1"/>
    <xf numFmtId="3" fontId="9" fillId="0" borderId="21" xfId="4" applyNumberFormat="1" applyFont="1" applyFill="1" applyBorder="1" applyAlignment="1">
      <alignment horizontal="right"/>
    </xf>
    <xf numFmtId="3" fontId="9" fillId="0" borderId="21" xfId="4" applyNumberFormat="1" applyFont="1" applyBorder="1" applyAlignment="1">
      <alignment horizontal="right"/>
    </xf>
    <xf numFmtId="2" fontId="8" fillId="0" borderId="21" xfId="4" applyNumberFormat="1" applyFont="1" applyBorder="1" applyAlignment="1">
      <alignment horizontal="right"/>
    </xf>
    <xf numFmtId="2" fontId="8" fillId="0" borderId="17" xfId="4" applyNumberFormat="1" applyFont="1" applyBorder="1" applyAlignment="1">
      <alignment horizontal="right"/>
    </xf>
    <xf numFmtId="3" fontId="3" fillId="0" borderId="0" xfId="4" applyNumberFormat="1" applyAlignment="1"/>
    <xf numFmtId="0" fontId="5" fillId="0" borderId="17" xfId="4" applyFont="1" applyBorder="1"/>
    <xf numFmtId="3" fontId="5" fillId="0" borderId="21" xfId="4" applyNumberFormat="1" applyFont="1" applyBorder="1" applyAlignment="1">
      <alignment horizontal="right"/>
    </xf>
    <xf numFmtId="2" fontId="5" fillId="0" borderId="21" xfId="4" applyNumberFormat="1" applyFont="1" applyBorder="1" applyAlignment="1">
      <alignment horizontal="right"/>
    </xf>
    <xf numFmtId="2" fontId="5" fillId="0" borderId="17" xfId="4" applyNumberFormat="1" applyFont="1" applyBorder="1" applyAlignment="1">
      <alignment horizontal="right"/>
    </xf>
    <xf numFmtId="3" fontId="12" fillId="0" borderId="21" xfId="4" applyNumberFormat="1" applyFont="1" applyBorder="1" applyAlignment="1">
      <alignment horizontal="right"/>
    </xf>
    <xf numFmtId="3" fontId="12" fillId="0" borderId="21" xfId="4" applyNumberFormat="1" applyFont="1" applyFill="1" applyBorder="1" applyAlignment="1">
      <alignment horizontal="right"/>
    </xf>
    <xf numFmtId="3" fontId="5" fillId="0" borderId="0" xfId="4" applyNumberFormat="1" applyFont="1" applyAlignment="1"/>
    <xf numFmtId="0" fontId="5" fillId="0" borderId="17" xfId="4" applyFont="1" applyBorder="1" applyAlignment="1">
      <alignment horizontal="left" vertical="center" wrapText="1"/>
    </xf>
    <xf numFmtId="3" fontId="5" fillId="0" borderId="21" xfId="4" applyNumberFormat="1" applyFont="1" applyFill="1" applyBorder="1" applyAlignment="1">
      <alignment horizontal="right" vertical="center"/>
    </xf>
    <xf numFmtId="3" fontId="5" fillId="0" borderId="21" xfId="4" applyNumberFormat="1" applyFont="1" applyBorder="1" applyAlignment="1">
      <alignment horizontal="right" vertical="center"/>
    </xf>
    <xf numFmtId="2" fontId="5" fillId="0" borderId="21" xfId="4" applyNumberFormat="1" applyFont="1" applyBorder="1" applyAlignment="1">
      <alignment horizontal="right" vertical="center"/>
    </xf>
    <xf numFmtId="2" fontId="5" fillId="0" borderId="17" xfId="4" applyNumberFormat="1" applyFont="1" applyBorder="1" applyAlignment="1">
      <alignment horizontal="right" vertical="center"/>
    </xf>
    <xf numFmtId="3" fontId="5" fillId="0" borderId="21" xfId="4" applyNumberFormat="1" applyFont="1" applyFill="1" applyBorder="1" applyAlignment="1">
      <alignment horizontal="right"/>
    </xf>
    <xf numFmtId="2" fontId="5" fillId="0" borderId="21" xfId="4" applyNumberFormat="1" applyFont="1" applyFill="1" applyBorder="1" applyAlignment="1">
      <alignment horizontal="right"/>
    </xf>
    <xf numFmtId="2" fontId="5" fillId="0" borderId="17" xfId="4" applyNumberFormat="1" applyFont="1" applyFill="1" applyBorder="1" applyAlignment="1">
      <alignment horizontal="right"/>
    </xf>
    <xf numFmtId="0" fontId="5" fillId="0" borderId="17" xfId="4" applyFont="1" applyBorder="1" applyAlignment="1">
      <alignment horizontal="right"/>
    </xf>
    <xf numFmtId="0" fontId="9" fillId="0" borderId="17" xfId="4" applyFont="1" applyBorder="1" applyAlignment="1">
      <alignment horizontal="left" vertical="top" wrapText="1"/>
    </xf>
    <xf numFmtId="0" fontId="12" fillId="0" borderId="17" xfId="4" applyFont="1" applyBorder="1"/>
    <xf numFmtId="0" fontId="11" fillId="0" borderId="21" xfId="4" applyFont="1" applyBorder="1" applyAlignment="1">
      <alignment horizontal="right"/>
    </xf>
    <xf numFmtId="3" fontId="10" fillId="0" borderId="21" xfId="4" applyNumberFormat="1" applyFont="1" applyBorder="1" applyAlignment="1">
      <alignment horizontal="right"/>
    </xf>
    <xf numFmtId="2" fontId="10" fillId="0" borderId="21" xfId="4" applyNumberFormat="1" applyFont="1" applyBorder="1" applyAlignment="1">
      <alignment horizontal="right"/>
    </xf>
    <xf numFmtId="2" fontId="10" fillId="0" borderId="17" xfId="4" applyNumberFormat="1" applyFont="1" applyBorder="1" applyAlignment="1">
      <alignment horizontal="right"/>
    </xf>
    <xf numFmtId="0" fontId="5" fillId="0" borderId="17" xfId="4" applyFont="1" applyBorder="1" applyAlignment="1">
      <alignment wrapText="1"/>
    </xf>
    <xf numFmtId="0" fontId="13" fillId="0" borderId="17" xfId="4" applyFont="1" applyBorder="1"/>
    <xf numFmtId="0" fontId="13" fillId="0" borderId="21" xfId="4" applyFont="1" applyBorder="1" applyAlignment="1">
      <alignment horizontal="right"/>
    </xf>
    <xf numFmtId="0" fontId="12" fillId="0" borderId="17" xfId="4" applyFont="1" applyBorder="1" applyAlignment="1">
      <alignment horizontal="left" vertical="top" wrapText="1"/>
    </xf>
    <xf numFmtId="0" fontId="9" fillId="0" borderId="17" xfId="4" applyFont="1" applyBorder="1" applyAlignment="1">
      <alignment wrapText="1"/>
    </xf>
    <xf numFmtId="3" fontId="9" fillId="0" borderId="19" xfId="4" applyNumberFormat="1" applyFont="1" applyBorder="1" applyAlignment="1">
      <alignment horizontal="right"/>
    </xf>
    <xf numFmtId="2" fontId="5" fillId="0" borderId="19" xfId="4" applyNumberFormat="1" applyFont="1" applyBorder="1" applyAlignment="1">
      <alignment horizontal="right"/>
    </xf>
    <xf numFmtId="0" fontId="14" fillId="0" borderId="22" xfId="4" applyFont="1" applyBorder="1"/>
    <xf numFmtId="0" fontId="7" fillId="0" borderId="22" xfId="4" applyFont="1" applyBorder="1"/>
    <xf numFmtId="0" fontId="7" fillId="0" borderId="0" xfId="4" applyFont="1"/>
    <xf numFmtId="0" fontId="14" fillId="0" borderId="0" xfId="4" applyFont="1"/>
    <xf numFmtId="3" fontId="3" fillId="0" borderId="0" xfId="4" applyNumberFormat="1"/>
    <xf numFmtId="43" fontId="3" fillId="0" borderId="0" xfId="1"/>
    <xf numFmtId="0" fontId="7" fillId="0" borderId="23" xfId="4" applyFont="1" applyBorder="1"/>
    <xf numFmtId="0" fontId="8" fillId="0" borderId="24" xfId="4" applyFont="1" applyBorder="1" applyAlignment="1">
      <alignment horizontal="center"/>
    </xf>
    <xf numFmtId="0" fontId="8" fillId="0" borderId="25" xfId="4" applyFont="1" applyBorder="1" applyAlignment="1">
      <alignment horizontal="center"/>
    </xf>
    <xf numFmtId="0" fontId="8" fillId="0" borderId="26" xfId="4" applyFont="1" applyBorder="1" applyAlignment="1">
      <alignment horizontal="center"/>
    </xf>
    <xf numFmtId="17" fontId="8" fillId="0" borderId="25" xfId="4" applyNumberFormat="1" applyFont="1" applyBorder="1" applyAlignment="1">
      <alignment horizontal="center"/>
    </xf>
    <xf numFmtId="0" fontId="8" fillId="0" borderId="27" xfId="4" applyFont="1" applyBorder="1" applyAlignment="1">
      <alignment horizontal="center"/>
    </xf>
    <xf numFmtId="0" fontId="9" fillId="0" borderId="28" xfId="4" applyFont="1" applyBorder="1"/>
    <xf numFmtId="3" fontId="9" fillId="0" borderId="29" xfId="4" applyNumberFormat="1" applyFont="1" applyBorder="1" applyAlignment="1">
      <alignment horizontal="right"/>
    </xf>
    <xf numFmtId="0" fontId="9" fillId="0" borderId="29" xfId="4" applyFont="1" applyBorder="1" applyAlignment="1">
      <alignment horizontal="right"/>
    </xf>
    <xf numFmtId="0" fontId="7" fillId="0" borderId="28" xfId="4" applyFont="1" applyBorder="1"/>
    <xf numFmtId="0" fontId="7" fillId="0" borderId="29" xfId="4" applyFont="1" applyBorder="1" applyAlignment="1">
      <alignment horizontal="right"/>
    </xf>
    <xf numFmtId="3" fontId="5" fillId="0" borderId="29" xfId="4" applyNumberFormat="1" applyFont="1" applyBorder="1" applyAlignment="1">
      <alignment horizontal="right"/>
    </xf>
    <xf numFmtId="0" fontId="5" fillId="0" borderId="29" xfId="4" applyFont="1" applyBorder="1" applyAlignment="1">
      <alignment horizontal="right"/>
    </xf>
    <xf numFmtId="0" fontId="5" fillId="0" borderId="28" xfId="4" applyFont="1" applyBorder="1"/>
    <xf numFmtId="0" fontId="5" fillId="0" borderId="26" xfId="4" applyFont="1" applyBorder="1"/>
    <xf numFmtId="0" fontId="7" fillId="0" borderId="25" xfId="4" applyFont="1" applyBorder="1" applyAlignment="1">
      <alignment horizontal="right"/>
    </xf>
    <xf numFmtId="0" fontId="7" fillId="0" borderId="26" xfId="4" applyFont="1" applyBorder="1"/>
    <xf numFmtId="3" fontId="5" fillId="0" borderId="25" xfId="4" applyNumberFormat="1" applyFont="1" applyBorder="1" applyAlignment="1">
      <alignment horizontal="right"/>
    </xf>
    <xf numFmtId="0" fontId="5" fillId="0" borderId="25" xfId="4" applyFont="1" applyBorder="1" applyAlignment="1">
      <alignment horizontal="right"/>
    </xf>
    <xf numFmtId="0" fontId="5" fillId="0" borderId="0" xfId="4" applyFont="1" applyBorder="1"/>
    <xf numFmtId="3" fontId="5" fillId="0" borderId="0" xfId="4" applyNumberFormat="1" applyFont="1" applyBorder="1" applyAlignment="1">
      <alignment horizontal="right"/>
    </xf>
    <xf numFmtId="0" fontId="5" fillId="0" borderId="0" xfId="4" applyFont="1" applyBorder="1" applyAlignment="1">
      <alignment horizontal="right"/>
    </xf>
    <xf numFmtId="3" fontId="5" fillId="0" borderId="0" xfId="4" applyNumberFormat="1" applyFont="1"/>
    <xf numFmtId="164" fontId="5" fillId="0" borderId="29" xfId="4" applyNumberFormat="1" applyFont="1" applyBorder="1" applyAlignment="1">
      <alignment horizontal="right"/>
    </xf>
    <xf numFmtId="3" fontId="5" fillId="0" borderId="28" xfId="4" applyNumberFormat="1" applyFont="1" applyBorder="1"/>
    <xf numFmtId="3" fontId="5" fillId="0" borderId="26" xfId="4" applyNumberFormat="1" applyFont="1" applyBorder="1"/>
    <xf numFmtId="164" fontId="5" fillId="0" borderId="26" xfId="4" applyNumberFormat="1" applyFont="1" applyBorder="1" applyAlignment="1">
      <alignment horizontal="right"/>
    </xf>
    <xf numFmtId="0" fontId="7" fillId="0" borderId="0" xfId="4" applyFont="1" applyBorder="1"/>
    <xf numFmtId="0" fontId="8" fillId="0" borderId="30" xfId="4" applyFont="1" applyBorder="1" applyAlignment="1">
      <alignment horizontal="center" vertical="center"/>
    </xf>
    <xf numFmtId="0" fontId="8" fillId="0" borderId="24" xfId="4" applyFont="1" applyBorder="1" applyAlignment="1">
      <alignment horizontal="center"/>
    </xf>
    <xf numFmtId="0" fontId="8" fillId="0" borderId="31" xfId="4" applyFont="1" applyBorder="1" applyAlignment="1">
      <alignment horizontal="center" vertical="center"/>
    </xf>
    <xf numFmtId="0" fontId="8" fillId="0" borderId="32" xfId="4" applyFont="1" applyBorder="1" applyAlignment="1">
      <alignment horizontal="center" vertical="center"/>
    </xf>
    <xf numFmtId="0" fontId="8" fillId="0" borderId="26" xfId="4" applyFont="1" applyBorder="1" applyAlignment="1">
      <alignment horizontal="center"/>
    </xf>
    <xf numFmtId="0" fontId="8" fillId="0" borderId="25" xfId="4" applyFont="1" applyBorder="1" applyAlignment="1">
      <alignment horizontal="center" vertical="center"/>
    </xf>
    <xf numFmtId="0" fontId="9" fillId="0" borderId="24" xfId="4" applyFont="1" applyBorder="1"/>
    <xf numFmtId="3" fontId="9" fillId="0" borderId="31" xfId="4" applyNumberFormat="1" applyFont="1" applyFill="1" applyBorder="1" applyAlignment="1">
      <alignment horizontal="right"/>
    </xf>
    <xf numFmtId="4" fontId="8" fillId="0" borderId="31" xfId="4" applyNumberFormat="1" applyFont="1" applyBorder="1" applyAlignment="1">
      <alignment horizontal="right"/>
    </xf>
    <xf numFmtId="2" fontId="5" fillId="0" borderId="0" xfId="4" applyNumberFormat="1" applyFont="1"/>
    <xf numFmtId="0" fontId="7" fillId="0" borderId="29" xfId="4" applyFont="1" applyFill="1" applyBorder="1" applyAlignment="1">
      <alignment horizontal="right"/>
    </xf>
    <xf numFmtId="4" fontId="7" fillId="0" borderId="29" xfId="4" applyNumberFormat="1" applyFont="1" applyBorder="1" applyAlignment="1">
      <alignment horizontal="right"/>
    </xf>
    <xf numFmtId="3" fontId="5" fillId="0" borderId="33" xfId="4" applyNumberFormat="1" applyFont="1" applyBorder="1" applyAlignment="1">
      <alignment wrapText="1"/>
    </xf>
    <xf numFmtId="3" fontId="5" fillId="0" borderId="28" xfId="4" applyNumberFormat="1" applyFont="1" applyFill="1" applyBorder="1" applyAlignment="1">
      <alignment horizontal="right" wrapText="1"/>
    </xf>
    <xf numFmtId="4" fontId="5" fillId="0" borderId="29" xfId="4" applyNumberFormat="1" applyFont="1" applyBorder="1" applyAlignment="1">
      <alignment horizontal="right"/>
    </xf>
    <xf numFmtId="43" fontId="5" fillId="0" borderId="0" xfId="1" applyNumberFormat="1" applyFont="1"/>
    <xf numFmtId="164" fontId="3" fillId="0" borderId="0" xfId="4" applyNumberFormat="1"/>
    <xf numFmtId="4" fontId="3" fillId="0" borderId="0" xfId="4" applyNumberFormat="1"/>
    <xf numFmtId="0" fontId="5" fillId="0" borderId="33" xfId="4" applyFont="1" applyBorder="1" applyAlignment="1">
      <alignment wrapText="1"/>
    </xf>
    <xf numFmtId="3" fontId="5" fillId="0" borderId="32" xfId="4" applyNumberFormat="1" applyFont="1" applyBorder="1" applyAlignment="1">
      <alignment wrapText="1"/>
    </xf>
    <xf numFmtId="3" fontId="5" fillId="0" borderId="26" xfId="4" applyNumberFormat="1" applyFont="1" applyBorder="1" applyAlignment="1">
      <alignment horizontal="right" wrapText="1"/>
    </xf>
    <xf numFmtId="4" fontId="5" fillId="0" borderId="26" xfId="4" applyNumberFormat="1" applyFont="1" applyBorder="1" applyAlignment="1">
      <alignment horizontal="right"/>
    </xf>
    <xf numFmtId="0" fontId="15" fillId="0" borderId="0" xfId="4" applyFont="1"/>
    <xf numFmtId="0" fontId="4" fillId="0" borderId="0" xfId="4" applyFont="1" applyFill="1" applyAlignment="1">
      <alignment horizontal="center"/>
    </xf>
    <xf numFmtId="0" fontId="6" fillId="0" borderId="0" xfId="4" applyFont="1" applyAlignment="1">
      <alignment horizontal="center"/>
    </xf>
    <xf numFmtId="0" fontId="3" fillId="0" borderId="0" xfId="4" applyAlignment="1">
      <alignment vertical="center"/>
    </xf>
    <xf numFmtId="0" fontId="8" fillId="0" borderId="34" xfId="4" applyFont="1" applyBorder="1" applyAlignment="1">
      <alignment horizontal="center"/>
    </xf>
    <xf numFmtId="0" fontId="3" fillId="0" borderId="0" xfId="4" applyAlignment="1">
      <alignment vertical="center" wrapText="1"/>
    </xf>
    <xf numFmtId="0" fontId="8" fillId="0" borderId="19" xfId="4" applyFont="1" applyBorder="1" applyAlignment="1">
      <alignment horizontal="center"/>
    </xf>
    <xf numFmtId="0" fontId="9" fillId="0" borderId="20" xfId="4" applyFont="1" applyBorder="1" applyAlignment="1"/>
    <xf numFmtId="3" fontId="9" fillId="0" borderId="11" xfId="4" applyNumberFormat="1" applyFont="1" applyBorder="1" applyAlignment="1">
      <alignment horizontal="right"/>
    </xf>
    <xf numFmtId="0" fontId="3" fillId="0" borderId="17" xfId="4" applyBorder="1"/>
    <xf numFmtId="0" fontId="8" fillId="0" borderId="21" xfId="4" applyFont="1" applyBorder="1" applyAlignment="1"/>
    <xf numFmtId="3" fontId="9" fillId="0" borderId="17" xfId="4" applyNumberFormat="1" applyFont="1" applyBorder="1" applyAlignment="1"/>
    <xf numFmtId="3" fontId="9" fillId="0" borderId="35" xfId="4" applyNumberFormat="1" applyFont="1" applyBorder="1" applyAlignment="1"/>
    <xf numFmtId="3" fontId="9" fillId="0" borderId="21" xfId="4" applyNumberFormat="1" applyFont="1" applyBorder="1" applyAlignment="1"/>
    <xf numFmtId="0" fontId="5" fillId="0" borderId="21" xfId="4" applyFont="1" applyBorder="1" applyAlignment="1"/>
    <xf numFmtId="0" fontId="5" fillId="0" borderId="21" xfId="4" applyFont="1" applyBorder="1" applyAlignment="1">
      <alignment wrapText="1"/>
    </xf>
    <xf numFmtId="0" fontId="8" fillId="0" borderId="21" xfId="4" applyFont="1" applyBorder="1" applyAlignment="1">
      <alignment wrapText="1"/>
    </xf>
    <xf numFmtId="3" fontId="9" fillId="0" borderId="17" xfId="4" applyNumberFormat="1" applyFont="1" applyFill="1" applyBorder="1" applyAlignment="1">
      <alignment horizontal="right"/>
    </xf>
    <xf numFmtId="3" fontId="5" fillId="0" borderId="17" xfId="4" applyNumberFormat="1" applyFont="1" applyFill="1" applyBorder="1" applyAlignment="1">
      <alignment horizontal="right"/>
    </xf>
    <xf numFmtId="0" fontId="8" fillId="0" borderId="21" xfId="4" applyFont="1" applyFill="1" applyBorder="1" applyAlignment="1">
      <alignment wrapText="1"/>
    </xf>
    <xf numFmtId="0" fontId="5" fillId="0" borderId="21" xfId="4" applyFont="1" applyFill="1" applyBorder="1" applyAlignment="1">
      <alignment wrapText="1"/>
    </xf>
    <xf numFmtId="3" fontId="8" fillId="0" borderId="17" xfId="4" applyNumberFormat="1" applyFont="1" applyFill="1" applyBorder="1" applyAlignment="1">
      <alignment horizontal="right"/>
    </xf>
    <xf numFmtId="3" fontId="8" fillId="0" borderId="21" xfId="4" applyNumberFormat="1" applyFont="1" applyFill="1" applyBorder="1" applyAlignment="1">
      <alignment horizontal="right"/>
    </xf>
    <xf numFmtId="3" fontId="8" fillId="0" borderId="21" xfId="4" applyNumberFormat="1" applyFont="1" applyBorder="1" applyAlignment="1">
      <alignment horizontal="right"/>
    </xf>
    <xf numFmtId="3" fontId="5" fillId="0" borderId="17" xfId="4" applyNumberFormat="1" applyFont="1" applyBorder="1" applyAlignment="1">
      <alignment horizontal="right"/>
    </xf>
    <xf numFmtId="0" fontId="3" fillId="0" borderId="36" xfId="4" applyFont="1" applyBorder="1" applyAlignment="1"/>
    <xf numFmtId="0" fontId="5" fillId="0" borderId="19" xfId="4" applyFont="1" applyBorder="1" applyAlignment="1"/>
    <xf numFmtId="0" fontId="5" fillId="0" borderId="37" xfId="4" applyFont="1" applyBorder="1" applyAlignment="1"/>
    <xf numFmtId="0" fontId="5" fillId="0" borderId="36" xfId="4" applyFont="1" applyBorder="1" applyAlignment="1"/>
    <xf numFmtId="0" fontId="5" fillId="0" borderId="36" xfId="4" applyFont="1" applyBorder="1" applyAlignment="1">
      <alignment horizontal="right"/>
    </xf>
    <xf numFmtId="0" fontId="5" fillId="0" borderId="19" xfId="4" applyFont="1" applyBorder="1" applyAlignment="1">
      <alignment horizontal="right"/>
    </xf>
    <xf numFmtId="0" fontId="14" fillId="0" borderId="22" xfId="4" applyFont="1" applyBorder="1" applyAlignment="1"/>
    <xf numFmtId="0" fontId="7" fillId="0" borderId="22" xfId="4" applyFont="1" applyBorder="1" applyAlignment="1"/>
    <xf numFmtId="0" fontId="14" fillId="0" borderId="0" xfId="4" applyFont="1" applyAlignment="1"/>
    <xf numFmtId="43" fontId="3" fillId="0" borderId="0" xfId="1" applyAlignment="1"/>
    <xf numFmtId="0" fontId="9" fillId="0" borderId="11" xfId="4" applyFont="1" applyBorder="1" applyAlignment="1"/>
    <xf numFmtId="0" fontId="7" fillId="0" borderId="17" xfId="4" applyFont="1" applyBorder="1" applyAlignment="1"/>
    <xf numFmtId="0" fontId="7" fillId="0" borderId="17" xfId="4" applyFont="1" applyBorder="1" applyAlignment="1">
      <alignment horizontal="right"/>
    </xf>
    <xf numFmtId="0" fontId="7" fillId="0" borderId="21" xfId="4" applyFont="1" applyBorder="1" applyAlignment="1">
      <alignment horizontal="right"/>
    </xf>
    <xf numFmtId="2" fontId="7" fillId="0" borderId="21" xfId="4" applyNumberFormat="1" applyFont="1" applyBorder="1" applyAlignment="1">
      <alignment horizontal="right"/>
    </xf>
    <xf numFmtId="2" fontId="7" fillId="0" borderId="17" xfId="4" applyNumberFormat="1" applyFont="1" applyBorder="1" applyAlignment="1">
      <alignment horizontal="right"/>
    </xf>
    <xf numFmtId="0" fontId="5" fillId="0" borderId="17" xfId="4" applyFont="1" applyBorder="1" applyAlignment="1"/>
    <xf numFmtId="3" fontId="5" fillId="0" borderId="35" xfId="4" applyNumberFormat="1" applyFont="1" applyBorder="1" applyAlignment="1"/>
    <xf numFmtId="3" fontId="5" fillId="0" borderId="17" xfId="4" applyNumberFormat="1" applyFont="1" applyBorder="1" applyAlignment="1"/>
    <xf numFmtId="0" fontId="7" fillId="0" borderId="35" xfId="4" applyFont="1" applyBorder="1" applyAlignment="1">
      <alignment horizontal="right"/>
    </xf>
    <xf numFmtId="3" fontId="5" fillId="0" borderId="35" xfId="4" applyNumberFormat="1" applyFont="1" applyBorder="1" applyAlignment="1">
      <alignment horizontal="right"/>
    </xf>
    <xf numFmtId="0" fontId="3" fillId="0" borderId="17" xfId="4" applyBorder="1" applyAlignment="1"/>
    <xf numFmtId="0" fontId="3" fillId="0" borderId="0" xfId="4" applyBorder="1" applyAlignment="1"/>
    <xf numFmtId="0" fontId="5" fillId="0" borderId="17" xfId="4" applyFont="1" applyFill="1" applyBorder="1" applyAlignment="1"/>
    <xf numFmtId="4" fontId="5" fillId="0" borderId="17" xfId="4" applyNumberFormat="1" applyFont="1" applyBorder="1" applyAlignment="1">
      <alignment horizontal="right"/>
    </xf>
    <xf numFmtId="3" fontId="9" fillId="0" borderId="35" xfId="4" applyNumberFormat="1" applyFont="1" applyFill="1" applyBorder="1" applyAlignment="1">
      <alignment horizontal="right"/>
    </xf>
    <xf numFmtId="4" fontId="8" fillId="0" borderId="17" xfId="4" applyNumberFormat="1" applyFont="1" applyBorder="1" applyAlignment="1">
      <alignment horizontal="right"/>
    </xf>
    <xf numFmtId="0" fontId="5" fillId="0" borderId="17" xfId="4" applyFont="1" applyFill="1" applyBorder="1" applyAlignment="1">
      <alignment horizontal="left" vertical="center" wrapText="1" indent="1"/>
    </xf>
    <xf numFmtId="0" fontId="5" fillId="0" borderId="17" xfId="4" applyFont="1" applyFill="1" applyBorder="1" applyAlignment="1">
      <alignment horizontal="left"/>
    </xf>
    <xf numFmtId="0" fontId="5" fillId="0" borderId="17" xfId="4" applyFont="1" applyBorder="1" applyAlignment="1">
      <alignment horizontal="left"/>
    </xf>
    <xf numFmtId="0" fontId="7" fillId="0" borderId="19" xfId="4" applyFont="1" applyBorder="1" applyAlignment="1"/>
    <xf numFmtId="0" fontId="7" fillId="0" borderId="19" xfId="4" applyFont="1" applyFill="1" applyBorder="1" applyAlignment="1">
      <alignment horizontal="right"/>
    </xf>
    <xf numFmtId="0" fontId="7" fillId="0" borderId="36" xfId="4" applyFont="1" applyBorder="1" applyAlignment="1">
      <alignment horizontal="right"/>
    </xf>
    <xf numFmtId="0" fontId="7" fillId="0" borderId="36" xfId="4" applyFont="1" applyBorder="1" applyAlignment="1">
      <alignment horizontal="center"/>
    </xf>
    <xf numFmtId="0" fontId="7" fillId="0" borderId="19" xfId="4" applyFont="1" applyBorder="1" applyAlignment="1">
      <alignment horizontal="center"/>
    </xf>
    <xf numFmtId="43" fontId="3" fillId="0" borderId="0" xfId="4" applyNumberFormat="1" applyAlignment="1"/>
    <xf numFmtId="0" fontId="9" fillId="0" borderId="17" xfId="4" applyFont="1" applyBorder="1" applyAlignment="1"/>
    <xf numFmtId="3" fontId="5" fillId="0" borderId="21" xfId="4" applyNumberFormat="1" applyFont="1" applyBorder="1" applyAlignment="1"/>
    <xf numFmtId="3" fontId="9" fillId="0" borderId="21" xfId="4" applyNumberFormat="1" applyFont="1" applyBorder="1" applyAlignment="1">
      <alignment wrapText="1"/>
    </xf>
    <xf numFmtId="2" fontId="8" fillId="0" borderId="21" xfId="4" applyNumberFormat="1" applyFont="1" applyBorder="1" applyAlignment="1">
      <alignment horizontal="right" wrapText="1"/>
    </xf>
    <xf numFmtId="2" fontId="8" fillId="0" borderId="17" xfId="4" applyNumberFormat="1" applyFont="1" applyBorder="1" applyAlignment="1">
      <alignment horizontal="right" wrapText="1"/>
    </xf>
    <xf numFmtId="0" fontId="3" fillId="0" borderId="0" xfId="4" applyAlignment="1">
      <alignment wrapText="1"/>
    </xf>
    <xf numFmtId="3" fontId="5" fillId="0" borderId="21" xfId="4" applyNumberFormat="1" applyFont="1" applyBorder="1" applyAlignment="1">
      <alignment wrapText="1"/>
    </xf>
    <xf numFmtId="3" fontId="5" fillId="0" borderId="21" xfId="4" applyNumberFormat="1" applyFont="1" applyBorder="1" applyAlignment="1">
      <alignment horizontal="right" wrapText="1"/>
    </xf>
    <xf numFmtId="2" fontId="5" fillId="0" borderId="21" xfId="4" applyNumberFormat="1" applyFont="1" applyBorder="1" applyAlignment="1">
      <alignment horizontal="right" wrapText="1"/>
    </xf>
    <xf numFmtId="2" fontId="5" fillId="0" borderId="17" xfId="4" applyNumberFormat="1" applyFont="1" applyBorder="1" applyAlignment="1">
      <alignment horizontal="right" wrapText="1"/>
    </xf>
    <xf numFmtId="3" fontId="3" fillId="0" borderId="0" xfId="4" applyNumberFormat="1" applyAlignment="1">
      <alignment wrapText="1"/>
    </xf>
    <xf numFmtId="3" fontId="5" fillId="0" borderId="21" xfId="4" applyNumberFormat="1" applyFont="1" applyFill="1" applyBorder="1" applyAlignment="1">
      <alignment wrapText="1"/>
    </xf>
    <xf numFmtId="3" fontId="12" fillId="0" borderId="21" xfId="4" applyNumberFormat="1" applyFont="1" applyBorder="1" applyAlignment="1">
      <alignment wrapText="1"/>
    </xf>
    <xf numFmtId="3" fontId="12" fillId="0" borderId="21" xfId="4" applyNumberFormat="1" applyFont="1" applyBorder="1" applyAlignment="1">
      <alignment horizontal="right" wrapText="1"/>
    </xf>
    <xf numFmtId="3" fontId="12" fillId="0" borderId="21" xfId="4" applyNumberFormat="1" applyFont="1" applyFill="1" applyBorder="1" applyAlignment="1">
      <alignment wrapText="1"/>
    </xf>
    <xf numFmtId="0" fontId="5" fillId="0" borderId="17" xfId="4" applyFont="1" applyBorder="1" applyAlignment="1">
      <alignment horizontal="left" wrapText="1"/>
    </xf>
    <xf numFmtId="165" fontId="5" fillId="0" borderId="21" xfId="1" applyNumberFormat="1" applyFont="1" applyFill="1" applyBorder="1" applyAlignment="1">
      <alignment wrapText="1"/>
    </xf>
    <xf numFmtId="3" fontId="5" fillId="0" borderId="21" xfId="4" applyNumberFormat="1" applyFont="1" applyFill="1" applyBorder="1" applyAlignment="1">
      <alignment horizontal="right" wrapText="1"/>
    </xf>
    <xf numFmtId="3" fontId="5" fillId="0" borderId="17" xfId="4" applyNumberFormat="1" applyFont="1" applyBorder="1" applyAlignment="1">
      <alignment horizontal="right" wrapText="1"/>
    </xf>
    <xf numFmtId="3" fontId="9" fillId="0" borderId="21" xfId="4" applyNumberFormat="1" applyFont="1" applyFill="1" applyBorder="1" applyAlignment="1">
      <alignment wrapText="1"/>
    </xf>
    <xf numFmtId="0" fontId="16" fillId="0" borderId="0" xfId="4" applyFont="1" applyAlignment="1">
      <alignment wrapText="1"/>
    </xf>
    <xf numFmtId="0" fontId="5" fillId="0" borderId="19" xfId="4" applyFont="1" applyBorder="1" applyAlignment="1">
      <alignment wrapText="1"/>
    </xf>
    <xf numFmtId="3" fontId="5" fillId="0" borderId="19" xfId="4" applyNumberFormat="1" applyFont="1" applyBorder="1" applyAlignment="1">
      <alignment wrapText="1"/>
    </xf>
    <xf numFmtId="2" fontId="5" fillId="0" borderId="36" xfId="4" applyNumberFormat="1" applyFont="1" applyBorder="1" applyAlignment="1">
      <alignment horizontal="right" wrapText="1"/>
    </xf>
    <xf numFmtId="2" fontId="5" fillId="0" borderId="19" xfId="4" applyNumberFormat="1" applyFont="1" applyBorder="1" applyAlignment="1">
      <alignment horizontal="right" wrapText="1"/>
    </xf>
    <xf numFmtId="0" fontId="7" fillId="0" borderId="0" xfId="4" applyFont="1" applyBorder="1" applyAlignment="1"/>
    <xf numFmtId="0" fontId="17" fillId="0" borderId="0" xfId="5" applyAlignment="1" applyProtection="1"/>
    <xf numFmtId="0" fontId="19" fillId="35" borderId="0" xfId="0" applyFont="1" applyFill="1" applyAlignment="1">
      <alignment horizontal="center" vertical="center"/>
    </xf>
    <xf numFmtId="0" fontId="20" fillId="0" borderId="0" xfId="0" applyFont="1" applyAlignment="1">
      <alignment vertical="center"/>
    </xf>
    <xf numFmtId="0" fontId="20" fillId="0" borderId="0" xfId="0" applyFont="1" applyFill="1" applyAlignment="1">
      <alignment horizontal="center" vertical="center"/>
    </xf>
    <xf numFmtId="4" fontId="20" fillId="0" borderId="0" xfId="0" applyNumberFormat="1" applyFont="1" applyFill="1" applyAlignment="1">
      <alignment horizontal="center" vertical="center"/>
    </xf>
    <xf numFmtId="0" fontId="20" fillId="0" borderId="0" xfId="0" applyFont="1" applyFill="1" applyAlignment="1">
      <alignment vertical="center"/>
    </xf>
    <xf numFmtId="0" fontId="19" fillId="36" borderId="13" xfId="0" applyFont="1" applyFill="1" applyBorder="1" applyAlignment="1">
      <alignment horizontal="center" vertical="center"/>
    </xf>
    <xf numFmtId="0" fontId="19" fillId="36" borderId="13" xfId="0" applyFont="1" applyFill="1" applyBorder="1" applyAlignment="1">
      <alignment horizontal="center" vertical="center" wrapText="1"/>
    </xf>
    <xf numFmtId="0" fontId="19" fillId="0" borderId="13" xfId="0" applyFont="1" applyFill="1" applyBorder="1" applyAlignment="1">
      <alignment horizontal="center" vertical="center"/>
    </xf>
    <xf numFmtId="4" fontId="19" fillId="0" borderId="13" xfId="0" applyNumberFormat="1" applyFont="1" applyBorder="1" applyAlignment="1">
      <alignment vertical="center"/>
    </xf>
    <xf numFmtId="4" fontId="20" fillId="0" borderId="0" xfId="0" applyNumberFormat="1" applyFont="1" applyAlignment="1">
      <alignment vertical="center"/>
    </xf>
    <xf numFmtId="0" fontId="20" fillId="0" borderId="0" xfId="0" applyFont="1" applyFill="1" applyBorder="1" applyAlignment="1">
      <alignment vertical="center"/>
    </xf>
    <xf numFmtId="0" fontId="20" fillId="0" borderId="0" xfId="0" applyFont="1" applyAlignment="1">
      <alignment horizontal="center" vertical="center"/>
    </xf>
    <xf numFmtId="4" fontId="20" fillId="0" borderId="0" xfId="0" applyNumberFormat="1" applyFont="1" applyAlignment="1">
      <alignment horizontal="center" vertical="center"/>
    </xf>
    <xf numFmtId="0" fontId="19" fillId="0" borderId="0" xfId="0" applyFont="1" applyAlignment="1">
      <alignment horizontal="center"/>
    </xf>
    <xf numFmtId="0" fontId="20" fillId="0" borderId="0" xfId="0" applyFont="1"/>
    <xf numFmtId="0" fontId="20" fillId="0" borderId="0" xfId="0" applyFont="1" applyAlignment="1">
      <alignment horizontal="center"/>
    </xf>
    <xf numFmtId="0" fontId="19" fillId="0" borderId="0" xfId="0" applyFont="1" applyBorder="1" applyAlignment="1">
      <alignment horizontal="center"/>
    </xf>
    <xf numFmtId="0" fontId="19" fillId="0" borderId="10" xfId="0" applyFont="1" applyBorder="1" applyAlignment="1">
      <alignment horizontal="center"/>
    </xf>
    <xf numFmtId="0" fontId="20" fillId="0" borderId="11" xfId="0" applyFont="1" applyBorder="1" applyAlignment="1">
      <alignment horizontal="center" vertical="center" wrapText="1"/>
    </xf>
    <xf numFmtId="0" fontId="20" fillId="0" borderId="18" xfId="0" applyFont="1" applyBorder="1" applyAlignment="1">
      <alignment horizontal="center" vertical="center"/>
    </xf>
    <xf numFmtId="43" fontId="20" fillId="0" borderId="18" xfId="13" applyFont="1" applyBorder="1" applyAlignment="1">
      <alignment horizontal="center" vertical="center"/>
    </xf>
    <xf numFmtId="0" fontId="20" fillId="0" borderId="19" xfId="0" applyFont="1" applyBorder="1" applyAlignment="1">
      <alignment horizontal="center" vertical="center" wrapText="1"/>
    </xf>
    <xf numFmtId="0" fontId="20" fillId="0" borderId="38" xfId="0" applyFont="1" applyBorder="1" applyAlignment="1">
      <alignment horizontal="center"/>
    </xf>
    <xf numFmtId="0" fontId="20" fillId="0" borderId="39" xfId="0" applyFont="1" applyBorder="1"/>
    <xf numFmtId="43" fontId="20" fillId="0" borderId="39" xfId="13" applyFont="1" applyBorder="1"/>
    <xf numFmtId="43" fontId="20" fillId="0" borderId="39" xfId="0" applyNumberFormat="1" applyFont="1" applyBorder="1"/>
    <xf numFmtId="43" fontId="20" fillId="0" borderId="40" xfId="0" applyNumberFormat="1" applyFont="1" applyBorder="1"/>
    <xf numFmtId="43" fontId="20" fillId="0" borderId="41" xfId="0" applyNumberFormat="1" applyFont="1" applyBorder="1"/>
    <xf numFmtId="43" fontId="20" fillId="0" borderId="39" xfId="13" applyFont="1" applyFill="1" applyBorder="1"/>
    <xf numFmtId="43" fontId="21" fillId="0" borderId="39" xfId="13" applyFont="1" applyFill="1" applyBorder="1"/>
    <xf numFmtId="0" fontId="20" fillId="0" borderId="42" xfId="0" applyFont="1" applyBorder="1" applyAlignment="1">
      <alignment horizontal="center"/>
    </xf>
    <xf numFmtId="0" fontId="20" fillId="0" borderId="42" xfId="0" applyFont="1" applyBorder="1"/>
    <xf numFmtId="43" fontId="20" fillId="0" borderId="42" xfId="13" applyFont="1" applyBorder="1"/>
    <xf numFmtId="43" fontId="20" fillId="0" borderId="42" xfId="0" applyNumberFormat="1" applyFont="1" applyBorder="1"/>
    <xf numFmtId="0" fontId="20" fillId="0" borderId="0" xfId="0" applyFont="1" applyBorder="1" applyAlignment="1">
      <alignment horizontal="center"/>
    </xf>
    <xf numFmtId="0" fontId="20" fillId="0" borderId="0" xfId="0" applyFont="1" applyBorder="1"/>
    <xf numFmtId="43" fontId="20" fillId="0" borderId="0" xfId="13" applyFont="1" applyBorder="1"/>
    <xf numFmtId="43" fontId="20" fillId="0" borderId="0" xfId="0" applyNumberFormat="1" applyFont="1" applyBorder="1"/>
    <xf numFmtId="0" fontId="19" fillId="0" borderId="0" xfId="0" applyFont="1" applyBorder="1" applyAlignment="1">
      <alignment horizontal="center"/>
    </xf>
    <xf numFmtId="0" fontId="20" fillId="0" borderId="38" xfId="0" applyFont="1" applyFill="1" applyBorder="1" applyAlignment="1">
      <alignment horizontal="center"/>
    </xf>
    <xf numFmtId="0" fontId="20" fillId="0" borderId="39" xfId="0" applyFont="1" applyFill="1" applyBorder="1"/>
    <xf numFmtId="43" fontId="21" fillId="0" borderId="39" xfId="13" applyFont="1" applyBorder="1"/>
    <xf numFmtId="0" fontId="20" fillId="0" borderId="43" xfId="0" applyFont="1" applyFill="1" applyBorder="1" applyAlignment="1">
      <alignment horizontal="center"/>
    </xf>
    <xf numFmtId="0" fontId="20" fillId="0" borderId="44" xfId="0" applyFont="1" applyFill="1" applyBorder="1"/>
    <xf numFmtId="43" fontId="20" fillId="0" borderId="44" xfId="13" applyFont="1" applyBorder="1"/>
    <xf numFmtId="43" fontId="20" fillId="0" borderId="44" xfId="0" applyNumberFormat="1" applyFont="1" applyBorder="1"/>
    <xf numFmtId="43" fontId="20" fillId="0" borderId="45" xfId="0" applyNumberFormat="1" applyFont="1" applyBorder="1"/>
    <xf numFmtId="43" fontId="20" fillId="0" borderId="0" xfId="0" applyNumberFormat="1" applyFont="1"/>
    <xf numFmtId="0" fontId="78" fillId="0" borderId="0" xfId="0" applyFont="1" applyAlignment="1">
      <alignment horizontal="center" vertical="center"/>
    </xf>
    <xf numFmtId="0" fontId="79" fillId="0" borderId="0" xfId="0" applyFont="1"/>
    <xf numFmtId="0" fontId="79" fillId="0" borderId="0" xfId="0" applyFont="1" applyAlignment="1">
      <alignment vertical="center" wrapText="1"/>
    </xf>
    <xf numFmtId="0" fontId="79" fillId="0" borderId="0" xfId="0" applyFont="1" applyAlignment="1">
      <alignment horizontal="center"/>
    </xf>
    <xf numFmtId="43" fontId="79" fillId="0" borderId="0" xfId="13" applyFont="1" applyAlignment="1">
      <alignment horizontal="center"/>
    </xf>
    <xf numFmtId="0" fontId="78" fillId="0" borderId="0" xfId="0" applyFont="1" applyBorder="1" applyAlignment="1">
      <alignment horizontal="center" vertical="center"/>
    </xf>
    <xf numFmtId="0" fontId="78" fillId="36" borderId="18" xfId="0" applyFont="1" applyFill="1" applyBorder="1" applyAlignment="1">
      <alignment horizontal="center" vertical="center" wrapText="1"/>
    </xf>
    <xf numFmtId="0" fontId="78" fillId="36" borderId="18" xfId="0" applyFont="1" applyFill="1" applyBorder="1" applyAlignment="1">
      <alignment horizontal="center" vertical="center"/>
    </xf>
    <xf numFmtId="0" fontId="0" fillId="0" borderId="18" xfId="0" applyBorder="1" applyAlignment="1">
      <alignment horizontal="center" vertical="center" wrapText="1"/>
    </xf>
    <xf numFmtId="0" fontId="78" fillId="36" borderId="18" xfId="0" applyFont="1" applyFill="1" applyBorder="1" applyAlignment="1">
      <alignment horizontal="center" vertical="center" wrapText="1"/>
    </xf>
    <xf numFmtId="43" fontId="78" fillId="36" borderId="18" xfId="13" applyFont="1" applyFill="1" applyBorder="1" applyAlignment="1">
      <alignment horizontal="center" vertical="center" wrapText="1"/>
    </xf>
    <xf numFmtId="0" fontId="0" fillId="0" borderId="58" xfId="0" applyFill="1" applyBorder="1" applyAlignment="1">
      <alignment horizontal="center" vertical="center" wrapText="1"/>
    </xf>
    <xf numFmtId="0" fontId="78" fillId="0" borderId="58" xfId="0" applyFont="1" applyFill="1" applyBorder="1" applyAlignment="1">
      <alignment horizontal="center" vertical="center" wrapText="1"/>
    </xf>
    <xf numFmtId="43" fontId="78" fillId="0" borderId="58" xfId="13" applyFont="1" applyFill="1" applyBorder="1" applyAlignment="1">
      <alignment horizontal="center" vertical="center" wrapText="1"/>
    </xf>
    <xf numFmtId="0" fontId="78" fillId="0" borderId="39" xfId="0" applyFont="1" applyFill="1" applyBorder="1" applyAlignment="1">
      <alignment horizontal="center"/>
    </xf>
    <xf numFmtId="0" fontId="79" fillId="0" borderId="39" xfId="0" applyFont="1" applyFill="1" applyBorder="1" applyAlignment="1">
      <alignment horizontal="left" vertical="center" wrapText="1"/>
    </xf>
    <xf numFmtId="0" fontId="79" fillId="0" borderId="39" xfId="0" applyFont="1" applyFill="1" applyBorder="1" applyAlignment="1">
      <alignment horizontal="center" vertical="center" wrapText="1"/>
    </xf>
    <xf numFmtId="0" fontId="78" fillId="0" borderId="39" xfId="0" applyFont="1" applyFill="1" applyBorder="1" applyAlignment="1">
      <alignment horizontal="center" vertical="center" wrapText="1"/>
    </xf>
    <xf numFmtId="0" fontId="79" fillId="0" borderId="0" xfId="0" applyFont="1" applyFill="1"/>
    <xf numFmtId="0" fontId="78" fillId="0" borderId="0" xfId="0" applyFont="1" applyAlignment="1">
      <alignment vertical="center"/>
    </xf>
    <xf numFmtId="0" fontId="78" fillId="0" borderId="0" xfId="0" applyFont="1" applyFill="1" applyAlignment="1">
      <alignment vertical="center"/>
    </xf>
    <xf numFmtId="0" fontId="78" fillId="0" borderId="0" xfId="0" applyFont="1" applyAlignment="1">
      <alignment horizontal="center" vertical="center" wrapText="1"/>
    </xf>
    <xf numFmtId="0" fontId="78" fillId="0" borderId="0" xfId="0" applyFont="1" applyFill="1" applyAlignment="1">
      <alignment horizontal="center" vertical="center" wrapText="1"/>
    </xf>
    <xf numFmtId="0" fontId="78" fillId="0" borderId="0" xfId="0" applyFont="1" applyFill="1" applyAlignment="1">
      <alignment horizontal="center" vertical="center" wrapText="1"/>
    </xf>
    <xf numFmtId="0" fontId="79" fillId="0" borderId="0" xfId="0" applyFont="1" applyFill="1" applyAlignment="1">
      <alignment wrapText="1"/>
    </xf>
    <xf numFmtId="49" fontId="79" fillId="0" borderId="39" xfId="0" applyNumberFormat="1" applyFont="1" applyFill="1" applyBorder="1" applyAlignment="1">
      <alignment horizontal="center" vertical="center" wrapText="1"/>
    </xf>
    <xf numFmtId="0" fontId="79" fillId="0" borderId="39" xfId="0" applyFont="1" applyBorder="1" applyAlignment="1">
      <alignment vertical="center"/>
    </xf>
    <xf numFmtId="0" fontId="79" fillId="0" borderId="0" xfId="0" applyFont="1" applyBorder="1" applyAlignment="1">
      <alignment vertical="center"/>
    </xf>
    <xf numFmtId="0" fontId="78" fillId="0" borderId="0" xfId="0" applyFont="1" applyAlignment="1">
      <alignment horizontal="center" vertical="center"/>
    </xf>
    <xf numFmtId="0" fontId="18" fillId="0" borderId="0" xfId="2344" applyFont="1" applyAlignment="1">
      <alignment horizontal="centerContinuous" vertical="center" wrapText="1"/>
    </xf>
    <xf numFmtId="0" fontId="18" fillId="0" borderId="0" xfId="2344" applyNumberFormat="1" applyFont="1" applyFill="1" applyBorder="1" applyAlignment="1" applyProtection="1"/>
    <xf numFmtId="0" fontId="83" fillId="0" borderId="0" xfId="2344" applyFont="1" applyAlignment="1">
      <alignment horizontal="centerContinuous" vertical="center" wrapText="1"/>
    </xf>
    <xf numFmtId="0" fontId="84" fillId="33" borderId="59" xfId="2344" applyFont="1" applyFill="1" applyBorder="1" applyAlignment="1">
      <alignment horizontal="center" vertical="center" wrapText="1"/>
    </xf>
    <xf numFmtId="0" fontId="84" fillId="33" borderId="59" xfId="2344" applyFont="1" applyFill="1" applyBorder="1" applyAlignment="1">
      <alignment horizontal="center" vertical="center"/>
    </xf>
    <xf numFmtId="0" fontId="82" fillId="0" borderId="59" xfId="2344" applyNumberFormat="1" applyFill="1" applyBorder="1" applyAlignment="1" applyProtection="1">
      <alignment horizontal="center" vertical="center" wrapText="1"/>
    </xf>
    <xf numFmtId="0" fontId="84" fillId="33" borderId="59" xfId="2344" applyFont="1" applyFill="1" applyBorder="1" applyAlignment="1">
      <alignment horizontal="center" vertical="center"/>
    </xf>
    <xf numFmtId="0" fontId="84" fillId="33" borderId="59" xfId="2344" applyFont="1" applyFill="1" applyBorder="1" applyAlignment="1">
      <alignment horizontal="center" vertical="center" wrapText="1"/>
    </xf>
    <xf numFmtId="174" fontId="84" fillId="63" borderId="59" xfId="2344" applyNumberFormat="1" applyFont="1" applyFill="1" applyBorder="1" applyAlignment="1">
      <alignment horizontal="right" vertical="center"/>
    </xf>
    <xf numFmtId="0" fontId="18" fillId="0" borderId="60" xfId="2344" applyFont="1" applyFill="1" applyBorder="1" applyAlignment="1">
      <alignment vertical="center"/>
    </xf>
    <xf numFmtId="4" fontId="18" fillId="0" borderId="60" xfId="2344" applyNumberFormat="1" applyFont="1" applyFill="1" applyBorder="1" applyAlignment="1">
      <alignment vertical="center"/>
    </xf>
    <xf numFmtId="175" fontId="18" fillId="0" borderId="60" xfId="2344" applyNumberFormat="1" applyFont="1" applyFill="1" applyBorder="1" applyAlignment="1">
      <alignment horizontal="right" vertical="center"/>
    </xf>
    <xf numFmtId="175" fontId="18" fillId="0" borderId="0" xfId="2344" applyNumberFormat="1" applyFont="1" applyBorder="1" applyAlignment="1">
      <alignment horizontal="right" vertical="center"/>
    </xf>
    <xf numFmtId="174" fontId="18" fillId="0" borderId="0" xfId="2344" applyNumberFormat="1" applyFont="1" applyFill="1" applyBorder="1" applyAlignment="1" applyProtection="1"/>
    <xf numFmtId="4" fontId="18" fillId="0" borderId="0" xfId="2344" applyNumberFormat="1" applyFont="1" applyBorder="1" applyAlignment="1">
      <alignment vertical="center"/>
    </xf>
    <xf numFmtId="4" fontId="18" fillId="0" borderId="0" xfId="2344" applyNumberFormat="1" applyFont="1" applyFill="1" applyBorder="1" applyAlignment="1" applyProtection="1"/>
    <xf numFmtId="0" fontId="18" fillId="0" borderId="17" xfId="2344" applyFont="1" applyFill="1" applyBorder="1" applyAlignment="1">
      <alignment vertical="center"/>
    </xf>
    <xf numFmtId="4" fontId="18" fillId="0" borderId="17" xfId="2344" applyNumberFormat="1" applyFont="1" applyFill="1" applyBorder="1" applyAlignment="1">
      <alignment vertical="center"/>
    </xf>
    <xf numFmtId="175" fontId="18" fillId="0" borderId="17" xfId="2344" applyNumberFormat="1" applyFont="1" applyFill="1" applyBorder="1" applyAlignment="1">
      <alignment horizontal="right" vertical="center"/>
    </xf>
    <xf numFmtId="0" fontId="18" fillId="0" borderId="17" xfId="2344" applyFont="1" applyFill="1" applyBorder="1" applyAlignment="1">
      <alignment vertical="center" wrapText="1"/>
    </xf>
    <xf numFmtId="4" fontId="18" fillId="0" borderId="17" xfId="2344" applyNumberFormat="1" applyFont="1" applyFill="1" applyBorder="1" applyAlignment="1">
      <alignment vertical="center" wrapText="1"/>
    </xf>
    <xf numFmtId="0" fontId="18" fillId="0" borderId="19" xfId="2344" applyFont="1" applyFill="1" applyBorder="1" applyAlignment="1">
      <alignment vertical="center"/>
    </xf>
    <xf numFmtId="4" fontId="18" fillId="0" borderId="19" xfId="2344" applyNumberFormat="1" applyFont="1" applyFill="1" applyBorder="1" applyAlignment="1">
      <alignment vertical="center"/>
    </xf>
    <xf numFmtId="175" fontId="18" fillId="0" borderId="19" xfId="2344" applyNumberFormat="1" applyFont="1" applyFill="1" applyBorder="1" applyAlignment="1">
      <alignment horizontal="right" vertical="center"/>
    </xf>
    <xf numFmtId="175" fontId="83" fillId="0" borderId="0" xfId="2344" applyNumberFormat="1" applyFont="1" applyAlignment="1">
      <alignment horizontal="right" vertical="center"/>
    </xf>
    <xf numFmtId="0" fontId="82" fillId="0" borderId="0" xfId="2344" applyNumberFormat="1" applyFill="1" applyBorder="1" applyAlignment="1" applyProtection="1"/>
    <xf numFmtId="0" fontId="85" fillId="0" borderId="0" xfId="2344" applyNumberFormat="1" applyFont="1" applyFill="1" applyBorder="1" applyAlignment="1" applyProtection="1"/>
    <xf numFmtId="0" fontId="84" fillId="63" borderId="61" xfId="2344" applyFont="1" applyFill="1" applyBorder="1" applyAlignment="1">
      <alignment horizontal="center" vertical="center"/>
    </xf>
    <xf numFmtId="0" fontId="84" fillId="63" borderId="62" xfId="2344" applyFont="1" applyFill="1" applyBorder="1" applyAlignment="1">
      <alignment horizontal="center" vertical="center"/>
    </xf>
    <xf numFmtId="0" fontId="86" fillId="64" borderId="0" xfId="2344" applyFont="1" applyFill="1" applyAlignment="1">
      <alignment vertical="center"/>
    </xf>
    <xf numFmtId="0" fontId="87" fillId="64" borderId="0" xfId="2344" applyNumberFormat="1" applyFont="1" applyFill="1" applyBorder="1" applyAlignment="1" applyProtection="1"/>
    <xf numFmtId="175" fontId="86" fillId="64" borderId="0" xfId="2344" applyNumberFormat="1" applyFont="1" applyFill="1" applyAlignment="1">
      <alignment horizontal="right" vertical="center"/>
    </xf>
    <xf numFmtId="0" fontId="87" fillId="0" borderId="0" xfId="2344" applyNumberFormat="1" applyFont="1" applyFill="1" applyBorder="1" applyAlignment="1" applyProtection="1"/>
    <xf numFmtId="0" fontId="87" fillId="0" borderId="0" xfId="2344" applyFont="1" applyFill="1" applyAlignment="1">
      <alignment vertical="center"/>
    </xf>
    <xf numFmtId="175" fontId="87" fillId="0" borderId="0" xfId="2344" applyNumberFormat="1" applyFont="1" applyFill="1" applyAlignment="1">
      <alignment horizontal="right" vertical="center"/>
    </xf>
    <xf numFmtId="0" fontId="86" fillId="0" borderId="0" xfId="2344" applyFont="1" applyFill="1" applyAlignment="1">
      <alignment vertical="center"/>
    </xf>
    <xf numFmtId="175" fontId="86" fillId="0" borderId="0" xfId="2344" applyNumberFormat="1" applyFont="1" applyFill="1" applyAlignment="1">
      <alignment horizontal="right" vertical="center"/>
    </xf>
    <xf numFmtId="0" fontId="87" fillId="0" borderId="0" xfId="2344" applyFont="1" applyAlignment="1">
      <alignment vertical="center"/>
    </xf>
    <xf numFmtId="175" fontId="87" fillId="0" borderId="0" xfId="2344" applyNumberFormat="1" applyFont="1" applyAlignment="1">
      <alignment horizontal="right" vertical="center"/>
    </xf>
    <xf numFmtId="175" fontId="86" fillId="0" borderId="0" xfId="2344" applyNumberFormat="1" applyFont="1" applyAlignment="1">
      <alignment horizontal="right" vertical="center"/>
    </xf>
    <xf numFmtId="0" fontId="82" fillId="0" borderId="59" xfId="2344" applyNumberFormat="1" applyFill="1" applyBorder="1" applyAlignment="1" applyProtection="1">
      <alignment horizontal="center" vertical="center"/>
    </xf>
    <xf numFmtId="0" fontId="87" fillId="0" borderId="60" xfId="2344" applyFont="1" applyFill="1" applyBorder="1" applyAlignment="1">
      <alignment vertical="center"/>
    </xf>
    <xf numFmtId="4" fontId="87" fillId="0" borderId="60" xfId="2344" applyNumberFormat="1" applyFont="1" applyFill="1" applyBorder="1" applyAlignment="1">
      <alignment vertical="center"/>
    </xf>
    <xf numFmtId="4" fontId="87" fillId="0" borderId="60" xfId="2344" applyNumberFormat="1" applyFont="1" applyFill="1" applyBorder="1" applyAlignment="1">
      <alignment horizontal="right" vertical="center"/>
    </xf>
    <xf numFmtId="0" fontId="87" fillId="0" borderId="17" xfId="2344" applyFont="1" applyFill="1" applyBorder="1" applyAlignment="1">
      <alignment vertical="center"/>
    </xf>
    <xf numFmtId="4" fontId="87" fillId="0" borderId="17" xfId="2344" applyNumberFormat="1" applyFont="1" applyFill="1" applyBorder="1" applyAlignment="1">
      <alignment vertical="center"/>
    </xf>
    <xf numFmtId="4" fontId="87" fillId="0" borderId="17" xfId="2344" applyNumberFormat="1" applyFont="1" applyFill="1" applyBorder="1" applyAlignment="1">
      <alignment horizontal="right" vertical="center"/>
    </xf>
    <xf numFmtId="0" fontId="87" fillId="0" borderId="19" xfId="2344" applyFont="1" applyFill="1" applyBorder="1" applyAlignment="1">
      <alignment vertical="center" wrapText="1"/>
    </xf>
    <xf numFmtId="4" fontId="87" fillId="0" borderId="19" xfId="2344" applyNumberFormat="1" applyFont="1" applyFill="1" applyBorder="1" applyAlignment="1">
      <alignment vertical="center" wrapText="1"/>
    </xf>
    <xf numFmtId="4" fontId="87" fillId="0" borderId="19" xfId="2344" applyNumberFormat="1" applyFont="1" applyFill="1" applyBorder="1" applyAlignment="1">
      <alignment horizontal="right" vertical="center"/>
    </xf>
    <xf numFmtId="0" fontId="84" fillId="63" borderId="59" xfId="2344" applyFont="1" applyFill="1" applyBorder="1" applyAlignment="1">
      <alignment horizontal="right" vertical="center"/>
    </xf>
    <xf numFmtId="175" fontId="84" fillId="63" borderId="59" xfId="2344" applyNumberFormat="1" applyFont="1" applyFill="1" applyBorder="1" applyAlignment="1" applyProtection="1">
      <alignment horizontal="right" vertical="center"/>
    </xf>
    <xf numFmtId="0" fontId="87" fillId="0" borderId="60" xfId="2344" applyFont="1" applyFill="1" applyBorder="1" applyAlignment="1">
      <alignment vertical="center" wrapText="1"/>
    </xf>
    <xf numFmtId="4" fontId="87" fillId="0" borderId="60" xfId="2344" applyNumberFormat="1" applyFont="1" applyFill="1" applyBorder="1" applyAlignment="1">
      <alignment vertical="center" wrapText="1"/>
    </xf>
    <xf numFmtId="175" fontId="87" fillId="0" borderId="60" xfId="2344" applyNumberFormat="1" applyFont="1" applyFill="1" applyBorder="1" applyAlignment="1">
      <alignment horizontal="right" vertical="center"/>
    </xf>
    <xf numFmtId="0" fontId="87" fillId="0" borderId="17" xfId="2344" applyFont="1" applyFill="1" applyBorder="1" applyAlignment="1">
      <alignment vertical="center" wrapText="1"/>
    </xf>
    <xf numFmtId="4" fontId="87" fillId="0" borderId="17" xfId="2344" applyNumberFormat="1" applyFont="1" applyFill="1" applyBorder="1" applyAlignment="1">
      <alignment vertical="center" wrapText="1"/>
    </xf>
    <xf numFmtId="175" fontId="87" fillId="0" borderId="17" xfId="2344" applyNumberFormat="1" applyFont="1" applyFill="1" applyBorder="1" applyAlignment="1">
      <alignment horizontal="right" vertical="center"/>
    </xf>
    <xf numFmtId="0" fontId="87" fillId="0" borderId="19" xfId="2344" applyFont="1" applyFill="1" applyBorder="1" applyAlignment="1">
      <alignment vertical="center"/>
    </xf>
    <xf numFmtId="4" fontId="87" fillId="0" borderId="19" xfId="2344" applyNumberFormat="1" applyFont="1" applyFill="1" applyBorder="1" applyAlignment="1">
      <alignment vertical="center"/>
    </xf>
    <xf numFmtId="175" fontId="87" fillId="0" borderId="19" xfId="2344" applyNumberFormat="1" applyFont="1" applyFill="1" applyBorder="1" applyAlignment="1">
      <alignment horizontal="right" vertical="center"/>
    </xf>
    <xf numFmtId="0" fontId="88" fillId="0" borderId="0" xfId="2344" applyNumberFormat="1" applyFont="1" applyFill="1" applyBorder="1" applyAlignment="1" applyProtection="1"/>
    <xf numFmtId="0" fontId="82" fillId="0" borderId="0" xfId="2344" applyNumberFormat="1" applyFill="1" applyBorder="1" applyAlignment="1" applyProtection="1">
      <alignment vertical="center"/>
    </xf>
    <xf numFmtId="0" fontId="86" fillId="34" borderId="60" xfId="2344" applyFont="1" applyFill="1" applyBorder="1" applyAlignment="1">
      <alignment vertical="center"/>
    </xf>
    <xf numFmtId="175" fontId="86" fillId="34" borderId="60" xfId="2344" applyNumberFormat="1" applyFont="1" applyFill="1" applyBorder="1" applyAlignment="1">
      <alignment vertical="center"/>
    </xf>
    <xf numFmtId="175" fontId="86" fillId="34" borderId="60" xfId="2344" applyNumberFormat="1" applyFont="1" applyFill="1" applyBorder="1" applyAlignment="1">
      <alignment horizontal="right" vertical="center"/>
    </xf>
    <xf numFmtId="0" fontId="87" fillId="0" borderId="17" xfId="2344" applyFont="1" applyBorder="1" applyAlignment="1">
      <alignment vertical="center"/>
    </xf>
    <xf numFmtId="175" fontId="87" fillId="0" borderId="17" xfId="2344" applyNumberFormat="1" applyFont="1" applyBorder="1" applyAlignment="1">
      <alignment horizontal="right" vertical="center"/>
    </xf>
    <xf numFmtId="0" fontId="86" fillId="34" borderId="17" xfId="2344" applyFont="1" applyFill="1" applyBorder="1" applyAlignment="1">
      <alignment vertical="center"/>
    </xf>
    <xf numFmtId="4" fontId="86" fillId="34" borderId="17" xfId="2344" applyNumberFormat="1" applyFont="1" applyFill="1" applyBorder="1" applyAlignment="1">
      <alignment vertical="center"/>
    </xf>
    <xf numFmtId="175" fontId="86" fillId="34" borderId="17" xfId="2344" applyNumberFormat="1" applyFont="1" applyFill="1" applyBorder="1" applyAlignment="1">
      <alignment horizontal="right" vertical="center"/>
    </xf>
    <xf numFmtId="43" fontId="87" fillId="0" borderId="17" xfId="2345" applyFont="1" applyFill="1" applyBorder="1" applyAlignment="1">
      <alignment vertical="center" wrapText="1"/>
    </xf>
    <xf numFmtId="4" fontId="86" fillId="34" borderId="17" xfId="2344" applyNumberFormat="1" applyFont="1" applyFill="1" applyBorder="1" applyAlignment="1">
      <alignment horizontal="right" vertical="center"/>
    </xf>
    <xf numFmtId="43" fontId="87" fillId="0" borderId="17" xfId="2345" applyFont="1" applyFill="1" applyBorder="1" applyAlignment="1">
      <alignment vertical="center"/>
    </xf>
    <xf numFmtId="175" fontId="86" fillId="34" borderId="17" xfId="2344" applyNumberFormat="1" applyFont="1" applyFill="1" applyBorder="1" applyAlignment="1">
      <alignment vertical="center"/>
    </xf>
    <xf numFmtId="0" fontId="54" fillId="0" borderId="0" xfId="1826"/>
    <xf numFmtId="0" fontId="90" fillId="0" borderId="0" xfId="1826" applyFont="1" applyAlignment="1">
      <alignment horizontal="center" vertical="center"/>
    </xf>
    <xf numFmtId="0" fontId="16" fillId="0" borderId="10" xfId="1826" applyFont="1" applyBorder="1" applyAlignment="1">
      <alignment horizontal="center" vertical="center"/>
    </xf>
    <xf numFmtId="0" fontId="91" fillId="65" borderId="63" xfId="1826" applyFont="1" applyFill="1" applyBorder="1" applyAlignment="1">
      <alignment horizontal="center" vertical="center" wrapText="1"/>
    </xf>
    <xf numFmtId="0" fontId="34" fillId="65" borderId="64" xfId="1826" applyFont="1" applyFill="1" applyBorder="1" applyAlignment="1">
      <alignment horizontal="center" vertical="center" wrapText="1"/>
    </xf>
    <xf numFmtId="0" fontId="91" fillId="65" borderId="65" xfId="1826" applyFont="1" applyFill="1" applyBorder="1" applyAlignment="1">
      <alignment horizontal="center" vertical="center" wrapText="1"/>
    </xf>
    <xf numFmtId="0" fontId="34" fillId="65" borderId="59" xfId="1826" applyFont="1" applyFill="1" applyBorder="1" applyAlignment="1">
      <alignment horizontal="center" vertical="center" wrapText="1"/>
    </xf>
    <xf numFmtId="0" fontId="92" fillId="66" borderId="21" xfId="1826" applyFont="1" applyFill="1" applyBorder="1" applyAlignment="1">
      <alignment horizontal="left" vertical="center"/>
    </xf>
    <xf numFmtId="0" fontId="92" fillId="66" borderId="0" xfId="1826" applyFont="1" applyFill="1" applyBorder="1" applyAlignment="1">
      <alignment horizontal="left" vertical="center"/>
    </xf>
    <xf numFmtId="0" fontId="93" fillId="66" borderId="0" xfId="1826" applyFont="1" applyFill="1" applyBorder="1" applyAlignment="1">
      <alignment horizontal="center" vertical="center"/>
    </xf>
    <xf numFmtId="0" fontId="93" fillId="66" borderId="35" xfId="1826" applyFont="1" applyFill="1" applyBorder="1"/>
    <xf numFmtId="0" fontId="6" fillId="0" borderId="66" xfId="1811" applyFont="1" applyBorder="1" applyAlignment="1">
      <alignment vertical="center"/>
    </xf>
    <xf numFmtId="0" fontId="3" fillId="0" borderId="66" xfId="1811" applyFont="1" applyBorder="1" applyAlignment="1">
      <alignment vertical="center" wrapText="1"/>
    </xf>
    <xf numFmtId="43" fontId="3" fillId="0" borderId="66" xfId="13" applyFont="1" applyBorder="1" applyAlignment="1">
      <alignment vertical="center" wrapText="1"/>
    </xf>
    <xf numFmtId="0" fontId="3" fillId="0" borderId="66" xfId="1811" applyFont="1" applyFill="1" applyBorder="1" applyAlignment="1">
      <alignment horizontal="center" vertical="center" wrapText="1"/>
    </xf>
    <xf numFmtId="0" fontId="3" fillId="0" borderId="66" xfId="1811" applyFont="1" applyBorder="1" applyAlignment="1">
      <alignment horizontal="center" vertical="center"/>
    </xf>
    <xf numFmtId="176" fontId="3" fillId="0" borderId="66" xfId="1811" applyNumberFormat="1" applyFont="1" applyBorder="1" applyAlignment="1">
      <alignment horizontal="center" vertical="center"/>
    </xf>
    <xf numFmtId="0" fontId="3" fillId="0" borderId="66" xfId="1811" applyNumberFormat="1" applyFont="1" applyBorder="1" applyAlignment="1">
      <alignment horizontal="center" vertical="center"/>
    </xf>
    <xf numFmtId="0" fontId="6" fillId="0" borderId="66" xfId="49" applyFont="1" applyBorder="1" applyAlignment="1">
      <alignment vertical="center" wrapText="1"/>
    </xf>
    <xf numFmtId="0" fontId="6" fillId="0" borderId="67" xfId="1811" applyFont="1" applyBorder="1" applyAlignment="1">
      <alignment vertical="center"/>
    </xf>
    <xf numFmtId="0" fontId="3" fillId="0" borderId="67" xfId="1811" applyFont="1" applyBorder="1" applyAlignment="1">
      <alignment vertical="center" wrapText="1"/>
    </xf>
    <xf numFmtId="43" fontId="3" fillId="0" borderId="67" xfId="13" applyFont="1" applyBorder="1" applyAlignment="1">
      <alignment vertical="center" wrapText="1"/>
    </xf>
    <xf numFmtId="9" fontId="3" fillId="0" borderId="67" xfId="1811" applyNumberFormat="1" applyFont="1" applyBorder="1" applyAlignment="1">
      <alignment horizontal="center" vertical="center" wrapText="1"/>
    </xf>
    <xf numFmtId="9" fontId="3" fillId="0" borderId="67" xfId="1811" applyNumberFormat="1" applyFont="1" applyBorder="1" applyAlignment="1">
      <alignment horizontal="center" vertical="center"/>
    </xf>
    <xf numFmtId="176" fontId="3" fillId="0" borderId="67" xfId="1811" applyNumberFormat="1" applyFont="1" applyBorder="1" applyAlignment="1">
      <alignment horizontal="center" vertical="center"/>
    </xf>
    <xf numFmtId="0" fontId="3" fillId="0" borderId="67" xfId="1811" applyNumberFormat="1" applyFont="1" applyBorder="1" applyAlignment="1">
      <alignment horizontal="center" vertical="center"/>
    </xf>
    <xf numFmtId="0" fontId="6" fillId="0" borderId="67" xfId="49" applyFont="1" applyBorder="1" applyAlignment="1">
      <alignment vertical="center" wrapText="1"/>
    </xf>
    <xf numFmtId="10" fontId="3" fillId="0" borderId="67" xfId="1811" applyNumberFormat="1" applyFont="1" applyFill="1" applyBorder="1" applyAlignment="1">
      <alignment horizontal="center" vertical="center" wrapText="1"/>
    </xf>
    <xf numFmtId="0" fontId="3" fillId="0" borderId="67" xfId="1811" applyFont="1" applyBorder="1" applyAlignment="1">
      <alignment horizontal="center" vertical="center"/>
    </xf>
    <xf numFmtId="0" fontId="3" fillId="0" borderId="67" xfId="1811" applyNumberFormat="1" applyFont="1" applyFill="1" applyBorder="1" applyAlignment="1">
      <alignment horizontal="center" vertical="center"/>
    </xf>
    <xf numFmtId="0" fontId="3" fillId="0" borderId="67" xfId="1811" applyFont="1" applyFill="1" applyBorder="1" applyAlignment="1">
      <alignment horizontal="center" vertical="center" wrapText="1"/>
    </xf>
    <xf numFmtId="0" fontId="6" fillId="0" borderId="68" xfId="1811" applyFont="1" applyBorder="1" applyAlignment="1">
      <alignment vertical="center"/>
    </xf>
    <xf numFmtId="0" fontId="3" fillId="0" borderId="68" xfId="1811" applyFont="1" applyBorder="1" applyAlignment="1">
      <alignment vertical="center" wrapText="1"/>
    </xf>
    <xf numFmtId="43" fontId="3" fillId="0" borderId="68" xfId="13" applyFont="1" applyBorder="1" applyAlignment="1">
      <alignment vertical="center" wrapText="1"/>
    </xf>
    <xf numFmtId="0" fontId="3" fillId="0" borderId="68" xfId="1811" applyFont="1" applyFill="1" applyBorder="1" applyAlignment="1">
      <alignment horizontal="center" vertical="center" wrapText="1"/>
    </xf>
    <xf numFmtId="0" fontId="3" fillId="0" borderId="68" xfId="1811" applyFont="1" applyBorder="1" applyAlignment="1">
      <alignment horizontal="center" vertical="center"/>
    </xf>
    <xf numFmtId="176" fontId="3" fillId="0" borderId="68" xfId="1811" applyNumberFormat="1" applyFont="1" applyBorder="1" applyAlignment="1">
      <alignment horizontal="center" vertical="center"/>
    </xf>
    <xf numFmtId="0" fontId="3" fillId="0" borderId="68" xfId="1811" applyNumberFormat="1" applyFont="1" applyBorder="1" applyAlignment="1">
      <alignment horizontal="center" vertical="center"/>
    </xf>
    <xf numFmtId="0" fontId="6" fillId="0" borderId="68" xfId="49" applyFont="1" applyBorder="1" applyAlignment="1">
      <alignment vertical="center" wrapText="1"/>
    </xf>
    <xf numFmtId="0" fontId="6" fillId="0" borderId="69" xfId="1811" applyFont="1" applyBorder="1" applyAlignment="1">
      <alignment vertical="center"/>
    </xf>
    <xf numFmtId="0" fontId="3" fillId="0" borderId="69" xfId="1811" applyFont="1" applyBorder="1" applyAlignment="1">
      <alignment vertical="center" wrapText="1"/>
    </xf>
    <xf numFmtId="43" fontId="3" fillId="0" borderId="69" xfId="13" applyFont="1" applyBorder="1" applyAlignment="1">
      <alignment vertical="center" wrapText="1"/>
    </xf>
    <xf numFmtId="10" fontId="3" fillId="0" borderId="69" xfId="1811" applyNumberFormat="1" applyFont="1" applyFill="1" applyBorder="1" applyAlignment="1">
      <alignment horizontal="center" vertical="center" wrapText="1"/>
    </xf>
    <xf numFmtId="0" fontId="3" fillId="0" borderId="69" xfId="1811" applyFont="1" applyBorder="1" applyAlignment="1">
      <alignment horizontal="center" vertical="center"/>
    </xf>
    <xf numFmtId="176" fontId="3" fillId="0" borderId="69" xfId="1811" applyNumberFormat="1" applyFont="1" applyBorder="1" applyAlignment="1">
      <alignment horizontal="center" vertical="center"/>
    </xf>
    <xf numFmtId="0" fontId="3" fillId="0" borderId="69" xfId="1811" applyNumberFormat="1" applyFont="1" applyFill="1" applyBorder="1" applyAlignment="1">
      <alignment horizontal="center" vertical="center"/>
    </xf>
    <xf numFmtId="15" fontId="3" fillId="0" borderId="69" xfId="1811" applyNumberFormat="1" applyFont="1" applyBorder="1" applyAlignment="1">
      <alignment horizontal="center" vertical="center"/>
    </xf>
    <xf numFmtId="0" fontId="6" fillId="0" borderId="69" xfId="49" applyFont="1" applyBorder="1" applyAlignment="1">
      <alignment vertical="center" wrapText="1"/>
    </xf>
    <xf numFmtId="0" fontId="93" fillId="0" borderId="67" xfId="1826" applyFont="1" applyFill="1" applyBorder="1" applyAlignment="1">
      <alignment horizontal="center" vertical="center"/>
    </xf>
    <xf numFmtId="0" fontId="93" fillId="0" borderId="21" xfId="1826" applyFont="1" applyFill="1" applyBorder="1" applyAlignment="1">
      <alignment horizontal="center" vertical="center"/>
    </xf>
    <xf numFmtId="0" fontId="23" fillId="0" borderId="59" xfId="1826" applyFont="1" applyFill="1" applyBorder="1" applyAlignment="1">
      <alignment horizontal="center" vertical="center"/>
    </xf>
    <xf numFmtId="43" fontId="23" fillId="0" borderId="59" xfId="1826" applyNumberFormat="1" applyFont="1" applyFill="1" applyBorder="1" applyAlignment="1">
      <alignment horizontal="center" vertical="center"/>
    </xf>
    <xf numFmtId="0" fontId="23" fillId="0" borderId="70" xfId="1826" applyFont="1" applyFill="1" applyBorder="1" applyAlignment="1">
      <alignment horizontal="center" vertical="center"/>
    </xf>
    <xf numFmtId="0" fontId="93" fillId="0" borderId="62" xfId="1826" applyFont="1" applyFill="1" applyBorder="1"/>
    <xf numFmtId="0" fontId="92" fillId="66" borderId="67" xfId="1826" applyFont="1" applyFill="1" applyBorder="1" applyAlignment="1">
      <alignment horizontal="left"/>
    </xf>
    <xf numFmtId="0" fontId="92" fillId="66" borderId="21" xfId="1826" applyFont="1" applyFill="1" applyBorder="1" applyAlignment="1">
      <alignment horizontal="left"/>
    </xf>
    <xf numFmtId="0" fontId="76" fillId="66" borderId="0" xfId="1826" applyFont="1" applyFill="1" applyBorder="1" applyAlignment="1">
      <alignment horizontal="left"/>
    </xf>
    <xf numFmtId="0" fontId="23" fillId="66" borderId="0" xfId="1826" applyFont="1" applyFill="1" applyBorder="1" applyAlignment="1">
      <alignment horizontal="center" vertical="center"/>
    </xf>
    <xf numFmtId="0" fontId="6" fillId="0" borderId="68" xfId="1811" applyFont="1" applyFill="1" applyBorder="1" applyAlignment="1">
      <alignment vertical="center"/>
    </xf>
    <xf numFmtId="0" fontId="3" fillId="0" borderId="68" xfId="1811" applyFont="1" applyFill="1" applyBorder="1" applyAlignment="1">
      <alignment vertical="center" wrapText="1"/>
    </xf>
    <xf numFmtId="43" fontId="3" fillId="0" borderId="68" xfId="13" applyFont="1" applyFill="1" applyBorder="1" applyAlignment="1">
      <alignment vertical="center" wrapText="1"/>
    </xf>
    <xf numFmtId="0" fontId="3" fillId="0" borderId="68" xfId="1811" applyFont="1" applyFill="1" applyBorder="1" applyAlignment="1">
      <alignment horizontal="center" vertical="center"/>
    </xf>
    <xf numFmtId="176" fontId="3" fillId="0" borderId="68" xfId="1811" applyNumberFormat="1" applyFont="1" applyFill="1" applyBorder="1" applyAlignment="1">
      <alignment horizontal="center" vertical="center"/>
    </xf>
    <xf numFmtId="0" fontId="3" fillId="0" borderId="68" xfId="1811" applyNumberFormat="1" applyFont="1" applyFill="1" applyBorder="1" applyAlignment="1">
      <alignment horizontal="center" vertical="center"/>
    </xf>
    <xf numFmtId="0" fontId="6" fillId="0" borderId="68" xfId="49" applyFont="1" applyFill="1" applyBorder="1" applyAlignment="1">
      <alignment vertical="center" wrapText="1"/>
    </xf>
    <xf numFmtId="0" fontId="54" fillId="0" borderId="0" xfId="1826" applyFill="1"/>
    <xf numFmtId="0" fontId="6" fillId="0" borderId="69" xfId="1811" applyFont="1" applyFill="1" applyBorder="1" applyAlignment="1">
      <alignment vertical="center"/>
    </xf>
    <xf numFmtId="0" fontId="3" fillId="0" borderId="69" xfId="1811" applyFont="1" applyFill="1" applyBorder="1" applyAlignment="1">
      <alignment vertical="center" wrapText="1"/>
    </xf>
    <xf numFmtId="43" fontId="3" fillId="0" borderId="69" xfId="13" applyFont="1" applyFill="1" applyBorder="1" applyAlignment="1">
      <alignment vertical="center" wrapText="1"/>
    </xf>
    <xf numFmtId="0" fontId="3" fillId="0" borderId="69" xfId="1811" applyFont="1" applyFill="1" applyBorder="1" applyAlignment="1">
      <alignment horizontal="center" vertical="center"/>
    </xf>
    <xf numFmtId="176" fontId="3" fillId="0" borderId="69" xfId="1811" applyNumberFormat="1" applyFont="1" applyFill="1" applyBorder="1" applyAlignment="1">
      <alignment horizontal="center" vertical="center"/>
    </xf>
    <xf numFmtId="0" fontId="6" fillId="0" borderId="69" xfId="49" applyFont="1" applyFill="1" applyBorder="1" applyAlignment="1">
      <alignment vertical="center" wrapText="1"/>
    </xf>
    <xf numFmtId="0" fontId="94" fillId="0" borderId="0" xfId="1826" applyFont="1"/>
    <xf numFmtId="0" fontId="3" fillId="0" borderId="0" xfId="1811" applyFont="1" applyBorder="1" applyAlignment="1">
      <alignment horizontal="left" vertical="center" wrapText="1"/>
    </xf>
    <xf numFmtId="0" fontId="3" fillId="0" borderId="0" xfId="1811" applyFont="1" applyFill="1" applyBorder="1" applyAlignment="1">
      <alignment horizontal="left" vertical="center" wrapText="1"/>
    </xf>
    <xf numFmtId="0" fontId="54" fillId="0" borderId="0" xfId="1826" applyAlignment="1">
      <alignment horizontal="center" vertical="center"/>
    </xf>
    <xf numFmtId="0" fontId="6" fillId="0" borderId="0" xfId="1811" applyFont="1" applyBorder="1" applyAlignment="1">
      <alignment vertical="center"/>
    </xf>
    <xf numFmtId="0" fontId="23" fillId="0" borderId="0" xfId="1826" applyFont="1"/>
    <xf numFmtId="0" fontId="90" fillId="0" borderId="0" xfId="2346" applyFont="1" applyAlignment="1">
      <alignment horizontal="center" vertical="center"/>
    </xf>
    <xf numFmtId="0" fontId="54" fillId="0" borderId="0" xfId="2346"/>
    <xf numFmtId="0" fontId="95" fillId="0" borderId="0" xfId="2346" applyFont="1" applyAlignment="1">
      <alignment horizontal="center" vertical="center"/>
    </xf>
    <xf numFmtId="0" fontId="4" fillId="0" borderId="0" xfId="2346" applyFont="1" applyAlignment="1">
      <alignment horizontal="center" vertical="center"/>
    </xf>
    <xf numFmtId="0" fontId="91" fillId="67" borderId="61" xfId="2346" applyFont="1" applyFill="1" applyBorder="1" applyAlignment="1">
      <alignment horizontal="center" vertical="center" wrapText="1"/>
    </xf>
    <xf numFmtId="0" fontId="91" fillId="67" borderId="70" xfId="2346" applyFont="1" applyFill="1" applyBorder="1" applyAlignment="1">
      <alignment horizontal="center" vertical="center" wrapText="1"/>
    </xf>
    <xf numFmtId="0" fontId="91" fillId="67" borderId="71" xfId="2346" applyFont="1" applyFill="1" applyBorder="1" applyAlignment="1">
      <alignment horizontal="center" vertical="center" wrapText="1"/>
    </xf>
    <xf numFmtId="49" fontId="34" fillId="67" borderId="64" xfId="2346" applyNumberFormat="1" applyFont="1" applyFill="1" applyBorder="1" applyAlignment="1">
      <alignment horizontal="center" vertical="center" wrapText="1"/>
    </xf>
    <xf numFmtId="0" fontId="34" fillId="67" borderId="64" xfId="2346" applyFont="1" applyFill="1" applyBorder="1" applyAlignment="1">
      <alignment horizontal="center" vertical="center" wrapText="1"/>
    </xf>
    <xf numFmtId="49" fontId="34" fillId="67" borderId="72" xfId="2346" applyNumberFormat="1" applyFont="1" applyFill="1" applyBorder="1" applyAlignment="1">
      <alignment horizontal="center" vertical="center" wrapText="1"/>
    </xf>
    <xf numFmtId="0" fontId="34" fillId="68" borderId="73" xfId="2346" applyFont="1" applyFill="1" applyBorder="1" applyAlignment="1">
      <alignment horizontal="left" vertical="center"/>
    </xf>
    <xf numFmtId="0" fontId="96" fillId="68" borderId="73" xfId="2346" applyFont="1" applyFill="1" applyBorder="1" applyAlignment="1">
      <alignment horizontal="left" vertical="center"/>
    </xf>
    <xf numFmtId="0" fontId="96" fillId="68" borderId="74" xfId="2346" applyFont="1" applyFill="1" applyBorder="1" applyAlignment="1">
      <alignment horizontal="left" vertical="center"/>
    </xf>
    <xf numFmtId="3" fontId="34" fillId="68" borderId="73" xfId="2346" applyNumberFormat="1" applyFont="1" applyFill="1" applyBorder="1" applyAlignment="1">
      <alignment horizontal="right" vertical="center"/>
    </xf>
    <xf numFmtId="3" fontId="34" fillId="68" borderId="66" xfId="2346" applyNumberFormat="1" applyFont="1" applyFill="1" applyBorder="1" applyAlignment="1">
      <alignment horizontal="right" vertical="center"/>
    </xf>
    <xf numFmtId="4" fontId="54" fillId="0" borderId="0" xfId="2346" applyNumberFormat="1"/>
    <xf numFmtId="177" fontId="54" fillId="0" borderId="0" xfId="2346" applyNumberFormat="1"/>
    <xf numFmtId="0" fontId="6" fillId="66" borderId="75" xfId="1811" applyFont="1" applyFill="1" applyBorder="1" applyAlignment="1">
      <alignment vertical="center"/>
    </xf>
    <xf numFmtId="0" fontId="6" fillId="66" borderId="76" xfId="1811" applyFont="1" applyFill="1" applyBorder="1" applyAlignment="1">
      <alignment vertical="center"/>
    </xf>
    <xf numFmtId="0" fontId="6" fillId="66" borderId="68" xfId="1811" applyFont="1" applyFill="1" applyBorder="1" applyAlignment="1">
      <alignment vertical="center" wrapText="1"/>
    </xf>
    <xf numFmtId="3" fontId="3" fillId="66" borderId="68" xfId="1811" applyNumberFormat="1" applyFont="1" applyFill="1" applyBorder="1" applyAlignment="1">
      <alignment horizontal="right" vertical="center"/>
    </xf>
    <xf numFmtId="0" fontId="6" fillId="0" borderId="21" xfId="1811" applyFont="1" applyBorder="1" applyAlignment="1">
      <alignment vertical="center" wrapText="1"/>
    </xf>
    <xf numFmtId="0" fontId="6" fillId="0" borderId="0" xfId="1811" applyFont="1" applyBorder="1" applyAlignment="1">
      <alignment vertical="center" wrapText="1"/>
    </xf>
    <xf numFmtId="0" fontId="6" fillId="0" borderId="35" xfId="1811" applyFont="1" applyBorder="1" applyAlignment="1">
      <alignment vertical="center" wrapText="1"/>
    </xf>
    <xf numFmtId="3" fontId="3" fillId="0" borderId="17" xfId="1811" applyNumberFormat="1" applyFont="1" applyFill="1" applyBorder="1" applyAlignment="1">
      <alignment horizontal="right" vertical="center"/>
    </xf>
    <xf numFmtId="3" fontId="3" fillId="0" borderId="17" xfId="1811" applyNumberFormat="1" applyFont="1" applyBorder="1" applyAlignment="1">
      <alignment horizontal="right" vertical="center"/>
    </xf>
    <xf numFmtId="167" fontId="0" fillId="0" borderId="0" xfId="2347" applyFont="1"/>
    <xf numFmtId="0" fontId="6" fillId="0" borderId="77" xfId="1811" applyFont="1" applyBorder="1" applyAlignment="1">
      <alignment vertical="center" wrapText="1"/>
    </xf>
    <xf numFmtId="0" fontId="6" fillId="0" borderId="78" xfId="1811" applyFont="1" applyBorder="1" applyAlignment="1">
      <alignment vertical="center" wrapText="1"/>
    </xf>
    <xf numFmtId="0" fontId="6" fillId="0" borderId="79" xfId="1811" applyFont="1" applyBorder="1" applyAlignment="1">
      <alignment vertical="center" wrapText="1"/>
    </xf>
    <xf numFmtId="3" fontId="3" fillId="0" borderId="80" xfId="1811" applyNumberFormat="1" applyFont="1" applyBorder="1" applyAlignment="1">
      <alignment horizontal="right" vertical="center"/>
    </xf>
    <xf numFmtId="0" fontId="6" fillId="0" borderId="36" xfId="1811" applyFont="1" applyBorder="1" applyAlignment="1">
      <alignment vertical="center" wrapText="1"/>
    </xf>
    <xf numFmtId="0" fontId="6" fillId="0" borderId="10" xfId="1811" applyFont="1" applyBorder="1" applyAlignment="1">
      <alignment vertical="center" wrapText="1"/>
    </xf>
    <xf numFmtId="0" fontId="6" fillId="0" borderId="37" xfId="1811" applyFont="1" applyBorder="1" applyAlignment="1">
      <alignment vertical="center" wrapText="1"/>
    </xf>
    <xf numFmtId="3" fontId="3" fillId="0" borderId="19" xfId="1811" applyNumberFormat="1" applyFont="1" applyBorder="1" applyAlignment="1">
      <alignment horizontal="right" vertical="center"/>
    </xf>
    <xf numFmtId="0" fontId="34" fillId="68" borderId="73" xfId="1826" applyFont="1" applyFill="1" applyBorder="1" applyAlignment="1">
      <alignment horizontal="left" vertical="center"/>
    </xf>
    <xf numFmtId="0" fontId="96" fillId="68" borderId="73" xfId="1826" applyFont="1" applyFill="1" applyBorder="1" applyAlignment="1">
      <alignment horizontal="left" vertical="center"/>
    </xf>
    <xf numFmtId="0" fontId="96" fillId="68" borderId="74" xfId="1826" applyFont="1" applyFill="1" applyBorder="1" applyAlignment="1">
      <alignment horizontal="left" vertical="center"/>
    </xf>
    <xf numFmtId="3" fontId="34" fillId="68" borderId="73" xfId="1826" applyNumberFormat="1" applyFont="1" applyFill="1" applyBorder="1" applyAlignment="1">
      <alignment horizontal="right" vertical="center"/>
    </xf>
    <xf numFmtId="3" fontId="34" fillId="68" borderId="66" xfId="1826" applyNumberFormat="1" applyFont="1" applyFill="1" applyBorder="1" applyAlignment="1">
      <alignment horizontal="right" vertical="center"/>
    </xf>
    <xf numFmtId="3" fontId="54" fillId="0" borderId="0" xfId="1826" applyNumberFormat="1" applyFill="1"/>
    <xf numFmtId="0" fontId="6" fillId="0" borderId="21" xfId="1811" applyFont="1" applyFill="1" applyBorder="1" applyAlignment="1">
      <alignment vertical="center"/>
    </xf>
    <xf numFmtId="0" fontId="6" fillId="0" borderId="0" xfId="1811" applyFont="1" applyFill="1" applyBorder="1" applyAlignment="1">
      <alignment vertical="center"/>
    </xf>
    <xf numFmtId="0" fontId="6" fillId="0" borderId="35" xfId="1811" applyFont="1" applyFill="1" applyBorder="1" applyAlignment="1">
      <alignment vertical="center" wrapText="1"/>
    </xf>
    <xf numFmtId="0" fontId="54" fillId="68" borderId="61" xfId="2346" applyFill="1" applyBorder="1"/>
    <xf numFmtId="0" fontId="93" fillId="68" borderId="70" xfId="2346" applyFont="1" applyFill="1" applyBorder="1" applyAlignment="1">
      <alignment horizontal="center" vertical="center"/>
    </xf>
    <xf numFmtId="0" fontId="91" fillId="68" borderId="62" xfId="2346" applyFont="1" applyFill="1" applyBorder="1" applyAlignment="1">
      <alignment horizontal="center" vertical="center"/>
    </xf>
    <xf numFmtId="3" fontId="34" fillId="68" borderId="59" xfId="2346" applyNumberFormat="1" applyFont="1" applyFill="1" applyBorder="1" applyAlignment="1">
      <alignment horizontal="right" vertical="center"/>
    </xf>
    <xf numFmtId="0" fontId="97" fillId="0" borderId="0" xfId="2346" applyFont="1" applyAlignment="1">
      <alignment horizontal="left" vertical="center" wrapText="1"/>
    </xf>
    <xf numFmtId="0" fontId="97" fillId="0" borderId="0" xfId="2346" applyFont="1" applyAlignment="1">
      <alignment horizontal="left" wrapText="1"/>
    </xf>
    <xf numFmtId="0" fontId="54" fillId="0" borderId="0" xfId="2346" applyAlignment="1">
      <alignment horizontal="center" vertical="center"/>
    </xf>
    <xf numFmtId="0" fontId="99" fillId="0" borderId="0" xfId="1826" applyFont="1" applyAlignment="1">
      <alignment horizontal="center"/>
    </xf>
    <xf numFmtId="0" fontId="4" fillId="0" borderId="0" xfId="1826" applyFont="1" applyAlignment="1">
      <alignment horizontal="center" vertical="center"/>
    </xf>
    <xf numFmtId="0" fontId="93" fillId="0" borderId="0" xfId="1826" applyFont="1"/>
    <xf numFmtId="0" fontId="91" fillId="65" borderId="64" xfId="1826" applyFont="1" applyFill="1" applyBorder="1" applyAlignment="1">
      <alignment horizontal="center" vertical="center" wrapText="1"/>
    </xf>
    <xf numFmtId="0" fontId="91" fillId="65" borderId="59" xfId="1826" applyFont="1" applyFill="1" applyBorder="1" applyAlignment="1">
      <alignment horizontal="center" vertical="center" wrapText="1"/>
    </xf>
    <xf numFmtId="0" fontId="6" fillId="66" borderId="21" xfId="1811" applyFont="1" applyFill="1" applyBorder="1" applyAlignment="1">
      <alignment horizontal="left" vertical="center" wrapText="1"/>
    </xf>
    <xf numFmtId="0" fontId="6" fillId="66" borderId="0" xfId="1811" applyFont="1" applyFill="1" applyBorder="1" applyAlignment="1">
      <alignment vertical="center"/>
    </xf>
    <xf numFmtId="0" fontId="6" fillId="66" borderId="0" xfId="1811" applyFont="1" applyFill="1" applyBorder="1" applyAlignment="1">
      <alignment horizontal="center" vertical="center"/>
    </xf>
    <xf numFmtId="176" fontId="6" fillId="66" borderId="0" xfId="1811" applyNumberFormat="1" applyFont="1" applyFill="1" applyBorder="1" applyAlignment="1">
      <alignment horizontal="center" vertical="center"/>
    </xf>
    <xf numFmtId="0" fontId="4" fillId="66" borderId="0" xfId="1811" applyNumberFormat="1" applyFont="1" applyFill="1" applyBorder="1" applyAlignment="1">
      <alignment horizontal="center" vertical="center"/>
    </xf>
    <xf numFmtId="176" fontId="6" fillId="66" borderId="0" xfId="2348" applyNumberFormat="1" applyFont="1" applyFill="1" applyBorder="1" applyAlignment="1" applyProtection="1">
      <alignment horizontal="center" vertical="center"/>
    </xf>
    <xf numFmtId="0" fontId="6" fillId="66" borderId="35" xfId="49" applyFont="1" applyFill="1" applyBorder="1" applyAlignment="1">
      <alignment vertical="center"/>
    </xf>
    <xf numFmtId="0" fontId="6" fillId="0" borderId="66" xfId="1811" applyFont="1" applyBorder="1" applyAlignment="1">
      <alignment vertical="center" wrapText="1"/>
    </xf>
    <xf numFmtId="3" fontId="3" fillId="0" borderId="66" xfId="1811" applyNumberFormat="1" applyFont="1" applyBorder="1" applyAlignment="1">
      <alignment vertical="center" wrapText="1"/>
    </xf>
    <xf numFmtId="0" fontId="100" fillId="0" borderId="66" xfId="1811" applyFont="1" applyFill="1" applyBorder="1" applyAlignment="1">
      <alignment horizontal="center" vertical="center"/>
    </xf>
    <xf numFmtId="0" fontId="100" fillId="0" borderId="66" xfId="1811" applyFont="1" applyBorder="1" applyAlignment="1">
      <alignment horizontal="center" vertical="center"/>
    </xf>
    <xf numFmtId="176" fontId="100" fillId="0" borderId="66" xfId="1811" applyNumberFormat="1" applyFont="1" applyBorder="1" applyAlignment="1">
      <alignment horizontal="center" vertical="center"/>
    </xf>
    <xf numFmtId="0" fontId="100" fillId="0" borderId="66" xfId="1811" applyNumberFormat="1" applyFont="1" applyBorder="1" applyAlignment="1">
      <alignment horizontal="center" vertical="center"/>
    </xf>
    <xf numFmtId="0" fontId="6" fillId="0" borderId="66" xfId="49" applyFont="1" applyBorder="1" applyAlignment="1">
      <alignment horizontal="center" vertical="center" wrapText="1"/>
    </xf>
    <xf numFmtId="0" fontId="6" fillId="0" borderId="67" xfId="1811" applyFont="1" applyBorder="1" applyAlignment="1">
      <alignment vertical="center" wrapText="1"/>
    </xf>
    <xf numFmtId="3" fontId="3" fillId="0" borderId="67" xfId="1811" applyNumberFormat="1" applyFont="1" applyBorder="1" applyAlignment="1">
      <alignment vertical="center" wrapText="1"/>
    </xf>
    <xf numFmtId="0" fontId="100" fillId="0" borderId="67" xfId="1811" applyFont="1" applyFill="1" applyBorder="1" applyAlignment="1">
      <alignment horizontal="center" vertical="center"/>
    </xf>
    <xf numFmtId="0" fontId="100" fillId="0" borderId="67" xfId="1811" applyFont="1" applyBorder="1" applyAlignment="1">
      <alignment horizontal="center" vertical="center"/>
    </xf>
    <xf numFmtId="176" fontId="100" fillId="0" borderId="67" xfId="1811" applyNumberFormat="1" applyFont="1" applyBorder="1" applyAlignment="1">
      <alignment horizontal="center" vertical="center"/>
    </xf>
    <xf numFmtId="0" fontId="100" fillId="0" borderId="67" xfId="1811" applyNumberFormat="1" applyFont="1" applyBorder="1" applyAlignment="1">
      <alignment horizontal="center" vertical="center"/>
    </xf>
    <xf numFmtId="0" fontId="6" fillId="0" borderId="67" xfId="49" applyFont="1" applyBorder="1" applyAlignment="1">
      <alignment horizontal="center" vertical="center" wrapText="1"/>
    </xf>
    <xf numFmtId="176" fontId="100" fillId="0" borderId="67" xfId="1811" applyNumberFormat="1" applyFont="1" applyFill="1" applyBorder="1" applyAlignment="1">
      <alignment horizontal="center" vertical="center"/>
    </xf>
    <xf numFmtId="10" fontId="100" fillId="0" borderId="67" xfId="1811" applyNumberFormat="1" applyFont="1" applyFill="1" applyBorder="1" applyAlignment="1">
      <alignment horizontal="center" vertical="center"/>
    </xf>
    <xf numFmtId="2" fontId="100" fillId="0" borderId="67" xfId="1811" applyNumberFormat="1" applyFont="1" applyBorder="1" applyAlignment="1">
      <alignment horizontal="center" vertical="center"/>
    </xf>
    <xf numFmtId="0" fontId="54" fillId="0" borderId="0" xfId="1826" applyFill="1" applyBorder="1"/>
    <xf numFmtId="0" fontId="4" fillId="0" borderId="59" xfId="1811" applyFont="1" applyBorder="1" applyAlignment="1">
      <alignment horizontal="right" vertical="center" wrapText="1"/>
    </xf>
    <xf numFmtId="3" fontId="16" fillId="0" borderId="59" xfId="1811" applyNumberFormat="1" applyFont="1" applyBorder="1" applyAlignment="1">
      <alignment vertical="center" wrapText="1"/>
    </xf>
    <xf numFmtId="10" fontId="6" fillId="0" borderId="22" xfId="1811" applyNumberFormat="1" applyFont="1" applyFill="1" applyBorder="1" applyAlignment="1">
      <alignment horizontal="center" vertical="center"/>
    </xf>
    <xf numFmtId="14" fontId="6" fillId="0" borderId="22" xfId="1811" applyNumberFormat="1" applyFont="1" applyBorder="1" applyAlignment="1">
      <alignment horizontal="center" vertical="center"/>
    </xf>
    <xf numFmtId="176" fontId="6" fillId="0" borderId="22" xfId="1811" applyNumberFormat="1" applyFont="1" applyBorder="1" applyAlignment="1">
      <alignment horizontal="center" vertical="center"/>
    </xf>
    <xf numFmtId="0" fontId="6" fillId="0" borderId="22" xfId="1811" applyNumberFormat="1" applyFont="1" applyBorder="1" applyAlignment="1">
      <alignment horizontal="center" vertical="center"/>
    </xf>
    <xf numFmtId="0" fontId="6" fillId="0" borderId="22" xfId="49" applyFont="1" applyBorder="1" applyAlignment="1">
      <alignment vertical="center" wrapText="1"/>
    </xf>
    <xf numFmtId="0" fontId="93" fillId="0" borderId="0" xfId="2346" applyFont="1" applyAlignment="1">
      <alignment horizontal="left" vertical="center" wrapText="1"/>
    </xf>
    <xf numFmtId="0" fontId="95" fillId="0" borderId="10" xfId="1826" applyFont="1" applyBorder="1" applyAlignment="1">
      <alignment horizontal="center" vertical="center"/>
    </xf>
    <xf numFmtId="0" fontId="91" fillId="67" borderId="61" xfId="1826" applyFont="1" applyFill="1" applyBorder="1" applyAlignment="1">
      <alignment horizontal="center" vertical="center" wrapText="1"/>
    </xf>
    <xf numFmtId="0" fontId="91" fillId="67" borderId="70" xfId="1826" applyFont="1" applyFill="1" applyBorder="1" applyAlignment="1">
      <alignment horizontal="center" vertical="center" wrapText="1"/>
    </xf>
    <xf numFmtId="0" fontId="91" fillId="67" borderId="71" xfId="1826" applyFont="1" applyFill="1" applyBorder="1" applyAlignment="1">
      <alignment horizontal="center" vertical="center" wrapText="1"/>
    </xf>
    <xf numFmtId="49" fontId="34" fillId="67" borderId="64" xfId="1826" applyNumberFormat="1" applyFont="1" applyFill="1" applyBorder="1" applyAlignment="1">
      <alignment horizontal="center" vertical="center" wrapText="1"/>
    </xf>
    <xf numFmtId="49" fontId="34" fillId="67" borderId="72" xfId="1826" applyNumberFormat="1" applyFont="1" applyFill="1" applyBorder="1" applyAlignment="1">
      <alignment horizontal="center" vertical="center" wrapText="1"/>
    </xf>
    <xf numFmtId="178" fontId="34" fillId="68" borderId="73" xfId="1826" applyNumberFormat="1" applyFont="1" applyFill="1" applyBorder="1" applyAlignment="1">
      <alignment horizontal="center" vertical="center"/>
    </xf>
    <xf numFmtId="178" fontId="34" fillId="68" borderId="66" xfId="1826" applyNumberFormat="1" applyFont="1" applyFill="1" applyBorder="1" applyAlignment="1">
      <alignment horizontal="center" vertical="center"/>
    </xf>
    <xf numFmtId="43" fontId="54" fillId="0" borderId="0" xfId="13" applyFont="1"/>
    <xf numFmtId="178" fontId="3" fillId="66" borderId="68" xfId="1811" applyNumberFormat="1" applyFont="1" applyFill="1" applyBorder="1" applyAlignment="1">
      <alignment horizontal="center" vertical="center"/>
    </xf>
    <xf numFmtId="178" fontId="3" fillId="0" borderId="17" xfId="1811" applyNumberFormat="1" applyFont="1" applyFill="1" applyBorder="1" applyAlignment="1">
      <alignment horizontal="center" vertical="center"/>
    </xf>
    <xf numFmtId="43" fontId="54" fillId="0" borderId="0" xfId="1826" applyNumberFormat="1"/>
    <xf numFmtId="178" fontId="3" fillId="0" borderId="80" xfId="1811" applyNumberFormat="1" applyFont="1" applyBorder="1" applyAlignment="1">
      <alignment horizontal="center" vertical="center"/>
    </xf>
    <xf numFmtId="0" fontId="97" fillId="0" borderId="0" xfId="1826" applyFont="1" applyFill="1" applyAlignment="1">
      <alignment horizontal="left"/>
    </xf>
    <xf numFmtId="0" fontId="5" fillId="0" borderId="0" xfId="49" applyFont="1"/>
    <xf numFmtId="0" fontId="78" fillId="0" borderId="0" xfId="49" applyFont="1" applyAlignment="1">
      <alignment horizontal="left" indent="15"/>
    </xf>
    <xf numFmtId="0" fontId="78" fillId="0" borderId="0" xfId="49" applyFont="1" applyAlignment="1"/>
    <xf numFmtId="0" fontId="79" fillId="0" borderId="0" xfId="49" applyFont="1" applyAlignment="1">
      <alignment horizontal="left" indent="15"/>
    </xf>
    <xf numFmtId="0" fontId="79" fillId="0" borderId="0" xfId="49" applyFont="1" applyAlignment="1">
      <alignment horizontal="left" indent="12"/>
    </xf>
    <xf numFmtId="0" fontId="78" fillId="0" borderId="0" xfId="49" applyFont="1" applyAlignment="1">
      <alignment horizontal="center"/>
    </xf>
    <xf numFmtId="0" fontId="19" fillId="69" borderId="60" xfId="0" applyFont="1" applyFill="1" applyBorder="1" applyAlignment="1">
      <alignment horizontal="center" vertical="center" wrapText="1"/>
    </xf>
    <xf numFmtId="0" fontId="19" fillId="69" borderId="61" xfId="0" applyFont="1" applyFill="1" applyBorder="1" applyAlignment="1">
      <alignment horizontal="center" vertical="center" wrapText="1"/>
    </xf>
    <xf numFmtId="0" fontId="19" fillId="69" borderId="70" xfId="0" applyFont="1" applyFill="1" applyBorder="1" applyAlignment="1">
      <alignment horizontal="center" vertical="center" wrapText="1"/>
    </xf>
    <xf numFmtId="0" fontId="19" fillId="69" borderId="62" xfId="0" applyFont="1" applyFill="1" applyBorder="1" applyAlignment="1">
      <alignment horizontal="center" vertical="center" wrapText="1"/>
    </xf>
    <xf numFmtId="0" fontId="19" fillId="69" borderId="17" xfId="0" applyFont="1" applyFill="1" applyBorder="1" applyAlignment="1">
      <alignment horizontal="center" vertical="center" wrapText="1"/>
    </xf>
    <xf numFmtId="0" fontId="19" fillId="69" borderId="59" xfId="0" applyFont="1" applyFill="1" applyBorder="1" applyAlignment="1">
      <alignment horizontal="center" vertical="center" wrapText="1"/>
    </xf>
    <xf numFmtId="0" fontId="19" fillId="69" borderId="19" xfId="0" applyFont="1" applyFill="1" applyBorder="1" applyAlignment="1">
      <alignment horizontal="center" vertical="center" wrapText="1"/>
    </xf>
    <xf numFmtId="0" fontId="19" fillId="69" borderId="59" xfId="0" quotePrefix="1" applyFont="1" applyFill="1" applyBorder="1" applyAlignment="1">
      <alignment horizontal="center" vertical="center" wrapText="1"/>
    </xf>
    <xf numFmtId="0" fontId="20" fillId="0" borderId="59" xfId="0" applyFont="1" applyFill="1" applyBorder="1"/>
    <xf numFmtId="0" fontId="20" fillId="0" borderId="59" xfId="0" applyFont="1" applyFill="1" applyBorder="1" applyAlignment="1">
      <alignment horizontal="left" vertical="center" wrapText="1"/>
    </xf>
    <xf numFmtId="41" fontId="20" fillId="0" borderId="59" xfId="13" applyNumberFormat="1" applyFont="1" applyFill="1" applyBorder="1" applyAlignment="1">
      <alignment vertical="center"/>
    </xf>
    <xf numFmtId="41" fontId="20" fillId="0" borderId="59" xfId="3" applyNumberFormat="1" applyFont="1" applyFill="1" applyBorder="1" applyAlignment="1">
      <alignment vertical="center"/>
    </xf>
    <xf numFmtId="41" fontId="20" fillId="0" borderId="59" xfId="13" applyNumberFormat="1" applyFont="1" applyFill="1" applyBorder="1" applyAlignment="1">
      <alignment horizontal="center" vertical="center"/>
    </xf>
    <xf numFmtId="0" fontId="20" fillId="0" borderId="59" xfId="0" applyFont="1" applyFill="1" applyBorder="1" applyAlignment="1">
      <alignment horizontal="left" vertical="center" wrapText="1" indent="2"/>
    </xf>
    <xf numFmtId="0" fontId="20" fillId="0" borderId="0" xfId="0" applyFont="1" applyFill="1"/>
    <xf numFmtId="0" fontId="19" fillId="69" borderId="59" xfId="0" applyFont="1" applyFill="1" applyBorder="1" applyAlignment="1">
      <alignment horizontal="center"/>
    </xf>
    <xf numFmtId="41" fontId="19" fillId="69" borderId="59" xfId="13" applyNumberFormat="1" applyFont="1" applyFill="1" applyBorder="1" applyAlignment="1">
      <alignment vertical="center"/>
    </xf>
    <xf numFmtId="41" fontId="19" fillId="69" borderId="60" xfId="13" applyNumberFormat="1" applyFont="1" applyFill="1" applyBorder="1" applyAlignment="1">
      <alignment horizontal="center" vertical="center"/>
    </xf>
    <xf numFmtId="0" fontId="19" fillId="69" borderId="61" xfId="0" applyFont="1" applyFill="1" applyBorder="1" applyAlignment="1">
      <alignment horizontal="center"/>
    </xf>
    <xf numFmtId="0" fontId="19" fillId="69" borderId="62" xfId="0" applyFont="1" applyFill="1" applyBorder="1" applyAlignment="1">
      <alignment horizontal="center"/>
    </xf>
    <xf numFmtId="41" fontId="19" fillId="69" borderId="19" xfId="13" applyNumberFormat="1" applyFont="1" applyFill="1" applyBorder="1" applyAlignment="1">
      <alignment horizontal="center" vertical="center"/>
    </xf>
    <xf numFmtId="41" fontId="20" fillId="0" borderId="0" xfId="0" applyNumberFormat="1" applyFont="1"/>
    <xf numFmtId="0" fontId="19" fillId="69" borderId="61" xfId="0" applyNumberFormat="1" applyFont="1" applyFill="1" applyBorder="1" applyAlignment="1">
      <alignment horizontal="center" vertical="center" wrapText="1"/>
    </xf>
    <xf numFmtId="0" fontId="19" fillId="69" borderId="70" xfId="0" applyNumberFormat="1" applyFont="1" applyFill="1" applyBorder="1" applyAlignment="1">
      <alignment horizontal="center" vertical="center" wrapText="1"/>
    </xf>
    <xf numFmtId="0" fontId="19" fillId="69" borderId="62" xfId="0" applyNumberFormat="1" applyFont="1" applyFill="1" applyBorder="1" applyAlignment="1">
      <alignment horizontal="center" vertical="center" wrapText="1"/>
    </xf>
    <xf numFmtId="0" fontId="19" fillId="0" borderId="59" xfId="0" applyFont="1" applyFill="1" applyBorder="1" applyAlignment="1">
      <alignment horizontal="left" vertical="center" wrapText="1"/>
    </xf>
    <xf numFmtId="41" fontId="19" fillId="0" borderId="59" xfId="13" applyNumberFormat="1" applyFont="1" applyFill="1" applyBorder="1" applyAlignment="1">
      <alignment vertical="center"/>
    </xf>
    <xf numFmtId="0" fontId="20" fillId="0" borderId="59" xfId="0" applyFont="1" applyFill="1" applyBorder="1" applyAlignment="1">
      <alignment horizontal="left" vertical="center" wrapText="1" indent="4"/>
    </xf>
    <xf numFmtId="0" fontId="19" fillId="69" borderId="61" xfId="0" applyFont="1" applyFill="1" applyBorder="1" applyAlignment="1">
      <alignment horizontal="center" vertical="center"/>
    </xf>
    <xf numFmtId="0" fontId="19" fillId="69" borderId="62" xfId="0" applyFont="1" applyFill="1" applyBorder="1" applyAlignment="1">
      <alignment horizontal="center" vertical="center"/>
    </xf>
    <xf numFmtId="0" fontId="19" fillId="0" borderId="0" xfId="0" applyFont="1" applyFill="1" applyBorder="1" applyAlignment="1">
      <alignment horizontal="center" vertical="center"/>
    </xf>
    <xf numFmtId="41" fontId="19" fillId="0" borderId="0" xfId="13" applyNumberFormat="1" applyFont="1" applyFill="1" applyBorder="1" applyAlignment="1">
      <alignment horizontal="center" vertical="center"/>
    </xf>
    <xf numFmtId="0" fontId="101" fillId="0" borderId="0" xfId="0" applyFont="1"/>
    <xf numFmtId="0" fontId="79" fillId="0" borderId="0" xfId="0" applyFont="1" applyAlignment="1">
      <alignment vertical="top"/>
    </xf>
    <xf numFmtId="0" fontId="79" fillId="0" borderId="0" xfId="0" applyFont="1" applyBorder="1"/>
    <xf numFmtId="0" fontId="79" fillId="0" borderId="0" xfId="1811" applyFont="1" applyAlignment="1">
      <alignment vertical="top"/>
    </xf>
    <xf numFmtId="0" fontId="79" fillId="0" borderId="0" xfId="1811" applyFont="1" applyAlignment="1">
      <alignment horizontal="center"/>
    </xf>
    <xf numFmtId="0" fontId="79" fillId="0" borderId="0" xfId="1811" applyFont="1" applyAlignment="1">
      <alignment horizontal="center" vertical="center"/>
    </xf>
    <xf numFmtId="0" fontId="78" fillId="0" borderId="0" xfId="1811" applyFont="1" applyAlignment="1">
      <alignment horizontal="center" vertical="center" wrapText="1"/>
    </xf>
    <xf numFmtId="0" fontId="20" fillId="0" borderId="0" xfId="0" applyFont="1" applyAlignment="1">
      <alignment horizontal="center" vertical="center" wrapText="1"/>
    </xf>
    <xf numFmtId="0" fontId="79" fillId="0" borderId="0" xfId="1811" applyFont="1" applyBorder="1" applyAlignment="1">
      <alignment horizontal="center"/>
    </xf>
    <xf numFmtId="0" fontId="79" fillId="0" borderId="0" xfId="1811" applyFont="1" applyBorder="1"/>
    <xf numFmtId="0" fontId="79" fillId="0" borderId="0" xfId="1811" applyFont="1"/>
    <xf numFmtId="0" fontId="79" fillId="0" borderId="0" xfId="0" applyFont="1" applyAlignment="1">
      <alignment horizontal="center" vertical="center"/>
    </xf>
    <xf numFmtId="0" fontId="79" fillId="0" borderId="0" xfId="0" applyFont="1" applyAlignment="1">
      <alignment horizontal="left"/>
    </xf>
    <xf numFmtId="0" fontId="79" fillId="0" borderId="0" xfId="1811" applyFont="1" applyAlignment="1">
      <alignment horizontal="center" wrapText="1"/>
    </xf>
    <xf numFmtId="0" fontId="79" fillId="0" borderId="0" xfId="0" applyFont="1" applyBorder="1" applyAlignment="1">
      <alignment horizontal="left"/>
    </xf>
    <xf numFmtId="0" fontId="79" fillId="0" borderId="0" xfId="0" applyFont="1" applyFill="1" applyBorder="1" applyAlignment="1">
      <alignment horizontal="left"/>
    </xf>
    <xf numFmtId="0" fontId="79" fillId="0" borderId="0" xfId="0" applyFont="1" applyFill="1" applyBorder="1"/>
    <xf numFmtId="0" fontId="78" fillId="70" borderId="59" xfId="1811" applyFont="1" applyFill="1" applyBorder="1" applyAlignment="1">
      <alignment horizontal="center" vertical="center" wrapText="1"/>
    </xf>
    <xf numFmtId="0" fontId="79" fillId="70" borderId="59" xfId="1811" applyFont="1" applyFill="1" applyBorder="1" applyAlignment="1">
      <alignment horizontal="center" vertical="center" wrapText="1"/>
    </xf>
    <xf numFmtId="0" fontId="79" fillId="0" borderId="59" xfId="0" applyFont="1" applyBorder="1" applyAlignment="1">
      <alignment horizontal="center" vertical="top" wrapText="1"/>
    </xf>
    <xf numFmtId="0" fontId="20" fillId="0" borderId="19" xfId="0" applyFont="1" applyBorder="1" applyAlignment="1">
      <alignment horizontal="center" vertical="top" wrapText="1"/>
    </xf>
    <xf numFmtId="0" fontId="79" fillId="0" borderId="19" xfId="2520" applyFont="1" applyFill="1" applyBorder="1" applyAlignment="1">
      <alignment horizontal="center" vertical="top" wrapText="1"/>
    </xf>
    <xf numFmtId="0" fontId="79" fillId="0" borderId="19" xfId="1811" applyFont="1" applyFill="1" applyBorder="1" applyAlignment="1">
      <alignment horizontal="center" vertical="top" wrapText="1"/>
    </xf>
    <xf numFmtId="0" fontId="79" fillId="0" borderId="19" xfId="0" applyFont="1" applyFill="1" applyBorder="1" applyAlignment="1">
      <alignment horizontal="center" vertical="top" wrapText="1"/>
    </xf>
    <xf numFmtId="0" fontId="79" fillId="0" borderId="0" xfId="0" applyFont="1" applyFill="1" applyBorder="1" applyAlignment="1">
      <alignment horizontal="left" vertical="top" wrapText="1"/>
    </xf>
    <xf numFmtId="0" fontId="102" fillId="0" borderId="0" xfId="0" applyFont="1" applyFill="1" applyBorder="1" applyAlignment="1">
      <alignment horizontal="left" vertical="top" wrapText="1"/>
    </xf>
    <xf numFmtId="0" fontId="102" fillId="0" borderId="0" xfId="0" applyFont="1" applyFill="1" applyBorder="1" applyAlignment="1">
      <alignment vertical="top" wrapText="1"/>
    </xf>
    <xf numFmtId="0" fontId="79" fillId="0" borderId="0" xfId="0" applyFont="1" applyFill="1" applyBorder="1" applyAlignment="1">
      <alignment vertical="top" wrapText="1"/>
    </xf>
    <xf numFmtId="0" fontId="79" fillId="0" borderId="0" xfId="0" applyFont="1" applyBorder="1" applyAlignment="1">
      <alignment vertical="top" wrapText="1"/>
    </xf>
    <xf numFmtId="0" fontId="79" fillId="0" borderId="0" xfId="0" applyFont="1" applyAlignment="1">
      <alignment vertical="top" wrapText="1"/>
    </xf>
    <xf numFmtId="0" fontId="79" fillId="0" borderId="59" xfId="2520" applyFont="1" applyFill="1" applyBorder="1" applyAlignment="1">
      <alignment horizontal="center" vertical="top" wrapText="1"/>
    </xf>
    <xf numFmtId="0" fontId="79" fillId="0" borderId="59" xfId="0" applyFont="1" applyFill="1" applyBorder="1" applyAlignment="1">
      <alignment horizontal="center" vertical="top" wrapText="1"/>
    </xf>
    <xf numFmtId="4" fontId="79" fillId="0" borderId="59" xfId="0" applyNumberFormat="1" applyFont="1" applyFill="1" applyBorder="1" applyAlignment="1">
      <alignment horizontal="center" vertical="top" wrapText="1"/>
    </xf>
    <xf numFmtId="0" fontId="79" fillId="0" borderId="59" xfId="1811" applyFont="1" applyFill="1" applyBorder="1" applyAlignment="1">
      <alignment horizontal="center" vertical="top" wrapText="1"/>
    </xf>
    <xf numFmtId="0" fontId="102" fillId="0" borderId="0" xfId="0" applyFont="1" applyFill="1" applyBorder="1" applyAlignment="1">
      <alignment horizontal="justify" vertical="top" wrapText="1"/>
    </xf>
    <xf numFmtId="0" fontId="20" fillId="0" borderId="0" xfId="0" applyFont="1" applyFill="1" applyBorder="1" applyAlignment="1">
      <alignment vertical="top" wrapText="1"/>
    </xf>
    <xf numFmtId="0" fontId="79" fillId="0" borderId="60" xfId="0" applyFont="1" applyFill="1" applyBorder="1" applyAlignment="1">
      <alignment horizontal="center" vertical="top" wrapText="1"/>
    </xf>
    <xf numFmtId="0" fontId="79" fillId="0" borderId="60" xfId="2520" applyFont="1" applyFill="1" applyBorder="1" applyAlignment="1">
      <alignment horizontal="center" vertical="top" wrapText="1"/>
    </xf>
    <xf numFmtId="0" fontId="79" fillId="0" borderId="62" xfId="0" applyFont="1" applyBorder="1" applyAlignment="1">
      <alignment vertical="top" wrapText="1"/>
    </xf>
    <xf numFmtId="0" fontId="79" fillId="0" borderId="59" xfId="0" applyFont="1" applyBorder="1" applyAlignment="1">
      <alignment vertical="top" wrapText="1"/>
    </xf>
    <xf numFmtId="0" fontId="20" fillId="0" borderId="59" xfId="0" applyFont="1" applyFill="1" applyBorder="1" applyAlignment="1">
      <alignment horizontal="center" vertical="top" wrapText="1"/>
    </xf>
    <xf numFmtId="0" fontId="79" fillId="0" borderId="60" xfId="1811" applyFont="1" applyFill="1" applyBorder="1" applyAlignment="1">
      <alignment horizontal="center" vertical="top" wrapText="1"/>
    </xf>
    <xf numFmtId="0" fontId="79" fillId="0" borderId="10" xfId="0" applyFont="1" applyBorder="1" applyAlignment="1">
      <alignment vertical="top" wrapText="1"/>
    </xf>
    <xf numFmtId="0" fontId="79" fillId="0" borderId="22" xfId="0" applyFont="1" applyFill="1" applyBorder="1" applyAlignment="1">
      <alignment vertical="top" wrapText="1"/>
    </xf>
    <xf numFmtId="0" fontId="20" fillId="0" borderId="0" xfId="0" applyFont="1" applyFill="1" applyAlignment="1">
      <alignment horizontal="center" vertical="top" wrapText="1"/>
    </xf>
    <xf numFmtId="0" fontId="20" fillId="0" borderId="60" xfId="0" applyFont="1" applyFill="1" applyBorder="1" applyAlignment="1">
      <alignment horizontal="center" vertical="top" wrapText="1"/>
    </xf>
    <xf numFmtId="0" fontId="79" fillId="71" borderId="0" xfId="0" applyFont="1" applyFill="1" applyBorder="1" applyAlignment="1">
      <alignment vertical="top" wrapText="1"/>
    </xf>
    <xf numFmtId="0" fontId="20" fillId="0" borderId="59" xfId="0" applyFont="1" applyFill="1" applyBorder="1" applyAlignment="1">
      <alignment horizontal="center" vertical="top" wrapText="1" shrinkToFit="1"/>
    </xf>
    <xf numFmtId="8" fontId="20" fillId="0" borderId="59" xfId="0" applyNumberFormat="1" applyFont="1" applyFill="1" applyBorder="1" applyAlignment="1">
      <alignment horizontal="center" vertical="top" wrapText="1"/>
    </xf>
    <xf numFmtId="0" fontId="20" fillId="0" borderId="59" xfId="2520" applyFont="1" applyFill="1" applyBorder="1" applyAlignment="1">
      <alignment horizontal="center" vertical="top" wrapText="1"/>
    </xf>
    <xf numFmtId="0" fontId="20" fillId="0" borderId="59" xfId="1811" applyFont="1" applyFill="1" applyBorder="1" applyAlignment="1">
      <alignment horizontal="center" vertical="top" wrapText="1"/>
    </xf>
    <xf numFmtId="0" fontId="20" fillId="0" borderId="61" xfId="1811" applyFont="1" applyFill="1" applyBorder="1" applyAlignment="1">
      <alignment horizontal="center" vertical="top" wrapText="1"/>
    </xf>
    <xf numFmtId="179" fontId="103" fillId="0" borderId="0" xfId="0" applyNumberFormat="1" applyFont="1" applyFill="1" applyBorder="1" applyAlignment="1">
      <alignment horizontal="center" vertical="top" wrapText="1"/>
    </xf>
    <xf numFmtId="14" fontId="79" fillId="0" borderId="0" xfId="0" applyNumberFormat="1" applyFont="1" applyFill="1" applyBorder="1" applyAlignment="1">
      <alignment horizontal="center" vertical="top" wrapText="1"/>
    </xf>
    <xf numFmtId="0" fontId="102" fillId="0" borderId="0" xfId="0" applyFont="1" applyBorder="1" applyAlignment="1">
      <alignment vertical="top" wrapText="1"/>
    </xf>
    <xf numFmtId="0" fontId="20" fillId="0" borderId="60" xfId="1811" applyFont="1" applyFill="1" applyBorder="1" applyAlignment="1">
      <alignment horizontal="center" vertical="top" wrapText="1"/>
    </xf>
    <xf numFmtId="0" fontId="20" fillId="0" borderId="19" xfId="0" applyFont="1" applyFill="1" applyBorder="1" applyAlignment="1">
      <alignment horizontal="center" vertical="top" wrapText="1"/>
    </xf>
    <xf numFmtId="179" fontId="78" fillId="0" borderId="0" xfId="0" applyNumberFormat="1" applyFont="1" applyFill="1" applyBorder="1" applyAlignment="1">
      <alignment horizontal="center" vertical="top" wrapText="1"/>
    </xf>
    <xf numFmtId="14" fontId="78" fillId="0" borderId="0" xfId="0" applyNumberFormat="1" applyFont="1" applyFill="1" applyBorder="1" applyAlignment="1">
      <alignment vertical="top" wrapText="1"/>
    </xf>
    <xf numFmtId="0" fontId="78" fillId="0" borderId="0" xfId="0" applyFont="1" applyFill="1" applyBorder="1" applyAlignment="1">
      <alignment horizontal="center" vertical="top" wrapText="1"/>
    </xf>
    <xf numFmtId="0" fontId="20" fillId="0" borderId="59" xfId="2520" applyFont="1" applyFill="1" applyBorder="1" applyAlignment="1">
      <alignment horizontal="center" vertical="top" wrapText="1"/>
    </xf>
    <xf numFmtId="0" fontId="20" fillId="0" borderId="60" xfId="0" applyFont="1" applyFill="1" applyBorder="1" applyAlignment="1">
      <alignment horizontal="center" vertical="top" wrapText="1"/>
    </xf>
    <xf numFmtId="0" fontId="20" fillId="0" borderId="59" xfId="0" applyFont="1" applyFill="1" applyBorder="1" applyAlignment="1">
      <alignment horizontal="center" vertical="top" wrapText="1"/>
    </xf>
    <xf numFmtId="8" fontId="20" fillId="0" borderId="59" xfId="0" applyNumberFormat="1" applyFont="1" applyFill="1" applyBorder="1" applyAlignment="1">
      <alignment horizontal="center" vertical="top" wrapText="1"/>
    </xf>
    <xf numFmtId="0" fontId="20" fillId="0" borderId="0" xfId="0" applyFont="1" applyFill="1" applyAlignment="1">
      <alignment vertical="top" wrapText="1"/>
    </xf>
    <xf numFmtId="0" fontId="79" fillId="72" borderId="0" xfId="0" applyFont="1" applyFill="1" applyBorder="1" applyAlignment="1">
      <alignment vertical="top" wrapText="1"/>
    </xf>
    <xf numFmtId="0" fontId="20" fillId="0" borderId="17" xfId="0" applyFont="1" applyFill="1" applyBorder="1" applyAlignment="1">
      <alignment horizontal="center" vertical="top" wrapText="1"/>
    </xf>
    <xf numFmtId="0" fontId="102" fillId="0" borderId="21" xfId="0" applyFont="1" applyFill="1" applyBorder="1" applyAlignment="1">
      <alignment horizontal="left" vertical="top" wrapText="1"/>
    </xf>
    <xf numFmtId="0" fontId="20" fillId="0" borderId="0" xfId="0" applyFont="1" applyAlignment="1">
      <alignment vertical="top" wrapText="1"/>
    </xf>
    <xf numFmtId="0" fontId="79" fillId="0" borderId="0" xfId="0" applyFont="1" applyFill="1" applyBorder="1" applyAlignment="1">
      <alignment horizontal="center" vertical="top" wrapText="1"/>
    </xf>
    <xf numFmtId="0" fontId="20" fillId="0" borderId="19" xfId="0" applyFont="1" applyFill="1" applyBorder="1" applyAlignment="1">
      <alignment horizontal="center" vertical="top" wrapText="1"/>
    </xf>
    <xf numFmtId="0" fontId="78" fillId="0" borderId="0" xfId="0" applyFont="1" applyFill="1" applyBorder="1" applyAlignment="1">
      <alignment vertical="top" wrapText="1"/>
    </xf>
    <xf numFmtId="0" fontId="20" fillId="0" borderId="60" xfId="1811" applyFont="1" applyFill="1" applyBorder="1" applyAlignment="1">
      <alignment horizontal="center" vertical="top" wrapText="1"/>
    </xf>
    <xf numFmtId="0" fontId="20" fillId="0" borderId="19" xfId="1811" applyFont="1" applyFill="1" applyBorder="1" applyAlignment="1">
      <alignment horizontal="center" vertical="top" wrapText="1"/>
    </xf>
    <xf numFmtId="0" fontId="20" fillId="0" borderId="60" xfId="2520" applyFont="1" applyFill="1" applyBorder="1" applyAlignment="1">
      <alignment horizontal="center" vertical="top" wrapText="1"/>
    </xf>
    <xf numFmtId="0" fontId="20" fillId="0" borderId="19" xfId="2520" applyFont="1" applyFill="1" applyBorder="1" applyAlignment="1">
      <alignment horizontal="center" vertical="top" wrapText="1"/>
    </xf>
    <xf numFmtId="8" fontId="20" fillId="0" borderId="60" xfId="0" applyNumberFormat="1" applyFont="1" applyFill="1" applyBorder="1" applyAlignment="1">
      <alignment horizontal="center" vertical="top" wrapText="1"/>
    </xf>
    <xf numFmtId="0" fontId="79" fillId="0" borderId="59" xfId="0" applyFont="1" applyFill="1" applyBorder="1" applyAlignment="1">
      <alignment vertical="top" wrapText="1"/>
    </xf>
    <xf numFmtId="14" fontId="79" fillId="0" borderId="0" xfId="0" applyNumberFormat="1" applyFont="1" applyFill="1" applyBorder="1" applyAlignment="1">
      <alignment vertical="top" wrapText="1"/>
    </xf>
    <xf numFmtId="0" fontId="20" fillId="0" borderId="59" xfId="0" applyFont="1" applyFill="1" applyBorder="1" applyAlignment="1">
      <alignment vertical="top" wrapText="1"/>
    </xf>
    <xf numFmtId="0" fontId="79" fillId="0" borderId="59" xfId="0" applyFont="1" applyFill="1" applyBorder="1" applyAlignment="1">
      <alignment horizontal="left" vertical="top" wrapText="1"/>
    </xf>
    <xf numFmtId="0" fontId="79" fillId="0" borderId="59" xfId="2520" applyFont="1" applyFill="1" applyBorder="1" applyAlignment="1">
      <alignment vertical="top" wrapText="1"/>
    </xf>
    <xf numFmtId="0" fontId="79" fillId="0" borderId="22" xfId="0" applyFont="1" applyBorder="1" applyAlignment="1">
      <alignment horizontal="center" vertical="top" wrapText="1"/>
    </xf>
    <xf numFmtId="0" fontId="79" fillId="0" borderId="22" xfId="0" applyFont="1" applyFill="1" applyBorder="1" applyAlignment="1">
      <alignment horizontal="left" vertical="top" wrapText="1"/>
    </xf>
    <xf numFmtId="0" fontId="79" fillId="0" borderId="22" xfId="0" applyFont="1" applyFill="1" applyBorder="1" applyAlignment="1">
      <alignment horizontal="center" vertical="top" wrapText="1"/>
    </xf>
    <xf numFmtId="0" fontId="79" fillId="0" borderId="0" xfId="0" applyFont="1" applyBorder="1" applyAlignment="1">
      <alignment horizontal="center" vertical="top" wrapText="1"/>
    </xf>
    <xf numFmtId="0" fontId="79" fillId="0" borderId="10" xfId="0" applyFont="1" applyBorder="1" applyAlignment="1">
      <alignment horizontal="center" vertical="top" wrapText="1"/>
    </xf>
    <xf numFmtId="0" fontId="79" fillId="0" borderId="10" xfId="0" applyFont="1" applyFill="1" applyBorder="1" applyAlignment="1">
      <alignment horizontal="left" vertical="top" wrapText="1"/>
    </xf>
    <xf numFmtId="0" fontId="79" fillId="0" borderId="10" xfId="0" applyFont="1" applyFill="1" applyBorder="1" applyAlignment="1">
      <alignment horizontal="center" vertical="top" wrapText="1"/>
    </xf>
    <xf numFmtId="0" fontId="79" fillId="0" borderId="10" xfId="0" applyFont="1" applyFill="1" applyBorder="1" applyAlignment="1">
      <alignment vertical="top" wrapText="1"/>
    </xf>
    <xf numFmtId="0" fontId="79" fillId="0" borderId="59" xfId="0" applyFont="1" applyBorder="1" applyAlignment="1">
      <alignment horizontal="left" vertical="top" wrapText="1"/>
    </xf>
    <xf numFmtId="14" fontId="79" fillId="0" borderId="0" xfId="0" applyNumberFormat="1" applyFont="1" applyFill="1" applyBorder="1" applyAlignment="1">
      <alignment horizontal="left" vertical="top" wrapText="1"/>
    </xf>
    <xf numFmtId="0" fontId="79" fillId="0" borderId="0" xfId="0" applyFont="1" applyBorder="1" applyAlignment="1">
      <alignment horizontal="left" vertical="top" wrapText="1"/>
    </xf>
    <xf numFmtId="0" fontId="78" fillId="0" borderId="0" xfId="0" applyFont="1" applyBorder="1" applyAlignment="1">
      <alignment horizontal="left" vertical="top" wrapText="1"/>
    </xf>
    <xf numFmtId="0" fontId="78" fillId="0" borderId="0" xfId="0" applyFont="1" applyAlignment="1">
      <alignment vertical="top" wrapText="1"/>
    </xf>
    <xf numFmtId="0" fontId="78" fillId="0" borderId="0" xfId="0" applyFont="1" applyAlignment="1">
      <alignment horizontal="right" vertical="top" wrapText="1"/>
    </xf>
    <xf numFmtId="0" fontId="78" fillId="0" borderId="0" xfId="0" applyFont="1" applyAlignment="1">
      <alignment horizontal="center" vertical="top" wrapText="1"/>
    </xf>
    <xf numFmtId="0" fontId="78" fillId="0" borderId="0" xfId="0" applyFont="1" applyBorder="1" applyAlignment="1">
      <alignment vertical="top" wrapText="1"/>
    </xf>
    <xf numFmtId="0" fontId="79" fillId="0" borderId="59" xfId="0" applyNumberFormat="1" applyFont="1" applyBorder="1" applyAlignment="1">
      <alignment vertical="top" wrapText="1" shrinkToFit="1"/>
    </xf>
    <xf numFmtId="0" fontId="20" fillId="0" borderId="59" xfId="0" applyNumberFormat="1" applyFont="1" applyBorder="1" applyAlignment="1">
      <alignment vertical="top" wrapText="1"/>
    </xf>
    <xf numFmtId="0" fontId="79" fillId="0" borderId="0" xfId="0" applyFont="1" applyAlignment="1">
      <alignment horizontal="center" vertical="top" wrapText="1"/>
    </xf>
    <xf numFmtId="0" fontId="20" fillId="0" borderId="0" xfId="0" applyFont="1" applyAlignment="1">
      <alignment horizontal="center" vertical="top" wrapText="1"/>
    </xf>
    <xf numFmtId="0" fontId="79" fillId="0" borderId="0" xfId="0" applyFont="1" applyAlignment="1">
      <alignment wrapText="1"/>
    </xf>
    <xf numFmtId="0" fontId="79" fillId="0" borderId="0" xfId="0" applyFont="1" applyAlignment="1">
      <alignment horizontal="center" wrapText="1"/>
    </xf>
    <xf numFmtId="0" fontId="79" fillId="0" borderId="0" xfId="0" applyFont="1" applyBorder="1" applyAlignment="1">
      <alignment wrapText="1"/>
    </xf>
    <xf numFmtId="0" fontId="79" fillId="0" borderId="59" xfId="0" applyFont="1" applyBorder="1"/>
    <xf numFmtId="0" fontId="106" fillId="73" borderId="26" xfId="0" applyFont="1" applyFill="1" applyBorder="1" applyAlignment="1">
      <alignment horizontal="center" wrapText="1"/>
    </xf>
    <xf numFmtId="0" fontId="106" fillId="73" borderId="25" xfId="0" applyFont="1" applyFill="1" applyBorder="1" applyAlignment="1">
      <alignment horizontal="center" wrapText="1"/>
    </xf>
    <xf numFmtId="0" fontId="107" fillId="0" borderId="29" xfId="0" applyFont="1" applyBorder="1" applyAlignment="1">
      <alignment horizontal="center" wrapText="1"/>
    </xf>
    <xf numFmtId="0" fontId="107" fillId="0" borderId="25" xfId="0" applyFont="1" applyBorder="1" applyAlignment="1">
      <alignment horizontal="center" wrapText="1"/>
    </xf>
    <xf numFmtId="8" fontId="107" fillId="0" borderId="25" xfId="0" applyNumberFormat="1" applyFont="1" applyBorder="1" applyAlignment="1">
      <alignment horizontal="center" wrapText="1"/>
    </xf>
    <xf numFmtId="0" fontId="106" fillId="0" borderId="81" xfId="0" applyFont="1" applyBorder="1" applyAlignment="1">
      <alignment horizontal="center" wrapText="1"/>
    </xf>
    <xf numFmtId="0" fontId="106" fillId="0" borderId="82" xfId="0" applyFont="1" applyBorder="1" applyAlignment="1">
      <alignment horizontal="center" wrapText="1"/>
    </xf>
    <xf numFmtId="0" fontId="106" fillId="0" borderId="83" xfId="0" applyFont="1" applyBorder="1" applyAlignment="1">
      <alignment horizontal="center" wrapText="1"/>
    </xf>
    <xf numFmtId="0" fontId="107" fillId="0" borderId="24" xfId="0" applyFont="1" applyBorder="1" applyAlignment="1">
      <alignment horizontal="center" wrapText="1"/>
    </xf>
    <xf numFmtId="0" fontId="107" fillId="0" borderId="26" xfId="0" applyFont="1" applyBorder="1" applyAlignment="1">
      <alignment horizontal="center" wrapText="1"/>
    </xf>
    <xf numFmtId="14" fontId="107" fillId="0" borderId="24" xfId="0" applyNumberFormat="1" applyFont="1" applyBorder="1" applyAlignment="1">
      <alignment horizontal="center" wrapText="1"/>
    </xf>
    <xf numFmtId="14" fontId="107" fillId="0" borderId="26" xfId="0" applyNumberFormat="1" applyFont="1" applyBorder="1" applyAlignment="1">
      <alignment horizontal="center" wrapText="1"/>
    </xf>
    <xf numFmtId="8" fontId="107" fillId="0" borderId="24" xfId="0" applyNumberFormat="1" applyFont="1" applyBorder="1" applyAlignment="1">
      <alignment horizontal="center" wrapText="1"/>
    </xf>
    <xf numFmtId="8" fontId="107" fillId="0" borderId="26" xfId="0" applyNumberFormat="1" applyFont="1" applyBorder="1" applyAlignment="1">
      <alignment horizontal="center" wrapText="1"/>
    </xf>
    <xf numFmtId="0" fontId="0" fillId="0" borderId="24" xfId="0" applyBorder="1" applyAlignment="1">
      <alignment wrapText="1"/>
    </xf>
    <xf numFmtId="0" fontId="0" fillId="0" borderId="26" xfId="0" applyBorder="1" applyAlignment="1">
      <alignment wrapText="1"/>
    </xf>
    <xf numFmtId="0" fontId="107" fillId="0" borderId="24" xfId="0" applyFont="1" applyBorder="1" applyAlignment="1">
      <alignment horizontal="justify" wrapText="1"/>
    </xf>
    <xf numFmtId="0" fontId="107" fillId="0" borderId="26" xfId="0" applyFont="1" applyBorder="1" applyAlignment="1">
      <alignment horizontal="justify" wrapText="1"/>
    </xf>
    <xf numFmtId="0" fontId="107" fillId="0" borderId="24" xfId="0" applyFont="1" applyBorder="1" applyAlignment="1">
      <alignment horizontal="justify" vertical="top" wrapText="1"/>
    </xf>
    <xf numFmtId="0" fontId="107" fillId="0" borderId="26" xfId="0" applyFont="1" applyBorder="1" applyAlignment="1">
      <alignment horizontal="justify" vertical="top" wrapText="1"/>
    </xf>
    <xf numFmtId="0" fontId="19" fillId="0" borderId="0" xfId="0" applyFont="1" applyAlignment="1">
      <alignment horizontal="left"/>
    </xf>
    <xf numFmtId="0" fontId="19" fillId="0" borderId="0" xfId="0" applyFont="1"/>
    <xf numFmtId="0" fontId="92" fillId="0" borderId="0" xfId="0" applyFont="1" applyAlignment="1">
      <alignment horizontal="center"/>
    </xf>
    <xf numFmtId="0" fontId="19" fillId="36" borderId="59" xfId="0" applyFont="1" applyFill="1" applyBorder="1" applyAlignment="1">
      <alignment horizontal="center" vertical="center" wrapText="1"/>
    </xf>
    <xf numFmtId="0" fontId="19" fillId="36" borderId="59" xfId="0" applyFont="1" applyFill="1" applyBorder="1" applyAlignment="1">
      <alignment horizontal="center" wrapText="1"/>
    </xf>
    <xf numFmtId="0" fontId="20" fillId="0" borderId="59" xfId="0" applyFont="1" applyBorder="1" applyAlignment="1">
      <alignment horizontal="center" vertical="top" wrapText="1"/>
    </xf>
    <xf numFmtId="8" fontId="20" fillId="0" borderId="59" xfId="0" applyNumberFormat="1" applyFont="1" applyBorder="1" applyAlignment="1">
      <alignment horizontal="center" vertical="top" wrapText="1"/>
    </xf>
    <xf numFmtId="14" fontId="20" fillId="0" borderId="59" xfId="0" applyNumberFormat="1" applyFont="1" applyBorder="1" applyAlignment="1">
      <alignment horizontal="center" vertical="top" wrapText="1"/>
    </xf>
    <xf numFmtId="0" fontId="20" fillId="0" borderId="59" xfId="0" applyFont="1" applyBorder="1" applyAlignment="1">
      <alignment horizontal="left" vertical="top" wrapText="1"/>
    </xf>
    <xf numFmtId="8" fontId="108" fillId="0" borderId="59" xfId="0" applyNumberFormat="1" applyFont="1" applyBorder="1" applyAlignment="1">
      <alignment horizontal="center" vertical="top" wrapText="1"/>
    </xf>
    <xf numFmtId="0" fontId="20" fillId="0" borderId="59" xfId="0" applyFont="1" applyBorder="1" applyAlignment="1">
      <alignment horizontal="center" vertical="center" wrapText="1"/>
    </xf>
    <xf numFmtId="0" fontId="20" fillId="0" borderId="59" xfId="0" applyFont="1" applyBorder="1" applyAlignment="1">
      <alignment horizontal="center" wrapText="1"/>
    </xf>
    <xf numFmtId="8" fontId="108" fillId="0" borderId="59" xfId="0" applyNumberFormat="1" applyFont="1" applyBorder="1" applyAlignment="1">
      <alignment horizontal="center" wrapText="1"/>
    </xf>
    <xf numFmtId="14" fontId="108" fillId="0" borderId="59" xfId="0" applyNumberFormat="1" applyFont="1" applyBorder="1" applyAlignment="1">
      <alignment horizontal="center" wrapText="1"/>
    </xf>
    <xf numFmtId="0" fontId="20" fillId="0" borderId="59" xfId="0" applyFont="1" applyBorder="1" applyAlignment="1">
      <alignment horizontal="left" wrapText="1"/>
    </xf>
    <xf numFmtId="0" fontId="108" fillId="0" borderId="59" xfId="0" applyFont="1" applyBorder="1" applyAlignment="1">
      <alignment horizontal="center" wrapText="1"/>
    </xf>
    <xf numFmtId="0" fontId="19" fillId="0" borderId="59" xfId="0" applyFont="1" applyBorder="1" applyAlignment="1">
      <alignment horizontal="center" wrapText="1"/>
    </xf>
    <xf numFmtId="8" fontId="19" fillId="0" borderId="59" xfId="0" applyNumberFormat="1" applyFont="1" applyBorder="1" applyAlignment="1">
      <alignment horizontal="center" wrapText="1"/>
    </xf>
    <xf numFmtId="14" fontId="20" fillId="0" borderId="59" xfId="0" applyNumberFormat="1" applyFont="1" applyBorder="1" applyAlignment="1">
      <alignment horizontal="center" wrapText="1"/>
    </xf>
    <xf numFmtId="1" fontId="20" fillId="0" borderId="59" xfId="0" applyNumberFormat="1" applyFont="1" applyFill="1" applyBorder="1" applyAlignment="1">
      <alignment horizontal="center" wrapText="1"/>
    </xf>
    <xf numFmtId="184" fontId="20" fillId="72" borderId="59" xfId="0" applyNumberFormat="1" applyFont="1" applyFill="1" applyBorder="1" applyAlignment="1">
      <alignment horizontal="center" wrapText="1"/>
    </xf>
    <xf numFmtId="15" fontId="20" fillId="0" borderId="59" xfId="2" applyNumberFormat="1" applyFont="1" applyFill="1" applyBorder="1" applyAlignment="1">
      <alignment horizontal="center" wrapText="1"/>
    </xf>
    <xf numFmtId="0" fontId="19" fillId="0" borderId="59" xfId="0" applyFont="1" applyBorder="1" applyAlignment="1">
      <alignment horizontal="center" vertical="center" wrapText="1"/>
    </xf>
    <xf numFmtId="184" fontId="20" fillId="72" borderId="59" xfId="2" applyNumberFormat="1" applyFont="1" applyFill="1" applyBorder="1" applyAlignment="1">
      <alignment horizontal="center" wrapText="1"/>
    </xf>
    <xf numFmtId="44" fontId="20" fillId="0" borderId="59" xfId="2" applyFont="1" applyFill="1" applyBorder="1" applyAlignment="1">
      <alignment horizontal="center" wrapText="1"/>
    </xf>
    <xf numFmtId="8" fontId="20" fillId="0" borderId="59" xfId="0" applyNumberFormat="1" applyFont="1" applyBorder="1" applyAlignment="1">
      <alignment horizontal="center" wrapText="1"/>
    </xf>
    <xf numFmtId="0" fontId="20" fillId="72" borderId="59" xfId="0" applyFont="1" applyFill="1" applyBorder="1" applyAlignment="1">
      <alignment horizontal="center" wrapText="1"/>
    </xf>
    <xf numFmtId="8" fontId="19" fillId="0" borderId="59" xfId="0" applyNumberFormat="1" applyFont="1" applyBorder="1" applyAlignment="1">
      <alignment horizontal="center" vertical="top" wrapText="1"/>
    </xf>
    <xf numFmtId="0" fontId="19" fillId="0" borderId="59" xfId="0" applyFont="1" applyBorder="1" applyAlignment="1">
      <alignment horizontal="center" vertical="top" wrapText="1"/>
    </xf>
    <xf numFmtId="0" fontId="20" fillId="0" borderId="22" xfId="0" applyFont="1" applyBorder="1" applyAlignment="1">
      <alignment horizontal="center" wrapText="1"/>
    </xf>
    <xf numFmtId="14" fontId="20" fillId="0" borderId="22" xfId="0" applyNumberFormat="1" applyFont="1" applyBorder="1" applyAlignment="1">
      <alignment horizontal="center" wrapText="1"/>
    </xf>
    <xf numFmtId="0" fontId="20" fillId="0" borderId="22" xfId="0" applyFont="1" applyBorder="1" applyAlignment="1">
      <alignment horizontal="left" wrapText="1"/>
    </xf>
    <xf numFmtId="0" fontId="20" fillId="0" borderId="0" xfId="0" applyFont="1" applyBorder="1" applyAlignment="1">
      <alignment horizontal="center" wrapText="1"/>
    </xf>
    <xf numFmtId="14" fontId="20" fillId="0" borderId="0" xfId="0" applyNumberFormat="1" applyFont="1" applyBorder="1" applyAlignment="1">
      <alignment horizontal="center" wrapText="1"/>
    </xf>
    <xf numFmtId="0" fontId="20" fillId="0" borderId="0" xfId="0" applyFont="1" applyBorder="1" applyAlignment="1">
      <alignment horizontal="left" wrapText="1"/>
    </xf>
    <xf numFmtId="14" fontId="20" fillId="72" borderId="59" xfId="0" applyNumberFormat="1" applyFont="1" applyFill="1" applyBorder="1" applyAlignment="1">
      <alignment horizontal="center" wrapText="1"/>
    </xf>
    <xf numFmtId="3" fontId="20" fillId="0" borderId="59" xfId="0" applyNumberFormat="1" applyFont="1" applyBorder="1" applyAlignment="1">
      <alignment horizontal="center" vertical="top" wrapText="1"/>
    </xf>
    <xf numFmtId="0" fontId="19" fillId="0" borderId="0" xfId="0" applyFont="1" applyAlignment="1">
      <alignment horizontal="center"/>
    </xf>
    <xf numFmtId="0" fontId="19" fillId="0" borderId="0" xfId="0" applyFont="1" applyAlignment="1">
      <alignment horizontal="left"/>
    </xf>
    <xf numFmtId="0" fontId="20" fillId="0" borderId="0" xfId="0" applyFont="1" applyAlignment="1"/>
    <xf numFmtId="0" fontId="94" fillId="0" borderId="0" xfId="0" applyFont="1" applyAlignment="1">
      <alignment horizontal="center"/>
    </xf>
    <xf numFmtId="0" fontId="20" fillId="0" borderId="0" xfId="0" applyFont="1" applyAlignment="1">
      <alignment horizontal="center"/>
    </xf>
    <xf numFmtId="0" fontId="20" fillId="0" borderId="59" xfId="0" applyFont="1" applyBorder="1" applyAlignment="1">
      <alignment vertical="top" wrapText="1"/>
    </xf>
    <xf numFmtId="8" fontId="20" fillId="74" borderId="59" xfId="2" applyNumberFormat="1" applyFont="1" applyFill="1" applyBorder="1" applyAlignment="1">
      <alignment horizontal="center" vertical="top" wrapText="1"/>
    </xf>
    <xf numFmtId="15" fontId="20" fillId="0" borderId="59" xfId="0" applyNumberFormat="1" applyFont="1" applyBorder="1" applyAlignment="1">
      <alignment horizontal="center" vertical="top" wrapText="1"/>
    </xf>
    <xf numFmtId="14" fontId="20" fillId="0" borderId="59" xfId="0" applyNumberFormat="1" applyFont="1" applyBorder="1" applyAlignment="1">
      <alignment vertical="top" wrapText="1"/>
    </xf>
    <xf numFmtId="0" fontId="20" fillId="0" borderId="0" xfId="0" applyFont="1" applyAlignment="1">
      <alignment wrapText="1"/>
    </xf>
    <xf numFmtId="1" fontId="20" fillId="74" borderId="59" xfId="0" applyNumberFormat="1" applyFont="1" applyFill="1" applyBorder="1" applyAlignment="1">
      <alignment vertical="top" wrapText="1"/>
    </xf>
    <xf numFmtId="15" fontId="20" fillId="74" borderId="59" xfId="0" applyNumberFormat="1" applyFont="1" applyFill="1" applyBorder="1" applyAlignment="1">
      <alignment horizontal="center" vertical="top" wrapText="1"/>
    </xf>
    <xf numFmtId="15" fontId="20" fillId="74" borderId="59" xfId="0" applyNumberFormat="1" applyFont="1" applyFill="1" applyBorder="1" applyAlignment="1">
      <alignment horizontal="right" vertical="top" wrapText="1"/>
    </xf>
    <xf numFmtId="0" fontId="20" fillId="72" borderId="59" xfId="0" applyFont="1" applyFill="1" applyBorder="1" applyAlignment="1">
      <alignment vertical="top" wrapText="1"/>
    </xf>
    <xf numFmtId="0" fontId="20" fillId="72" borderId="59" xfId="0" applyFont="1" applyFill="1" applyBorder="1" applyAlignment="1">
      <alignment horizontal="center" vertical="top" wrapText="1"/>
    </xf>
    <xf numFmtId="14" fontId="20" fillId="72" borderId="59" xfId="0" applyNumberFormat="1" applyFont="1" applyFill="1" applyBorder="1" applyAlignment="1">
      <alignment horizontal="center" vertical="top" wrapText="1"/>
    </xf>
    <xf numFmtId="8" fontId="20" fillId="72" borderId="59" xfId="0" applyNumberFormat="1" applyFont="1" applyFill="1" applyBorder="1" applyAlignment="1">
      <alignment horizontal="center" vertical="top" wrapText="1"/>
    </xf>
    <xf numFmtId="14" fontId="20" fillId="72" borderId="59" xfId="0" applyNumberFormat="1" applyFont="1" applyFill="1" applyBorder="1" applyAlignment="1">
      <alignment vertical="top" wrapText="1"/>
    </xf>
    <xf numFmtId="0" fontId="79" fillId="72" borderId="59" xfId="0" applyFont="1" applyFill="1" applyBorder="1" applyAlignment="1">
      <alignment vertical="top" wrapText="1"/>
    </xf>
    <xf numFmtId="8" fontId="79" fillId="72" borderId="59" xfId="0" applyNumberFormat="1" applyFont="1" applyFill="1" applyBorder="1" applyAlignment="1">
      <alignment horizontal="center" vertical="top" wrapText="1"/>
    </xf>
    <xf numFmtId="14" fontId="79" fillId="72" borderId="59" xfId="0" applyNumberFormat="1" applyFont="1" applyFill="1" applyBorder="1" applyAlignment="1">
      <alignment horizontal="center" vertical="top" wrapText="1"/>
    </xf>
    <xf numFmtId="0" fontId="102" fillId="0" borderId="0" xfId="0" applyFont="1" applyAlignment="1">
      <alignment horizontal="center" vertical="center" wrapText="1"/>
    </xf>
    <xf numFmtId="0" fontId="110" fillId="0" borderId="0" xfId="0" applyFont="1" applyAlignment="1">
      <alignment horizontal="center"/>
    </xf>
    <xf numFmtId="0" fontId="110" fillId="0" borderId="0" xfId="0" applyFont="1" applyAlignment="1">
      <alignment horizontal="center"/>
    </xf>
    <xf numFmtId="0" fontId="110" fillId="0" borderId="0" xfId="0" applyFont="1"/>
    <xf numFmtId="0" fontId="110" fillId="0" borderId="0" xfId="0" applyFont="1" applyAlignment="1">
      <alignment horizontal="left"/>
    </xf>
    <xf numFmtId="0" fontId="111" fillId="36" borderId="59" xfId="0" applyFont="1" applyFill="1" applyBorder="1" applyAlignment="1">
      <alignment horizontal="center" vertical="center" wrapText="1"/>
    </xf>
    <xf numFmtId="1" fontId="110" fillId="74" borderId="59" xfId="0" applyNumberFormat="1" applyFont="1" applyFill="1" applyBorder="1" applyAlignment="1">
      <alignment horizontal="center" vertical="top" wrapText="1"/>
    </xf>
    <xf numFmtId="0" fontId="110" fillId="0" borderId="59" xfId="0" applyFont="1" applyBorder="1" applyAlignment="1">
      <alignment horizontal="left" vertical="top" wrapText="1"/>
    </xf>
    <xf numFmtId="0" fontId="110" fillId="0" borderId="59" xfId="0" applyFont="1" applyBorder="1" applyAlignment="1">
      <alignment horizontal="right" vertical="top" wrapText="1"/>
    </xf>
    <xf numFmtId="15" fontId="110" fillId="0" borderId="59" xfId="0" applyNumberFormat="1" applyFont="1" applyBorder="1" applyAlignment="1">
      <alignment horizontal="center" vertical="top" wrapText="1"/>
    </xf>
    <xf numFmtId="0" fontId="110" fillId="0" borderId="59" xfId="0" applyFont="1" applyBorder="1" applyAlignment="1">
      <alignment horizontal="center" vertical="top" wrapText="1"/>
    </xf>
    <xf numFmtId="8" fontId="110" fillId="0" borderId="59" xfId="0" applyNumberFormat="1" applyFont="1" applyBorder="1" applyAlignment="1">
      <alignment horizontal="right" vertical="top" wrapText="1"/>
    </xf>
    <xf numFmtId="0" fontId="110" fillId="72" borderId="0" xfId="0" applyFont="1" applyFill="1"/>
    <xf numFmtId="8" fontId="110" fillId="74" borderId="59" xfId="2" applyNumberFormat="1" applyFont="1" applyFill="1" applyBorder="1" applyAlignment="1">
      <alignment horizontal="right" vertical="top" wrapText="1"/>
    </xf>
    <xf numFmtId="14" fontId="110" fillId="0" borderId="59" xfId="0" applyNumberFormat="1" applyFont="1" applyBorder="1" applyAlignment="1">
      <alignment horizontal="center" vertical="top" wrapText="1"/>
    </xf>
    <xf numFmtId="3" fontId="110" fillId="0" borderId="59" xfId="0" applyNumberFormat="1" applyFont="1" applyBorder="1" applyAlignment="1">
      <alignment horizontal="right" vertical="top" wrapText="1"/>
    </xf>
    <xf numFmtId="0" fontId="110" fillId="72" borderId="59" xfId="0" applyFont="1" applyFill="1" applyBorder="1" applyAlignment="1">
      <alignment horizontal="center" vertical="top" wrapText="1"/>
    </xf>
    <xf numFmtId="0" fontId="110" fillId="72" borderId="59" xfId="0" applyFont="1" applyFill="1" applyBorder="1" applyAlignment="1">
      <alignment horizontal="left" vertical="top" wrapText="1"/>
    </xf>
    <xf numFmtId="14" fontId="110" fillId="72" borderId="59" xfId="0" applyNumberFormat="1" applyFont="1" applyFill="1" applyBorder="1" applyAlignment="1">
      <alignment horizontal="center" vertical="top" wrapText="1"/>
    </xf>
    <xf numFmtId="0" fontId="110" fillId="0" borderId="59" xfId="0" applyFont="1" applyFill="1" applyBorder="1" applyAlignment="1">
      <alignment horizontal="center" vertical="top" wrapText="1"/>
    </xf>
    <xf numFmtId="1" fontId="110" fillId="74" borderId="59" xfId="0" applyNumberFormat="1" applyFont="1" applyFill="1" applyBorder="1" applyAlignment="1">
      <alignment horizontal="left" vertical="top" wrapText="1"/>
    </xf>
    <xf numFmtId="15" fontId="110" fillId="74" borderId="59" xfId="0" applyNumberFormat="1" applyFont="1" applyFill="1" applyBorder="1" applyAlignment="1">
      <alignment horizontal="center" vertical="top" wrapText="1"/>
    </xf>
    <xf numFmtId="8" fontId="110" fillId="72" borderId="59" xfId="0" applyNumberFormat="1" applyFont="1" applyFill="1" applyBorder="1" applyAlignment="1">
      <alignment horizontal="right" vertical="top" wrapText="1"/>
    </xf>
    <xf numFmtId="185" fontId="110" fillId="72" borderId="59" xfId="0" applyNumberFormat="1" applyFont="1" applyFill="1" applyBorder="1" applyAlignment="1">
      <alignment horizontal="center" vertical="top" wrapText="1"/>
    </xf>
    <xf numFmtId="0" fontId="110" fillId="0" borderId="0" xfId="0" applyFont="1" applyAlignment="1">
      <alignment horizontal="right"/>
    </xf>
    <xf numFmtId="1" fontId="113" fillId="75" borderId="59" xfId="0" applyNumberFormat="1" applyFont="1" applyFill="1" applyBorder="1" applyAlignment="1">
      <alignment horizontal="center" vertical="center" wrapText="1"/>
    </xf>
    <xf numFmtId="8" fontId="113" fillId="75" borderId="59" xfId="2" applyNumberFormat="1" applyFont="1" applyFill="1" applyBorder="1" applyAlignment="1">
      <alignment horizontal="center" vertical="center" wrapText="1"/>
    </xf>
    <xf numFmtId="15" fontId="113" fillId="75" borderId="59" xfId="0" applyNumberFormat="1" applyFont="1" applyFill="1" applyBorder="1" applyAlignment="1">
      <alignment horizontal="center" vertical="center" wrapText="1"/>
    </xf>
    <xf numFmtId="0" fontId="114" fillId="0" borderId="59" xfId="0" applyFont="1" applyBorder="1"/>
    <xf numFmtId="1" fontId="20" fillId="74" borderId="59" xfId="0" applyNumberFormat="1" applyFont="1" applyFill="1" applyBorder="1" applyAlignment="1">
      <alignment horizontal="center" vertical="top" wrapText="1"/>
    </xf>
    <xf numFmtId="0" fontId="20" fillId="0" borderId="0" xfId="0" applyFont="1" applyAlignment="1">
      <alignment vertical="top"/>
    </xf>
    <xf numFmtId="15" fontId="20" fillId="74" borderId="59" xfId="2" applyNumberFormat="1" applyFont="1" applyFill="1" applyBorder="1" applyAlignment="1">
      <alignment horizontal="center" vertical="top" wrapText="1"/>
    </xf>
    <xf numFmtId="14" fontId="20" fillId="74" borderId="59" xfId="2" applyNumberFormat="1" applyFont="1" applyFill="1" applyBorder="1" applyAlignment="1">
      <alignment horizontal="center" vertical="top" wrapText="1"/>
    </xf>
    <xf numFmtId="8" fontId="20" fillId="0" borderId="59" xfId="2" applyNumberFormat="1" applyFont="1" applyFill="1" applyBorder="1" applyAlignment="1">
      <alignment horizontal="center" vertical="top" wrapText="1"/>
    </xf>
    <xf numFmtId="15" fontId="20" fillId="0" borderId="59" xfId="0" applyNumberFormat="1" applyFont="1" applyFill="1" applyBorder="1" applyAlignment="1">
      <alignment horizontal="center" vertical="top" wrapText="1"/>
    </xf>
    <xf numFmtId="0" fontId="76" fillId="76" borderId="59" xfId="0" applyFont="1" applyFill="1" applyBorder="1" applyAlignment="1">
      <alignment horizontal="center"/>
    </xf>
    <xf numFmtId="0" fontId="0" fillId="0" borderId="0" xfId="0" applyAlignment="1">
      <alignment horizontal="center"/>
    </xf>
    <xf numFmtId="0" fontId="76" fillId="76" borderId="59" xfId="0" applyFont="1" applyFill="1" applyBorder="1"/>
    <xf numFmtId="0" fontId="76" fillId="76" borderId="59" xfId="0" applyFont="1" applyFill="1" applyBorder="1" applyAlignment="1">
      <alignment horizontal="center"/>
    </xf>
    <xf numFmtId="0" fontId="76" fillId="0" borderId="59" xfId="0" applyFont="1" applyFill="1" applyBorder="1" applyAlignment="1">
      <alignment horizontal="center"/>
    </xf>
    <xf numFmtId="0" fontId="23" fillId="0" borderId="59" xfId="0" applyFont="1" applyFill="1" applyBorder="1" applyAlignment="1">
      <alignment horizontal="left"/>
    </xf>
    <xf numFmtId="44" fontId="23" fillId="72" borderId="59" xfId="2" applyFont="1" applyFill="1" applyBorder="1" applyAlignment="1">
      <alignment horizontal="left"/>
    </xf>
    <xf numFmtId="0" fontId="2" fillId="72" borderId="0" xfId="0" applyFont="1" applyFill="1" applyAlignment="1">
      <alignment horizontal="left"/>
    </xf>
    <xf numFmtId="43" fontId="23" fillId="72" borderId="59" xfId="13" applyFont="1" applyFill="1" applyBorder="1" applyAlignment="1">
      <alignment horizontal="left"/>
    </xf>
    <xf numFmtId="43" fontId="23" fillId="72" borderId="59" xfId="2" applyNumberFormat="1" applyFont="1" applyFill="1" applyBorder="1" applyAlignment="1">
      <alignment horizontal="left"/>
    </xf>
    <xf numFmtId="0" fontId="0" fillId="0" borderId="59" xfId="0" applyBorder="1" applyAlignment="1">
      <alignment horizontal="left"/>
    </xf>
    <xf numFmtId="43" fontId="1" fillId="0" borderId="59" xfId="13" applyFont="1" applyBorder="1" applyAlignment="1">
      <alignment horizontal="center"/>
    </xf>
    <xf numFmtId="43" fontId="0" fillId="0" borderId="0" xfId="13" applyFont="1"/>
    <xf numFmtId="0" fontId="23" fillId="0" borderId="59" xfId="0" applyFont="1" applyBorder="1" applyAlignment="1">
      <alignment horizontal="right"/>
    </xf>
    <xf numFmtId="44" fontId="23" fillId="0" borderId="59" xfId="2" applyFont="1" applyBorder="1" applyAlignment="1">
      <alignment horizontal="center"/>
    </xf>
    <xf numFmtId="0" fontId="23" fillId="0" borderId="0" xfId="0" applyFont="1"/>
    <xf numFmtId="0" fontId="23" fillId="0" borderId="0" xfId="0" applyFont="1" applyAlignment="1">
      <alignment horizontal="center"/>
    </xf>
    <xf numFmtId="0" fontId="23" fillId="76" borderId="59" xfId="0" applyFont="1" applyFill="1" applyBorder="1" applyAlignment="1">
      <alignment horizontal="center"/>
    </xf>
    <xf numFmtId="0" fontId="23" fillId="0" borderId="59" xfId="0" applyFont="1" applyBorder="1"/>
    <xf numFmtId="43" fontId="23" fillId="0" borderId="59" xfId="13" applyFont="1" applyBorder="1" applyAlignment="1">
      <alignment horizontal="center"/>
    </xf>
    <xf numFmtId="0" fontId="23" fillId="0" borderId="59" xfId="0" applyFont="1" applyBorder="1" applyAlignment="1">
      <alignment horizontal="center"/>
    </xf>
    <xf numFmtId="44" fontId="23" fillId="0" borderId="59" xfId="0" applyNumberFormat="1" applyFont="1" applyBorder="1" applyAlignment="1">
      <alignment horizontal="center"/>
    </xf>
    <xf numFmtId="43" fontId="23" fillId="0" borderId="59" xfId="13" applyFont="1" applyFill="1" applyBorder="1" applyAlignment="1">
      <alignment horizontal="center"/>
    </xf>
    <xf numFmtId="43" fontId="0" fillId="0" borderId="0" xfId="0" applyNumberFormat="1"/>
    <xf numFmtId="0" fontId="0" fillId="0" borderId="0" xfId="0" applyFill="1" applyAlignment="1">
      <alignment horizontal="center"/>
    </xf>
    <xf numFmtId="0" fontId="0" fillId="0" borderId="0" xfId="0" applyFill="1"/>
    <xf numFmtId="43" fontId="23" fillId="0" borderId="0" xfId="13" applyFont="1" applyAlignment="1">
      <alignment horizontal="center"/>
    </xf>
    <xf numFmtId="0" fontId="0" fillId="35" borderId="84" xfId="0" applyFill="1" applyBorder="1" applyAlignment="1">
      <alignment horizontal="center" vertical="top" wrapText="1"/>
    </xf>
    <xf numFmtId="0" fontId="0" fillId="35" borderId="22" xfId="0" applyFill="1" applyBorder="1" applyAlignment="1">
      <alignment horizontal="center" vertical="top" wrapText="1"/>
    </xf>
    <xf numFmtId="0" fontId="0" fillId="35" borderId="85" xfId="0" applyFill="1" applyBorder="1" applyAlignment="1">
      <alignment horizontal="center" vertical="top" wrapText="1"/>
    </xf>
    <xf numFmtId="0" fontId="0" fillId="35" borderId="21" xfId="0" applyFill="1" applyBorder="1" applyAlignment="1">
      <alignment horizontal="center" vertical="top" wrapText="1"/>
    </xf>
    <xf numFmtId="0" fontId="0" fillId="35" borderId="0" xfId="0" applyFill="1" applyBorder="1" applyAlignment="1">
      <alignment horizontal="center" vertical="top" wrapText="1"/>
    </xf>
    <xf numFmtId="0" fontId="0" fillId="35" borderId="35" xfId="0" applyFill="1" applyBorder="1" applyAlignment="1">
      <alignment horizontal="center" vertical="top" wrapText="1"/>
    </xf>
    <xf numFmtId="0" fontId="0" fillId="35" borderId="36" xfId="0" applyFill="1" applyBorder="1" applyAlignment="1">
      <alignment horizontal="center" vertical="top" wrapText="1"/>
    </xf>
    <xf numFmtId="0" fontId="0" fillId="35" borderId="10" xfId="0" applyFill="1" applyBorder="1" applyAlignment="1">
      <alignment horizontal="center" vertical="top" wrapText="1"/>
    </xf>
    <xf numFmtId="0" fontId="0" fillId="35" borderId="37" xfId="0" applyFill="1" applyBorder="1" applyAlignment="1">
      <alignment horizontal="center" vertical="top" wrapText="1"/>
    </xf>
    <xf numFmtId="0" fontId="2" fillId="0" borderId="70" xfId="0" applyFont="1" applyBorder="1" applyAlignment="1">
      <alignment horizontal="center"/>
    </xf>
    <xf numFmtId="0" fontId="0" fillId="0" borderId="70" xfId="0" applyBorder="1" applyAlignment="1">
      <alignment horizontal="center"/>
    </xf>
    <xf numFmtId="0" fontId="2" fillId="35" borderId="61" xfId="0" applyFont="1" applyFill="1" applyBorder="1" applyAlignment="1">
      <alignment horizontal="center"/>
    </xf>
    <xf numFmtId="0" fontId="2" fillId="35" borderId="70" xfId="0" applyFont="1" applyFill="1" applyBorder="1" applyAlignment="1">
      <alignment horizontal="center"/>
    </xf>
    <xf numFmtId="0" fontId="2" fillId="35" borderId="62" xfId="0" applyFont="1" applyFill="1" applyBorder="1" applyAlignment="1">
      <alignment horizontal="center"/>
    </xf>
    <xf numFmtId="0" fontId="2" fillId="0" borderId="61" xfId="0" applyFont="1" applyBorder="1" applyAlignment="1">
      <alignment horizontal="left"/>
    </xf>
    <xf numFmtId="0" fontId="2" fillId="0" borderId="70" xfId="0" applyFont="1" applyBorder="1" applyAlignment="1">
      <alignment horizontal="left"/>
    </xf>
    <xf numFmtId="0" fontId="2" fillId="0" borderId="62" xfId="0" applyFont="1" applyBorder="1" applyAlignment="1">
      <alignment horizontal="left"/>
    </xf>
    <xf numFmtId="3" fontId="0" fillId="0" borderId="61" xfId="13" applyNumberFormat="1" applyFont="1" applyBorder="1" applyAlignment="1">
      <alignment horizontal="right"/>
    </xf>
    <xf numFmtId="0" fontId="0" fillId="0" borderId="62" xfId="13" applyNumberFormat="1" applyFont="1" applyBorder="1" applyAlignment="1">
      <alignment horizontal="right"/>
    </xf>
    <xf numFmtId="3" fontId="0" fillId="0" borderId="0" xfId="0" applyNumberFormat="1"/>
    <xf numFmtId="43" fontId="0" fillId="0" borderId="61" xfId="13" applyFont="1" applyBorder="1" applyAlignment="1">
      <alignment horizontal="right"/>
    </xf>
    <xf numFmtId="43" fontId="0" fillId="0" borderId="62" xfId="13" applyFont="1" applyBorder="1" applyAlignment="1">
      <alignment horizontal="right"/>
    </xf>
    <xf numFmtId="0" fontId="0" fillId="0" borderId="61" xfId="0" applyBorder="1" applyAlignment="1">
      <alignment horizontal="center"/>
    </xf>
    <xf numFmtId="0" fontId="0" fillId="0" borderId="62" xfId="0" applyBorder="1" applyAlignment="1">
      <alignment horizontal="center"/>
    </xf>
    <xf numFmtId="43" fontId="0" fillId="0" borderId="0" xfId="13" applyFont="1" applyAlignment="1">
      <alignment horizontal="right"/>
    </xf>
    <xf numFmtId="43" fontId="2" fillId="35" borderId="61" xfId="13" applyFont="1" applyFill="1" applyBorder="1" applyAlignment="1">
      <alignment horizontal="center"/>
    </xf>
    <xf numFmtId="43" fontId="2" fillId="35" borderId="62" xfId="13" applyFont="1" applyFill="1" applyBorder="1" applyAlignment="1">
      <alignment horizontal="center"/>
    </xf>
    <xf numFmtId="3" fontId="0" fillId="0" borderId="61" xfId="13" applyNumberFormat="1" applyFont="1" applyBorder="1" applyAlignment="1">
      <alignment horizontal="center"/>
    </xf>
    <xf numFmtId="0" fontId="0" fillId="0" borderId="62" xfId="13" applyNumberFormat="1" applyFont="1" applyBorder="1" applyAlignment="1">
      <alignment horizontal="center"/>
    </xf>
    <xf numFmtId="178" fontId="0" fillId="0" borderId="61" xfId="13" applyNumberFormat="1" applyFont="1" applyBorder="1" applyAlignment="1">
      <alignment horizontal="right"/>
    </xf>
    <xf numFmtId="178" fontId="0" fillId="0" borderId="62" xfId="13" applyNumberFormat="1" applyFont="1" applyBorder="1" applyAlignment="1">
      <alignment horizontal="right"/>
    </xf>
    <xf numFmtId="178" fontId="0" fillId="0" borderId="61" xfId="13" applyNumberFormat="1" applyFont="1" applyBorder="1" applyAlignment="1">
      <alignment horizontal="center"/>
    </xf>
    <xf numFmtId="178" fontId="0" fillId="0" borderId="62" xfId="13" applyNumberFormat="1" applyFont="1" applyBorder="1" applyAlignment="1">
      <alignment horizontal="center"/>
    </xf>
    <xf numFmtId="3" fontId="0" fillId="0" borderId="61" xfId="0" applyNumberFormat="1" applyBorder="1" applyAlignment="1">
      <alignment horizontal="center"/>
    </xf>
    <xf numFmtId="0" fontId="0" fillId="0" borderId="0" xfId="0" applyAlignment="1">
      <alignment horizontal="justify" vertical="top"/>
    </xf>
    <xf numFmtId="0" fontId="0" fillId="0" borderId="0" xfId="0" applyAlignment="1">
      <alignment horizontal="justify"/>
    </xf>
    <xf numFmtId="0" fontId="117" fillId="0" borderId="0" xfId="0" applyFont="1" applyAlignment="1">
      <alignment horizontal="center"/>
    </xf>
    <xf numFmtId="0" fontId="117" fillId="0" borderId="0" xfId="0" applyFont="1" applyAlignment="1">
      <alignment horizontal="right"/>
    </xf>
    <xf numFmtId="0" fontId="92" fillId="0" borderId="0" xfId="0" applyFont="1" applyAlignment="1">
      <alignment horizontal="center" wrapText="1"/>
    </xf>
    <xf numFmtId="0" fontId="92" fillId="0" borderId="0" xfId="0" applyFont="1" applyBorder="1" applyAlignment="1">
      <alignment horizontal="center"/>
    </xf>
    <xf numFmtId="0" fontId="118" fillId="77" borderId="86" xfId="0" applyFont="1" applyFill="1" applyBorder="1" applyAlignment="1">
      <alignment horizontal="center" vertical="center" wrapText="1"/>
    </xf>
    <xf numFmtId="0" fontId="118" fillId="77" borderId="87" xfId="0" applyFont="1" applyFill="1" applyBorder="1" applyAlignment="1">
      <alignment horizontal="center" vertical="center" wrapText="1"/>
    </xf>
    <xf numFmtId="0" fontId="118" fillId="77" borderId="86" xfId="0" applyFont="1" applyFill="1" applyBorder="1" applyAlignment="1">
      <alignment horizontal="center" vertical="center"/>
    </xf>
    <xf numFmtId="0" fontId="118" fillId="77" borderId="88" xfId="0" applyFont="1" applyFill="1" applyBorder="1" applyAlignment="1">
      <alignment horizontal="center" vertical="center" wrapText="1"/>
    </xf>
    <xf numFmtId="0" fontId="118" fillId="77" borderId="89" xfId="0" applyFont="1" applyFill="1" applyBorder="1" applyAlignment="1">
      <alignment horizontal="center" vertical="center" wrapText="1"/>
    </xf>
    <xf numFmtId="0" fontId="118" fillId="77" borderId="90" xfId="0" applyFont="1" applyFill="1" applyBorder="1" applyAlignment="1">
      <alignment horizontal="center" vertical="center" wrapText="1"/>
    </xf>
    <xf numFmtId="0" fontId="118" fillId="77" borderId="86" xfId="0" applyFont="1" applyFill="1" applyBorder="1" applyAlignment="1">
      <alignment horizontal="center" vertical="center"/>
    </xf>
    <xf numFmtId="0" fontId="118" fillId="77" borderId="86" xfId="0" applyFont="1" applyFill="1" applyBorder="1" applyAlignment="1">
      <alignment horizontal="center" vertical="center" wrapText="1"/>
    </xf>
    <xf numFmtId="0" fontId="119" fillId="0" borderId="91" xfId="0" applyFont="1" applyBorder="1" applyAlignment="1">
      <alignment horizontal="left" vertical="center" wrapText="1"/>
    </xf>
    <xf numFmtId="0" fontId="119" fillId="0" borderId="91" xfId="0" applyFont="1" applyBorder="1" applyAlignment="1">
      <alignment horizontal="center" vertical="center" wrapText="1"/>
    </xf>
    <xf numFmtId="3" fontId="119" fillId="0" borderId="91" xfId="0" applyNumberFormat="1" applyFont="1" applyBorder="1" applyAlignment="1">
      <alignment horizontal="center" vertical="center" wrapText="1"/>
    </xf>
    <xf numFmtId="4" fontId="119" fillId="0" borderId="91" xfId="2" applyNumberFormat="1" applyFont="1" applyBorder="1" applyAlignment="1">
      <alignment horizontal="right" vertical="center"/>
    </xf>
    <xf numFmtId="4" fontId="119" fillId="0" borderId="91" xfId="2" applyNumberFormat="1" applyFont="1" applyBorder="1" applyAlignment="1">
      <alignment horizontal="center" vertical="center"/>
    </xf>
    <xf numFmtId="0" fontId="119" fillId="72" borderId="59" xfId="0" applyFont="1" applyFill="1" applyBorder="1" applyAlignment="1">
      <alignment horizontal="left" vertical="center" wrapText="1"/>
    </xf>
    <xf numFmtId="0" fontId="119" fillId="72" borderId="59" xfId="0" applyFont="1" applyFill="1" applyBorder="1" applyAlignment="1">
      <alignment horizontal="center" vertical="center" wrapText="1"/>
    </xf>
    <xf numFmtId="186" fontId="119" fillId="72" borderId="59" xfId="0" applyNumberFormat="1" applyFont="1" applyFill="1" applyBorder="1" applyAlignment="1">
      <alignment horizontal="center" vertical="center" wrapText="1"/>
    </xf>
    <xf numFmtId="4" fontId="119" fillId="72" borderId="59" xfId="2" applyNumberFormat="1" applyFont="1" applyFill="1" applyBorder="1" applyAlignment="1">
      <alignment horizontal="right" vertical="center" wrapText="1"/>
    </xf>
    <xf numFmtId="4" fontId="119" fillId="72" borderId="59" xfId="2" applyNumberFormat="1" applyFont="1" applyFill="1" applyBorder="1" applyAlignment="1">
      <alignment horizontal="center" vertical="center" wrapText="1"/>
    </xf>
    <xf numFmtId="0" fontId="119" fillId="0" borderId="60" xfId="0" applyFont="1" applyBorder="1" applyAlignment="1">
      <alignment horizontal="left" vertical="center" wrapText="1"/>
    </xf>
    <xf numFmtId="4" fontId="119" fillId="0" borderId="91" xfId="2" applyNumberFormat="1" applyFont="1" applyBorder="1" applyAlignment="1">
      <alignment horizontal="right" vertical="center" wrapText="1"/>
    </xf>
    <xf numFmtId="4" fontId="119" fillId="0" borderId="91" xfId="2" applyNumberFormat="1" applyFont="1" applyBorder="1" applyAlignment="1">
      <alignment horizontal="center" vertical="center" wrapText="1"/>
    </xf>
    <xf numFmtId="187" fontId="20" fillId="0" borderId="0" xfId="0" applyNumberFormat="1" applyFont="1"/>
    <xf numFmtId="3" fontId="20" fillId="0" borderId="0" xfId="0" applyNumberFormat="1" applyFont="1"/>
    <xf numFmtId="0" fontId="119" fillId="0" borderId="19" xfId="0" applyFont="1" applyBorder="1" applyAlignment="1">
      <alignment horizontal="left" vertical="center" wrapText="1"/>
    </xf>
    <xf numFmtId="4" fontId="119" fillId="0" borderId="91" xfId="2" applyNumberFormat="1" applyFont="1" applyBorder="1" applyAlignment="1">
      <alignment vertical="center" wrapText="1"/>
    </xf>
  </cellXfs>
  <cellStyles count="2522">
    <cellStyle name="          _x000d__x000a_386grabber=VGA.3GR_x000d__x000a_" xfId="61"/>
    <cellStyle name="=C:\WINNT\SYSTEM32\COMMAND.COM" xfId="58"/>
    <cellStyle name="=C:\WINNT\SYSTEM32\COMMAND.COM 2" xfId="59"/>
    <cellStyle name="=C:\WINNT\SYSTEM32\COMMAND.COM 3" xfId="60"/>
    <cellStyle name="=C:\WINNT\SYSTEM32\COMMAND.COM_PEF por ramos y edos 100209b" xfId="62"/>
    <cellStyle name="20% - Accent1 2" xfId="63"/>
    <cellStyle name="20% - Accent2 2" xfId="64"/>
    <cellStyle name="20% - Accent3 2" xfId="65"/>
    <cellStyle name="20% - Accent4 2" xfId="66"/>
    <cellStyle name="20% - Accent5 2" xfId="67"/>
    <cellStyle name="20% - Accent6 2" xfId="68"/>
    <cellStyle name="20% - Énfasis1 2" xfId="69"/>
    <cellStyle name="20% - Énfasis1 2 10" xfId="70"/>
    <cellStyle name="20% - Énfasis1 2 11" xfId="71"/>
    <cellStyle name="20% - Énfasis1 2 12" xfId="72"/>
    <cellStyle name="20% - Énfasis1 2 13" xfId="73"/>
    <cellStyle name="20% - Énfasis1 2 2" xfId="74"/>
    <cellStyle name="20% - Énfasis1 2 2 2" xfId="75"/>
    <cellStyle name="20% - Énfasis1 2 3" xfId="76"/>
    <cellStyle name="20% - Énfasis1 2 4" xfId="77"/>
    <cellStyle name="20% - Énfasis1 2 5" xfId="78"/>
    <cellStyle name="20% - Énfasis1 2 6" xfId="79"/>
    <cellStyle name="20% - Énfasis1 2 7" xfId="80"/>
    <cellStyle name="20% - Énfasis1 2 8" xfId="81"/>
    <cellStyle name="20% - Énfasis1 2 9" xfId="82"/>
    <cellStyle name="20% - Énfasis1 3" xfId="83"/>
    <cellStyle name="20% - Énfasis1 3 10" xfId="84"/>
    <cellStyle name="20% - Énfasis1 3 11" xfId="85"/>
    <cellStyle name="20% - Énfasis1 3 12" xfId="86"/>
    <cellStyle name="20% - Énfasis1 3 13" xfId="87"/>
    <cellStyle name="20% - Énfasis1 3 2" xfId="88"/>
    <cellStyle name="20% - Énfasis1 3 3" xfId="89"/>
    <cellStyle name="20% - Énfasis1 3 4" xfId="90"/>
    <cellStyle name="20% - Énfasis1 3 5" xfId="91"/>
    <cellStyle name="20% - Énfasis1 3 6" xfId="92"/>
    <cellStyle name="20% - Énfasis1 3 7" xfId="93"/>
    <cellStyle name="20% - Énfasis1 3 8" xfId="94"/>
    <cellStyle name="20% - Énfasis1 3 9" xfId="95"/>
    <cellStyle name="20% - Énfasis1 4 10" xfId="96"/>
    <cellStyle name="20% - Énfasis1 4 11" xfId="97"/>
    <cellStyle name="20% - Énfasis1 4 12" xfId="98"/>
    <cellStyle name="20% - Énfasis1 4 13" xfId="99"/>
    <cellStyle name="20% - Énfasis1 4 2" xfId="100"/>
    <cellStyle name="20% - Énfasis1 4 3" xfId="101"/>
    <cellStyle name="20% - Énfasis1 4 4" xfId="102"/>
    <cellStyle name="20% - Énfasis1 4 5" xfId="103"/>
    <cellStyle name="20% - Énfasis1 4 6" xfId="104"/>
    <cellStyle name="20% - Énfasis1 4 7" xfId="105"/>
    <cellStyle name="20% - Énfasis1 4 8" xfId="106"/>
    <cellStyle name="20% - Énfasis1 4 9" xfId="107"/>
    <cellStyle name="20% - Énfasis1 5 10" xfId="108"/>
    <cellStyle name="20% - Énfasis1 5 11" xfId="109"/>
    <cellStyle name="20% - Énfasis1 5 12" xfId="110"/>
    <cellStyle name="20% - Énfasis1 5 2" xfId="111"/>
    <cellStyle name="20% - Énfasis1 5 3" xfId="112"/>
    <cellStyle name="20% - Énfasis1 5 4" xfId="113"/>
    <cellStyle name="20% - Énfasis1 5 5" xfId="114"/>
    <cellStyle name="20% - Énfasis1 5 6" xfId="115"/>
    <cellStyle name="20% - Énfasis1 5 7" xfId="116"/>
    <cellStyle name="20% - Énfasis1 5 8" xfId="117"/>
    <cellStyle name="20% - Énfasis1 5 9" xfId="118"/>
    <cellStyle name="20% - Énfasis2 2" xfId="119"/>
    <cellStyle name="20% - Énfasis2 2 10" xfId="120"/>
    <cellStyle name="20% - Énfasis2 2 11" xfId="121"/>
    <cellStyle name="20% - Énfasis2 2 12" xfId="122"/>
    <cellStyle name="20% - Énfasis2 2 13" xfId="123"/>
    <cellStyle name="20% - Énfasis2 2 2" xfId="124"/>
    <cellStyle name="20% - Énfasis2 2 2 2" xfId="125"/>
    <cellStyle name="20% - Énfasis2 2 3" xfId="126"/>
    <cellStyle name="20% - Énfasis2 2 4" xfId="127"/>
    <cellStyle name="20% - Énfasis2 2 5" xfId="128"/>
    <cellStyle name="20% - Énfasis2 2 6" xfId="129"/>
    <cellStyle name="20% - Énfasis2 2 7" xfId="130"/>
    <cellStyle name="20% - Énfasis2 2 8" xfId="131"/>
    <cellStyle name="20% - Énfasis2 2 9" xfId="132"/>
    <cellStyle name="20% - Énfasis2 3" xfId="133"/>
    <cellStyle name="20% - Énfasis2 3 10" xfId="134"/>
    <cellStyle name="20% - Énfasis2 3 11" xfId="135"/>
    <cellStyle name="20% - Énfasis2 3 12" xfId="136"/>
    <cellStyle name="20% - Énfasis2 3 13" xfId="137"/>
    <cellStyle name="20% - Énfasis2 3 2" xfId="138"/>
    <cellStyle name="20% - Énfasis2 3 3" xfId="139"/>
    <cellStyle name="20% - Énfasis2 3 4" xfId="140"/>
    <cellStyle name="20% - Énfasis2 3 5" xfId="141"/>
    <cellStyle name="20% - Énfasis2 3 6" xfId="142"/>
    <cellStyle name="20% - Énfasis2 3 7" xfId="143"/>
    <cellStyle name="20% - Énfasis2 3 8" xfId="144"/>
    <cellStyle name="20% - Énfasis2 3 9" xfId="145"/>
    <cellStyle name="20% - Énfasis2 4 10" xfId="146"/>
    <cellStyle name="20% - Énfasis2 4 11" xfId="147"/>
    <cellStyle name="20% - Énfasis2 4 12" xfId="148"/>
    <cellStyle name="20% - Énfasis2 4 13" xfId="149"/>
    <cellStyle name="20% - Énfasis2 4 2" xfId="150"/>
    <cellStyle name="20% - Énfasis2 4 3" xfId="151"/>
    <cellStyle name="20% - Énfasis2 4 4" xfId="152"/>
    <cellStyle name="20% - Énfasis2 4 5" xfId="153"/>
    <cellStyle name="20% - Énfasis2 4 6" xfId="154"/>
    <cellStyle name="20% - Énfasis2 4 7" xfId="155"/>
    <cellStyle name="20% - Énfasis2 4 8" xfId="156"/>
    <cellStyle name="20% - Énfasis2 4 9" xfId="157"/>
    <cellStyle name="20% - Énfasis2 5 10" xfId="158"/>
    <cellStyle name="20% - Énfasis2 5 11" xfId="159"/>
    <cellStyle name="20% - Énfasis2 5 12" xfId="160"/>
    <cellStyle name="20% - Énfasis2 5 2" xfId="161"/>
    <cellStyle name="20% - Énfasis2 5 3" xfId="162"/>
    <cellStyle name="20% - Énfasis2 5 4" xfId="163"/>
    <cellStyle name="20% - Énfasis2 5 5" xfId="164"/>
    <cellStyle name="20% - Énfasis2 5 6" xfId="165"/>
    <cellStyle name="20% - Énfasis2 5 7" xfId="166"/>
    <cellStyle name="20% - Énfasis2 5 8" xfId="167"/>
    <cellStyle name="20% - Énfasis2 5 9" xfId="168"/>
    <cellStyle name="20% - Énfasis3 2" xfId="169"/>
    <cellStyle name="20% - Énfasis3 2 10" xfId="170"/>
    <cellStyle name="20% - Énfasis3 2 11" xfId="171"/>
    <cellStyle name="20% - Énfasis3 2 12" xfId="172"/>
    <cellStyle name="20% - Énfasis3 2 13" xfId="173"/>
    <cellStyle name="20% - Énfasis3 2 2" xfId="174"/>
    <cellStyle name="20% - Énfasis3 2 2 2" xfId="175"/>
    <cellStyle name="20% - Énfasis3 2 3" xfId="176"/>
    <cellStyle name="20% - Énfasis3 2 4" xfId="177"/>
    <cellStyle name="20% - Énfasis3 2 5" xfId="178"/>
    <cellStyle name="20% - Énfasis3 2 6" xfId="179"/>
    <cellStyle name="20% - Énfasis3 2 7" xfId="180"/>
    <cellStyle name="20% - Énfasis3 2 8" xfId="181"/>
    <cellStyle name="20% - Énfasis3 2 9" xfId="182"/>
    <cellStyle name="20% - Énfasis3 3" xfId="183"/>
    <cellStyle name="20% - Énfasis3 3 10" xfId="184"/>
    <cellStyle name="20% - Énfasis3 3 11" xfId="185"/>
    <cellStyle name="20% - Énfasis3 3 12" xfId="186"/>
    <cellStyle name="20% - Énfasis3 3 13" xfId="187"/>
    <cellStyle name="20% - Énfasis3 3 2" xfId="188"/>
    <cellStyle name="20% - Énfasis3 3 3" xfId="189"/>
    <cellStyle name="20% - Énfasis3 3 4" xfId="190"/>
    <cellStyle name="20% - Énfasis3 3 5" xfId="191"/>
    <cellStyle name="20% - Énfasis3 3 6" xfId="192"/>
    <cellStyle name="20% - Énfasis3 3 7" xfId="193"/>
    <cellStyle name="20% - Énfasis3 3 8" xfId="194"/>
    <cellStyle name="20% - Énfasis3 3 9" xfId="195"/>
    <cellStyle name="20% - Énfasis3 4 10" xfId="196"/>
    <cellStyle name="20% - Énfasis3 4 11" xfId="197"/>
    <cellStyle name="20% - Énfasis3 4 12" xfId="198"/>
    <cellStyle name="20% - Énfasis3 4 13" xfId="199"/>
    <cellStyle name="20% - Énfasis3 4 2" xfId="200"/>
    <cellStyle name="20% - Énfasis3 4 3" xfId="201"/>
    <cellStyle name="20% - Énfasis3 4 4" xfId="202"/>
    <cellStyle name="20% - Énfasis3 4 5" xfId="203"/>
    <cellStyle name="20% - Énfasis3 4 6" xfId="204"/>
    <cellStyle name="20% - Énfasis3 4 7" xfId="205"/>
    <cellStyle name="20% - Énfasis3 4 8" xfId="206"/>
    <cellStyle name="20% - Énfasis3 4 9" xfId="207"/>
    <cellStyle name="20% - Énfasis3 5 10" xfId="208"/>
    <cellStyle name="20% - Énfasis3 5 11" xfId="209"/>
    <cellStyle name="20% - Énfasis3 5 12" xfId="210"/>
    <cellStyle name="20% - Énfasis3 5 2" xfId="211"/>
    <cellStyle name="20% - Énfasis3 5 3" xfId="212"/>
    <cellStyle name="20% - Énfasis3 5 4" xfId="213"/>
    <cellStyle name="20% - Énfasis3 5 5" xfId="214"/>
    <cellStyle name="20% - Énfasis3 5 6" xfId="215"/>
    <cellStyle name="20% - Énfasis3 5 7" xfId="216"/>
    <cellStyle name="20% - Énfasis3 5 8" xfId="217"/>
    <cellStyle name="20% - Énfasis3 5 9" xfId="218"/>
    <cellStyle name="20% - Énfasis4 2" xfId="219"/>
    <cellStyle name="20% - Énfasis4 2 10" xfId="220"/>
    <cellStyle name="20% - Énfasis4 2 11" xfId="221"/>
    <cellStyle name="20% - Énfasis4 2 12" xfId="222"/>
    <cellStyle name="20% - Énfasis4 2 13" xfId="223"/>
    <cellStyle name="20% - Énfasis4 2 2" xfId="224"/>
    <cellStyle name="20% - Énfasis4 2 2 2" xfId="225"/>
    <cellStyle name="20% - Énfasis4 2 3" xfId="226"/>
    <cellStyle name="20% - Énfasis4 2 4" xfId="227"/>
    <cellStyle name="20% - Énfasis4 2 5" xfId="228"/>
    <cellStyle name="20% - Énfasis4 2 6" xfId="229"/>
    <cellStyle name="20% - Énfasis4 2 7" xfId="230"/>
    <cellStyle name="20% - Énfasis4 2 8" xfId="231"/>
    <cellStyle name="20% - Énfasis4 2 9" xfId="232"/>
    <cellStyle name="20% - Énfasis4 3" xfId="233"/>
    <cellStyle name="20% - Énfasis4 3 10" xfId="234"/>
    <cellStyle name="20% - Énfasis4 3 11" xfId="235"/>
    <cellStyle name="20% - Énfasis4 3 12" xfId="236"/>
    <cellStyle name="20% - Énfasis4 3 13" xfId="237"/>
    <cellStyle name="20% - Énfasis4 3 2" xfId="238"/>
    <cellStyle name="20% - Énfasis4 3 3" xfId="239"/>
    <cellStyle name="20% - Énfasis4 3 4" xfId="240"/>
    <cellStyle name="20% - Énfasis4 3 5" xfId="241"/>
    <cellStyle name="20% - Énfasis4 3 6" xfId="242"/>
    <cellStyle name="20% - Énfasis4 3 7" xfId="243"/>
    <cellStyle name="20% - Énfasis4 3 8" xfId="244"/>
    <cellStyle name="20% - Énfasis4 3 9" xfId="245"/>
    <cellStyle name="20% - Énfasis4 4 10" xfId="246"/>
    <cellStyle name="20% - Énfasis4 4 11" xfId="247"/>
    <cellStyle name="20% - Énfasis4 4 12" xfId="248"/>
    <cellStyle name="20% - Énfasis4 4 13" xfId="249"/>
    <cellStyle name="20% - Énfasis4 4 2" xfId="250"/>
    <cellStyle name="20% - Énfasis4 4 3" xfId="251"/>
    <cellStyle name="20% - Énfasis4 4 4" xfId="252"/>
    <cellStyle name="20% - Énfasis4 4 5" xfId="253"/>
    <cellStyle name="20% - Énfasis4 4 6" xfId="254"/>
    <cellStyle name="20% - Énfasis4 4 7" xfId="255"/>
    <cellStyle name="20% - Énfasis4 4 8" xfId="256"/>
    <cellStyle name="20% - Énfasis4 4 9" xfId="257"/>
    <cellStyle name="20% - Énfasis4 5 10" xfId="258"/>
    <cellStyle name="20% - Énfasis4 5 11" xfId="259"/>
    <cellStyle name="20% - Énfasis4 5 12" xfId="260"/>
    <cellStyle name="20% - Énfasis4 5 2" xfId="261"/>
    <cellStyle name="20% - Énfasis4 5 3" xfId="262"/>
    <cellStyle name="20% - Énfasis4 5 4" xfId="263"/>
    <cellStyle name="20% - Énfasis4 5 5" xfId="264"/>
    <cellStyle name="20% - Énfasis4 5 6" xfId="265"/>
    <cellStyle name="20% - Énfasis4 5 7" xfId="266"/>
    <cellStyle name="20% - Énfasis4 5 8" xfId="267"/>
    <cellStyle name="20% - Énfasis4 5 9" xfId="268"/>
    <cellStyle name="20% - Énfasis5 2" xfId="269"/>
    <cellStyle name="20% - Énfasis5 2 10" xfId="270"/>
    <cellStyle name="20% - Énfasis5 2 11" xfId="271"/>
    <cellStyle name="20% - Énfasis5 2 12" xfId="272"/>
    <cellStyle name="20% - Énfasis5 2 13" xfId="273"/>
    <cellStyle name="20% - Énfasis5 2 2" xfId="274"/>
    <cellStyle name="20% - Énfasis5 2 2 2" xfId="275"/>
    <cellStyle name="20% - Énfasis5 2 3" xfId="276"/>
    <cellStyle name="20% - Énfasis5 2 4" xfId="277"/>
    <cellStyle name="20% - Énfasis5 2 5" xfId="278"/>
    <cellStyle name="20% - Énfasis5 2 6" xfId="279"/>
    <cellStyle name="20% - Énfasis5 2 7" xfId="280"/>
    <cellStyle name="20% - Énfasis5 2 8" xfId="281"/>
    <cellStyle name="20% - Énfasis5 2 9" xfId="282"/>
    <cellStyle name="20% - Énfasis5 3" xfId="283"/>
    <cellStyle name="20% - Énfasis5 3 10" xfId="284"/>
    <cellStyle name="20% - Énfasis5 3 11" xfId="285"/>
    <cellStyle name="20% - Énfasis5 3 12" xfId="286"/>
    <cellStyle name="20% - Énfasis5 3 13" xfId="287"/>
    <cellStyle name="20% - Énfasis5 3 2" xfId="288"/>
    <cellStyle name="20% - Énfasis5 3 3" xfId="289"/>
    <cellStyle name="20% - Énfasis5 3 4" xfId="290"/>
    <cellStyle name="20% - Énfasis5 3 5" xfId="291"/>
    <cellStyle name="20% - Énfasis5 3 6" xfId="292"/>
    <cellStyle name="20% - Énfasis5 3 7" xfId="293"/>
    <cellStyle name="20% - Énfasis5 3 8" xfId="294"/>
    <cellStyle name="20% - Énfasis5 3 9" xfId="295"/>
    <cellStyle name="20% - Énfasis5 4 10" xfId="296"/>
    <cellStyle name="20% - Énfasis5 4 11" xfId="297"/>
    <cellStyle name="20% - Énfasis5 4 12" xfId="298"/>
    <cellStyle name="20% - Énfasis5 4 13" xfId="299"/>
    <cellStyle name="20% - Énfasis5 4 2" xfId="300"/>
    <cellStyle name="20% - Énfasis5 4 3" xfId="301"/>
    <cellStyle name="20% - Énfasis5 4 4" xfId="302"/>
    <cellStyle name="20% - Énfasis5 4 5" xfId="303"/>
    <cellStyle name="20% - Énfasis5 4 6" xfId="304"/>
    <cellStyle name="20% - Énfasis5 4 7" xfId="305"/>
    <cellStyle name="20% - Énfasis5 4 8" xfId="306"/>
    <cellStyle name="20% - Énfasis5 4 9" xfId="307"/>
    <cellStyle name="20% - Énfasis5 5 10" xfId="308"/>
    <cellStyle name="20% - Énfasis5 5 11" xfId="309"/>
    <cellStyle name="20% - Énfasis5 5 12" xfId="310"/>
    <cellStyle name="20% - Énfasis5 5 2" xfId="311"/>
    <cellStyle name="20% - Énfasis5 5 3" xfId="312"/>
    <cellStyle name="20% - Énfasis5 5 4" xfId="313"/>
    <cellStyle name="20% - Énfasis5 5 5" xfId="314"/>
    <cellStyle name="20% - Énfasis5 5 6" xfId="315"/>
    <cellStyle name="20% - Énfasis5 5 7" xfId="316"/>
    <cellStyle name="20% - Énfasis5 5 8" xfId="317"/>
    <cellStyle name="20% - Énfasis5 5 9" xfId="318"/>
    <cellStyle name="20% - Énfasis6 2" xfId="319"/>
    <cellStyle name="20% - Énfasis6 2 10" xfId="320"/>
    <cellStyle name="20% - Énfasis6 2 11" xfId="321"/>
    <cellStyle name="20% - Énfasis6 2 12" xfId="322"/>
    <cellStyle name="20% - Énfasis6 2 13" xfId="323"/>
    <cellStyle name="20% - Énfasis6 2 2" xfId="324"/>
    <cellStyle name="20% - Énfasis6 2 2 2" xfId="325"/>
    <cellStyle name="20% - Énfasis6 2 3" xfId="326"/>
    <cellStyle name="20% - Énfasis6 2 4" xfId="327"/>
    <cellStyle name="20% - Énfasis6 2 5" xfId="328"/>
    <cellStyle name="20% - Énfasis6 2 6" xfId="329"/>
    <cellStyle name="20% - Énfasis6 2 7" xfId="330"/>
    <cellStyle name="20% - Énfasis6 2 8" xfId="331"/>
    <cellStyle name="20% - Énfasis6 2 9" xfId="332"/>
    <cellStyle name="20% - Énfasis6 3" xfId="333"/>
    <cellStyle name="20% - Énfasis6 3 10" xfId="334"/>
    <cellStyle name="20% - Énfasis6 3 11" xfId="335"/>
    <cellStyle name="20% - Énfasis6 3 12" xfId="336"/>
    <cellStyle name="20% - Énfasis6 3 13" xfId="337"/>
    <cellStyle name="20% - Énfasis6 3 2" xfId="338"/>
    <cellStyle name="20% - Énfasis6 3 3" xfId="339"/>
    <cellStyle name="20% - Énfasis6 3 4" xfId="340"/>
    <cellStyle name="20% - Énfasis6 3 5" xfId="341"/>
    <cellStyle name="20% - Énfasis6 3 6" xfId="342"/>
    <cellStyle name="20% - Énfasis6 3 7" xfId="343"/>
    <cellStyle name="20% - Énfasis6 3 8" xfId="344"/>
    <cellStyle name="20% - Énfasis6 3 9" xfId="345"/>
    <cellStyle name="20% - Énfasis6 4 10" xfId="346"/>
    <cellStyle name="20% - Énfasis6 4 11" xfId="347"/>
    <cellStyle name="20% - Énfasis6 4 12" xfId="348"/>
    <cellStyle name="20% - Énfasis6 4 13" xfId="349"/>
    <cellStyle name="20% - Énfasis6 4 2" xfId="350"/>
    <cellStyle name="20% - Énfasis6 4 3" xfId="351"/>
    <cellStyle name="20% - Énfasis6 4 4" xfId="352"/>
    <cellStyle name="20% - Énfasis6 4 5" xfId="353"/>
    <cellStyle name="20% - Énfasis6 4 6" xfId="354"/>
    <cellStyle name="20% - Énfasis6 4 7" xfId="355"/>
    <cellStyle name="20% - Énfasis6 4 8" xfId="356"/>
    <cellStyle name="20% - Énfasis6 4 9" xfId="357"/>
    <cellStyle name="20% - Énfasis6 5 10" xfId="358"/>
    <cellStyle name="20% - Énfasis6 5 11" xfId="359"/>
    <cellStyle name="20% - Énfasis6 5 12" xfId="360"/>
    <cellStyle name="20% - Énfasis6 5 2" xfId="361"/>
    <cellStyle name="20% - Énfasis6 5 3" xfId="362"/>
    <cellStyle name="20% - Énfasis6 5 4" xfId="363"/>
    <cellStyle name="20% - Énfasis6 5 5" xfId="364"/>
    <cellStyle name="20% - Énfasis6 5 6" xfId="365"/>
    <cellStyle name="20% - Énfasis6 5 7" xfId="366"/>
    <cellStyle name="20% - Énfasis6 5 8" xfId="367"/>
    <cellStyle name="20% - Énfasis6 5 9" xfId="368"/>
    <cellStyle name="40% - Accent1 2" xfId="369"/>
    <cellStyle name="40% - Accent2 2" xfId="370"/>
    <cellStyle name="40% - Accent3 2" xfId="371"/>
    <cellStyle name="40% - Accent4 2" xfId="372"/>
    <cellStyle name="40% - Accent5 2" xfId="373"/>
    <cellStyle name="40% - Accent6 2" xfId="374"/>
    <cellStyle name="40% - Énfasis1 2" xfId="375"/>
    <cellStyle name="40% - Énfasis1 2 10" xfId="376"/>
    <cellStyle name="40% - Énfasis1 2 11" xfId="377"/>
    <cellStyle name="40% - Énfasis1 2 12" xfId="378"/>
    <cellStyle name="40% - Énfasis1 2 13" xfId="379"/>
    <cellStyle name="40% - Énfasis1 2 2" xfId="380"/>
    <cellStyle name="40% - Énfasis1 2 2 2" xfId="381"/>
    <cellStyle name="40% - Énfasis1 2 3" xfId="382"/>
    <cellStyle name="40% - Énfasis1 2 4" xfId="383"/>
    <cellStyle name="40% - Énfasis1 2 5" xfId="384"/>
    <cellStyle name="40% - Énfasis1 2 6" xfId="385"/>
    <cellStyle name="40% - Énfasis1 2 7" xfId="386"/>
    <cellStyle name="40% - Énfasis1 2 8" xfId="387"/>
    <cellStyle name="40% - Énfasis1 2 9" xfId="388"/>
    <cellStyle name="40% - Énfasis1 3" xfId="389"/>
    <cellStyle name="40% - Énfasis1 3 10" xfId="390"/>
    <cellStyle name="40% - Énfasis1 3 11" xfId="391"/>
    <cellStyle name="40% - Énfasis1 3 12" xfId="392"/>
    <cellStyle name="40% - Énfasis1 3 13" xfId="393"/>
    <cellStyle name="40% - Énfasis1 3 2" xfId="394"/>
    <cellStyle name="40% - Énfasis1 3 3" xfId="395"/>
    <cellStyle name="40% - Énfasis1 3 4" xfId="396"/>
    <cellStyle name="40% - Énfasis1 3 5" xfId="397"/>
    <cellStyle name="40% - Énfasis1 3 6" xfId="398"/>
    <cellStyle name="40% - Énfasis1 3 7" xfId="399"/>
    <cellStyle name="40% - Énfasis1 3 8" xfId="400"/>
    <cellStyle name="40% - Énfasis1 3 9" xfId="401"/>
    <cellStyle name="40% - Énfasis1 4 10" xfId="402"/>
    <cellStyle name="40% - Énfasis1 4 11" xfId="403"/>
    <cellStyle name="40% - Énfasis1 4 12" xfId="404"/>
    <cellStyle name="40% - Énfasis1 4 13" xfId="405"/>
    <cellStyle name="40% - Énfasis1 4 2" xfId="406"/>
    <cellStyle name="40% - Énfasis1 4 3" xfId="407"/>
    <cellStyle name="40% - Énfasis1 4 4" xfId="408"/>
    <cellStyle name="40% - Énfasis1 4 5" xfId="409"/>
    <cellStyle name="40% - Énfasis1 4 6" xfId="410"/>
    <cellStyle name="40% - Énfasis1 4 7" xfId="411"/>
    <cellStyle name="40% - Énfasis1 4 8" xfId="412"/>
    <cellStyle name="40% - Énfasis1 4 9" xfId="413"/>
    <cellStyle name="40% - Énfasis1 5 10" xfId="414"/>
    <cellStyle name="40% - Énfasis1 5 11" xfId="415"/>
    <cellStyle name="40% - Énfasis1 5 12" xfId="416"/>
    <cellStyle name="40% - Énfasis1 5 2" xfId="417"/>
    <cellStyle name="40% - Énfasis1 5 3" xfId="418"/>
    <cellStyle name="40% - Énfasis1 5 4" xfId="419"/>
    <cellStyle name="40% - Énfasis1 5 5" xfId="420"/>
    <cellStyle name="40% - Énfasis1 5 6" xfId="421"/>
    <cellStyle name="40% - Énfasis1 5 7" xfId="422"/>
    <cellStyle name="40% - Énfasis1 5 8" xfId="423"/>
    <cellStyle name="40% - Énfasis1 5 9" xfId="424"/>
    <cellStyle name="40% - Énfasis2 2" xfId="425"/>
    <cellStyle name="40% - Énfasis2 2 10" xfId="426"/>
    <cellStyle name="40% - Énfasis2 2 11" xfId="427"/>
    <cellStyle name="40% - Énfasis2 2 12" xfId="428"/>
    <cellStyle name="40% - Énfasis2 2 13" xfId="429"/>
    <cellStyle name="40% - Énfasis2 2 2" xfId="430"/>
    <cellStyle name="40% - Énfasis2 2 2 2" xfId="431"/>
    <cellStyle name="40% - Énfasis2 2 3" xfId="432"/>
    <cellStyle name="40% - Énfasis2 2 4" xfId="433"/>
    <cellStyle name="40% - Énfasis2 2 5" xfId="434"/>
    <cellStyle name="40% - Énfasis2 2 6" xfId="435"/>
    <cellStyle name="40% - Énfasis2 2 7" xfId="436"/>
    <cellStyle name="40% - Énfasis2 2 8" xfId="437"/>
    <cellStyle name="40% - Énfasis2 2 9" xfId="438"/>
    <cellStyle name="40% - Énfasis2 3" xfId="439"/>
    <cellStyle name="40% - Énfasis2 3 10" xfId="440"/>
    <cellStyle name="40% - Énfasis2 3 11" xfId="441"/>
    <cellStyle name="40% - Énfasis2 3 12" xfId="442"/>
    <cellStyle name="40% - Énfasis2 3 13" xfId="443"/>
    <cellStyle name="40% - Énfasis2 3 2" xfId="444"/>
    <cellStyle name="40% - Énfasis2 3 3" xfId="445"/>
    <cellStyle name="40% - Énfasis2 3 4" xfId="446"/>
    <cellStyle name="40% - Énfasis2 3 5" xfId="447"/>
    <cellStyle name="40% - Énfasis2 3 6" xfId="448"/>
    <cellStyle name="40% - Énfasis2 3 7" xfId="449"/>
    <cellStyle name="40% - Énfasis2 3 8" xfId="450"/>
    <cellStyle name="40% - Énfasis2 3 9" xfId="451"/>
    <cellStyle name="40% - Énfasis2 4 10" xfId="452"/>
    <cellStyle name="40% - Énfasis2 4 11" xfId="453"/>
    <cellStyle name="40% - Énfasis2 4 12" xfId="454"/>
    <cellStyle name="40% - Énfasis2 4 13" xfId="455"/>
    <cellStyle name="40% - Énfasis2 4 2" xfId="456"/>
    <cellStyle name="40% - Énfasis2 4 3" xfId="457"/>
    <cellStyle name="40% - Énfasis2 4 4" xfId="458"/>
    <cellStyle name="40% - Énfasis2 4 5" xfId="459"/>
    <cellStyle name="40% - Énfasis2 4 6" xfId="460"/>
    <cellStyle name="40% - Énfasis2 4 7" xfId="461"/>
    <cellStyle name="40% - Énfasis2 4 8" xfId="462"/>
    <cellStyle name="40% - Énfasis2 4 9" xfId="463"/>
    <cellStyle name="40% - Énfasis2 5 10" xfId="464"/>
    <cellStyle name="40% - Énfasis2 5 11" xfId="465"/>
    <cellStyle name="40% - Énfasis2 5 12" xfId="466"/>
    <cellStyle name="40% - Énfasis2 5 2" xfId="467"/>
    <cellStyle name="40% - Énfasis2 5 3" xfId="468"/>
    <cellStyle name="40% - Énfasis2 5 4" xfId="469"/>
    <cellStyle name="40% - Énfasis2 5 5" xfId="470"/>
    <cellStyle name="40% - Énfasis2 5 6" xfId="471"/>
    <cellStyle name="40% - Énfasis2 5 7" xfId="472"/>
    <cellStyle name="40% - Énfasis2 5 8" xfId="473"/>
    <cellStyle name="40% - Énfasis2 5 9" xfId="474"/>
    <cellStyle name="40% - Énfasis3 2" xfId="475"/>
    <cellStyle name="40% - Énfasis3 2 10" xfId="476"/>
    <cellStyle name="40% - Énfasis3 2 11" xfId="477"/>
    <cellStyle name="40% - Énfasis3 2 12" xfId="478"/>
    <cellStyle name="40% - Énfasis3 2 13" xfId="479"/>
    <cellStyle name="40% - Énfasis3 2 2" xfId="480"/>
    <cellStyle name="40% - Énfasis3 2 2 2" xfId="481"/>
    <cellStyle name="40% - Énfasis3 2 3" xfId="482"/>
    <cellStyle name="40% - Énfasis3 2 4" xfId="483"/>
    <cellStyle name="40% - Énfasis3 2 5" xfId="484"/>
    <cellStyle name="40% - Énfasis3 2 6" xfId="485"/>
    <cellStyle name="40% - Énfasis3 2 7" xfId="486"/>
    <cellStyle name="40% - Énfasis3 2 8" xfId="487"/>
    <cellStyle name="40% - Énfasis3 2 9" xfId="488"/>
    <cellStyle name="40% - Énfasis3 3" xfId="489"/>
    <cellStyle name="40% - Énfasis3 3 10" xfId="490"/>
    <cellStyle name="40% - Énfasis3 3 11" xfId="491"/>
    <cellStyle name="40% - Énfasis3 3 12" xfId="492"/>
    <cellStyle name="40% - Énfasis3 3 13" xfId="493"/>
    <cellStyle name="40% - Énfasis3 3 2" xfId="494"/>
    <cellStyle name="40% - Énfasis3 3 3" xfId="495"/>
    <cellStyle name="40% - Énfasis3 3 4" xfId="496"/>
    <cellStyle name="40% - Énfasis3 3 5" xfId="497"/>
    <cellStyle name="40% - Énfasis3 3 6" xfId="498"/>
    <cellStyle name="40% - Énfasis3 3 7" xfId="499"/>
    <cellStyle name="40% - Énfasis3 3 8" xfId="500"/>
    <cellStyle name="40% - Énfasis3 3 9" xfId="501"/>
    <cellStyle name="40% - Énfasis3 4 10" xfId="502"/>
    <cellStyle name="40% - Énfasis3 4 11" xfId="503"/>
    <cellStyle name="40% - Énfasis3 4 12" xfId="504"/>
    <cellStyle name="40% - Énfasis3 4 13" xfId="505"/>
    <cellStyle name="40% - Énfasis3 4 2" xfId="506"/>
    <cellStyle name="40% - Énfasis3 4 3" xfId="507"/>
    <cellStyle name="40% - Énfasis3 4 4" xfId="508"/>
    <cellStyle name="40% - Énfasis3 4 5" xfId="509"/>
    <cellStyle name="40% - Énfasis3 4 6" xfId="510"/>
    <cellStyle name="40% - Énfasis3 4 7" xfId="511"/>
    <cellStyle name="40% - Énfasis3 4 8" xfId="512"/>
    <cellStyle name="40% - Énfasis3 4 9" xfId="513"/>
    <cellStyle name="40% - Énfasis3 5 10" xfId="514"/>
    <cellStyle name="40% - Énfasis3 5 11" xfId="515"/>
    <cellStyle name="40% - Énfasis3 5 12" xfId="516"/>
    <cellStyle name="40% - Énfasis3 5 2" xfId="517"/>
    <cellStyle name="40% - Énfasis3 5 3" xfId="518"/>
    <cellStyle name="40% - Énfasis3 5 4" xfId="519"/>
    <cellStyle name="40% - Énfasis3 5 5" xfId="520"/>
    <cellStyle name="40% - Énfasis3 5 6" xfId="521"/>
    <cellStyle name="40% - Énfasis3 5 7" xfId="522"/>
    <cellStyle name="40% - Énfasis3 5 8" xfId="523"/>
    <cellStyle name="40% - Énfasis3 5 9" xfId="524"/>
    <cellStyle name="40% - Énfasis4 2" xfId="525"/>
    <cellStyle name="40% - Énfasis4 2 10" xfId="526"/>
    <cellStyle name="40% - Énfasis4 2 11" xfId="527"/>
    <cellStyle name="40% - Énfasis4 2 12" xfId="528"/>
    <cellStyle name="40% - Énfasis4 2 13" xfId="529"/>
    <cellStyle name="40% - Énfasis4 2 2" xfId="530"/>
    <cellStyle name="40% - Énfasis4 2 2 2" xfId="531"/>
    <cellStyle name="40% - Énfasis4 2 3" xfId="532"/>
    <cellStyle name="40% - Énfasis4 2 4" xfId="533"/>
    <cellStyle name="40% - Énfasis4 2 5" xfId="534"/>
    <cellStyle name="40% - Énfasis4 2 6" xfId="535"/>
    <cellStyle name="40% - Énfasis4 2 7" xfId="536"/>
    <cellStyle name="40% - Énfasis4 2 8" xfId="537"/>
    <cellStyle name="40% - Énfasis4 2 9" xfId="538"/>
    <cellStyle name="40% - Énfasis4 3" xfId="539"/>
    <cellStyle name="40% - Énfasis4 3 10" xfId="540"/>
    <cellStyle name="40% - Énfasis4 3 11" xfId="541"/>
    <cellStyle name="40% - Énfasis4 3 12" xfId="542"/>
    <cellStyle name="40% - Énfasis4 3 13" xfId="543"/>
    <cellStyle name="40% - Énfasis4 3 2" xfId="544"/>
    <cellStyle name="40% - Énfasis4 3 3" xfId="545"/>
    <cellStyle name="40% - Énfasis4 3 4" xfId="546"/>
    <cellStyle name="40% - Énfasis4 3 5" xfId="547"/>
    <cellStyle name="40% - Énfasis4 3 6" xfId="548"/>
    <cellStyle name="40% - Énfasis4 3 7" xfId="549"/>
    <cellStyle name="40% - Énfasis4 3 8" xfId="550"/>
    <cellStyle name="40% - Énfasis4 3 9" xfId="551"/>
    <cellStyle name="40% - Énfasis4 4 10" xfId="552"/>
    <cellStyle name="40% - Énfasis4 4 11" xfId="553"/>
    <cellStyle name="40% - Énfasis4 4 12" xfId="554"/>
    <cellStyle name="40% - Énfasis4 4 13" xfId="555"/>
    <cellStyle name="40% - Énfasis4 4 2" xfId="556"/>
    <cellStyle name="40% - Énfasis4 4 3" xfId="557"/>
    <cellStyle name="40% - Énfasis4 4 4" xfId="558"/>
    <cellStyle name="40% - Énfasis4 4 5" xfId="559"/>
    <cellStyle name="40% - Énfasis4 4 6" xfId="560"/>
    <cellStyle name="40% - Énfasis4 4 7" xfId="561"/>
    <cellStyle name="40% - Énfasis4 4 8" xfId="562"/>
    <cellStyle name="40% - Énfasis4 4 9" xfId="563"/>
    <cellStyle name="40% - Énfasis4 5 10" xfId="564"/>
    <cellStyle name="40% - Énfasis4 5 11" xfId="565"/>
    <cellStyle name="40% - Énfasis4 5 12" xfId="566"/>
    <cellStyle name="40% - Énfasis4 5 2" xfId="567"/>
    <cellStyle name="40% - Énfasis4 5 3" xfId="568"/>
    <cellStyle name="40% - Énfasis4 5 4" xfId="569"/>
    <cellStyle name="40% - Énfasis4 5 5" xfId="570"/>
    <cellStyle name="40% - Énfasis4 5 6" xfId="571"/>
    <cellStyle name="40% - Énfasis4 5 7" xfId="572"/>
    <cellStyle name="40% - Énfasis4 5 8" xfId="573"/>
    <cellStyle name="40% - Énfasis4 5 9" xfId="574"/>
    <cellStyle name="40% - Énfasis5 2" xfId="575"/>
    <cellStyle name="40% - Énfasis5 2 10" xfId="576"/>
    <cellStyle name="40% - Énfasis5 2 11" xfId="577"/>
    <cellStyle name="40% - Énfasis5 2 12" xfId="578"/>
    <cellStyle name="40% - Énfasis5 2 13" xfId="579"/>
    <cellStyle name="40% - Énfasis5 2 2" xfId="580"/>
    <cellStyle name="40% - Énfasis5 2 2 2" xfId="581"/>
    <cellStyle name="40% - Énfasis5 2 3" xfId="582"/>
    <cellStyle name="40% - Énfasis5 2 4" xfId="583"/>
    <cellStyle name="40% - Énfasis5 2 5" xfId="584"/>
    <cellStyle name="40% - Énfasis5 2 6" xfId="585"/>
    <cellStyle name="40% - Énfasis5 2 7" xfId="586"/>
    <cellStyle name="40% - Énfasis5 2 8" xfId="587"/>
    <cellStyle name="40% - Énfasis5 2 9" xfId="588"/>
    <cellStyle name="40% - Énfasis5 3" xfId="589"/>
    <cellStyle name="40% - Énfasis5 3 10" xfId="590"/>
    <cellStyle name="40% - Énfasis5 3 11" xfId="591"/>
    <cellStyle name="40% - Énfasis5 3 12" xfId="592"/>
    <cellStyle name="40% - Énfasis5 3 13" xfId="593"/>
    <cellStyle name="40% - Énfasis5 3 2" xfId="594"/>
    <cellStyle name="40% - Énfasis5 3 3" xfId="595"/>
    <cellStyle name="40% - Énfasis5 3 4" xfId="596"/>
    <cellStyle name="40% - Énfasis5 3 5" xfId="597"/>
    <cellStyle name="40% - Énfasis5 3 6" xfId="598"/>
    <cellStyle name="40% - Énfasis5 3 7" xfId="599"/>
    <cellStyle name="40% - Énfasis5 3 8" xfId="600"/>
    <cellStyle name="40% - Énfasis5 3 9" xfId="601"/>
    <cellStyle name="40% - Énfasis5 4 10" xfId="602"/>
    <cellStyle name="40% - Énfasis5 4 11" xfId="603"/>
    <cellStyle name="40% - Énfasis5 4 12" xfId="604"/>
    <cellStyle name="40% - Énfasis5 4 13" xfId="605"/>
    <cellStyle name="40% - Énfasis5 4 2" xfId="606"/>
    <cellStyle name="40% - Énfasis5 4 3" xfId="607"/>
    <cellStyle name="40% - Énfasis5 4 4" xfId="608"/>
    <cellStyle name="40% - Énfasis5 4 5" xfId="609"/>
    <cellStyle name="40% - Énfasis5 4 6" xfId="610"/>
    <cellStyle name="40% - Énfasis5 4 7" xfId="611"/>
    <cellStyle name="40% - Énfasis5 4 8" xfId="612"/>
    <cellStyle name="40% - Énfasis5 4 9" xfId="613"/>
    <cellStyle name="40% - Énfasis5 5 10" xfId="614"/>
    <cellStyle name="40% - Énfasis5 5 11" xfId="615"/>
    <cellStyle name="40% - Énfasis5 5 12" xfId="616"/>
    <cellStyle name="40% - Énfasis5 5 2" xfId="617"/>
    <cellStyle name="40% - Énfasis5 5 3" xfId="618"/>
    <cellStyle name="40% - Énfasis5 5 4" xfId="619"/>
    <cellStyle name="40% - Énfasis5 5 5" xfId="620"/>
    <cellStyle name="40% - Énfasis5 5 6" xfId="621"/>
    <cellStyle name="40% - Énfasis5 5 7" xfId="622"/>
    <cellStyle name="40% - Énfasis5 5 8" xfId="623"/>
    <cellStyle name="40% - Énfasis5 5 9" xfId="624"/>
    <cellStyle name="40% - Énfasis6 2" xfId="625"/>
    <cellStyle name="40% - Énfasis6 2 10" xfId="626"/>
    <cellStyle name="40% - Énfasis6 2 11" xfId="627"/>
    <cellStyle name="40% - Énfasis6 2 12" xfId="628"/>
    <cellStyle name="40% - Énfasis6 2 13" xfId="629"/>
    <cellStyle name="40% - Énfasis6 2 2" xfId="630"/>
    <cellStyle name="40% - Énfasis6 2 2 2" xfId="631"/>
    <cellStyle name="40% - Énfasis6 2 2 2 2" xfId="632"/>
    <cellStyle name="40% - Énfasis6 2 3" xfId="633"/>
    <cellStyle name="40% - Énfasis6 2 4" xfId="634"/>
    <cellStyle name="40% - Énfasis6 2 5" xfId="635"/>
    <cellStyle name="40% - Énfasis6 2 6" xfId="636"/>
    <cellStyle name="40% - Énfasis6 2 7" xfId="637"/>
    <cellStyle name="40% - Énfasis6 2 8" xfId="638"/>
    <cellStyle name="40% - Énfasis6 2 9" xfId="639"/>
    <cellStyle name="40% - Énfasis6 3" xfId="640"/>
    <cellStyle name="40% - Énfasis6 3 10" xfId="641"/>
    <cellStyle name="40% - Énfasis6 3 11" xfId="642"/>
    <cellStyle name="40% - Énfasis6 3 12" xfId="643"/>
    <cellStyle name="40% - Énfasis6 3 13" xfId="644"/>
    <cellStyle name="40% - Énfasis6 3 2" xfId="645"/>
    <cellStyle name="40% - Énfasis6 3 3" xfId="646"/>
    <cellStyle name="40% - Énfasis6 3 4" xfId="647"/>
    <cellStyle name="40% - Énfasis6 3 5" xfId="648"/>
    <cellStyle name="40% - Énfasis6 3 6" xfId="649"/>
    <cellStyle name="40% - Énfasis6 3 7" xfId="650"/>
    <cellStyle name="40% - Énfasis6 3 8" xfId="651"/>
    <cellStyle name="40% - Énfasis6 3 9" xfId="652"/>
    <cellStyle name="40% - Énfasis6 4 10" xfId="653"/>
    <cellStyle name="40% - Énfasis6 4 11" xfId="654"/>
    <cellStyle name="40% - Énfasis6 4 12" xfId="655"/>
    <cellStyle name="40% - Énfasis6 4 13" xfId="656"/>
    <cellStyle name="40% - Énfasis6 4 2" xfId="657"/>
    <cellStyle name="40% - Énfasis6 4 3" xfId="658"/>
    <cellStyle name="40% - Énfasis6 4 4" xfId="659"/>
    <cellStyle name="40% - Énfasis6 4 5" xfId="660"/>
    <cellStyle name="40% - Énfasis6 4 6" xfId="661"/>
    <cellStyle name="40% - Énfasis6 4 7" xfId="662"/>
    <cellStyle name="40% - Énfasis6 4 8" xfId="663"/>
    <cellStyle name="40% - Énfasis6 4 9" xfId="664"/>
    <cellStyle name="40% - Énfasis6 5 10" xfId="665"/>
    <cellStyle name="40% - Énfasis6 5 11" xfId="666"/>
    <cellStyle name="40% - Énfasis6 5 12" xfId="667"/>
    <cellStyle name="40% - Énfasis6 5 2" xfId="668"/>
    <cellStyle name="40% - Énfasis6 5 3" xfId="669"/>
    <cellStyle name="40% - Énfasis6 5 4" xfId="670"/>
    <cellStyle name="40% - Énfasis6 5 5" xfId="671"/>
    <cellStyle name="40% - Énfasis6 5 6" xfId="672"/>
    <cellStyle name="40% - Énfasis6 5 7" xfId="673"/>
    <cellStyle name="40% - Énfasis6 5 8" xfId="674"/>
    <cellStyle name="40% - Énfasis6 5 9" xfId="675"/>
    <cellStyle name="60% - Accent1 2" xfId="676"/>
    <cellStyle name="60% - Accent2 2" xfId="677"/>
    <cellStyle name="60% - Accent3 2" xfId="678"/>
    <cellStyle name="60% - Accent4 2" xfId="679"/>
    <cellStyle name="60% - Accent5 2" xfId="680"/>
    <cellStyle name="60% - Accent6 2" xfId="681"/>
    <cellStyle name="60% - Énfasis1 2" xfId="682"/>
    <cellStyle name="60% - Énfasis1 2 10" xfId="683"/>
    <cellStyle name="60% - Énfasis1 2 11" xfId="684"/>
    <cellStyle name="60% - Énfasis1 2 12" xfId="685"/>
    <cellStyle name="60% - Énfasis1 2 13" xfId="686"/>
    <cellStyle name="60% - Énfasis1 2 2" xfId="687"/>
    <cellStyle name="60% - Énfasis1 2 2 2" xfId="688"/>
    <cellStyle name="60% - Énfasis1 2 3" xfId="689"/>
    <cellStyle name="60% - Énfasis1 2 4" xfId="690"/>
    <cellStyle name="60% - Énfasis1 2 5" xfId="691"/>
    <cellStyle name="60% - Énfasis1 2 6" xfId="692"/>
    <cellStyle name="60% - Énfasis1 2 7" xfId="693"/>
    <cellStyle name="60% - Énfasis1 2 8" xfId="694"/>
    <cellStyle name="60% - Énfasis1 2 9" xfId="695"/>
    <cellStyle name="60% - Énfasis1 3" xfId="696"/>
    <cellStyle name="60% - Énfasis1 3 10" xfId="697"/>
    <cellStyle name="60% - Énfasis1 3 11" xfId="698"/>
    <cellStyle name="60% - Énfasis1 3 12" xfId="699"/>
    <cellStyle name="60% - Énfasis1 3 13" xfId="700"/>
    <cellStyle name="60% - Énfasis1 3 2" xfId="701"/>
    <cellStyle name="60% - Énfasis1 3 3" xfId="702"/>
    <cellStyle name="60% - Énfasis1 3 4" xfId="703"/>
    <cellStyle name="60% - Énfasis1 3 5" xfId="704"/>
    <cellStyle name="60% - Énfasis1 3 6" xfId="705"/>
    <cellStyle name="60% - Énfasis1 3 7" xfId="706"/>
    <cellStyle name="60% - Énfasis1 3 8" xfId="707"/>
    <cellStyle name="60% - Énfasis1 3 9" xfId="708"/>
    <cellStyle name="60% - Énfasis1 4 10" xfId="709"/>
    <cellStyle name="60% - Énfasis1 4 11" xfId="710"/>
    <cellStyle name="60% - Énfasis1 4 12" xfId="711"/>
    <cellStyle name="60% - Énfasis1 4 13" xfId="712"/>
    <cellStyle name="60% - Énfasis1 4 2" xfId="713"/>
    <cellStyle name="60% - Énfasis1 4 3" xfId="714"/>
    <cellStyle name="60% - Énfasis1 4 4" xfId="715"/>
    <cellStyle name="60% - Énfasis1 4 5" xfId="716"/>
    <cellStyle name="60% - Énfasis1 4 6" xfId="717"/>
    <cellStyle name="60% - Énfasis1 4 7" xfId="718"/>
    <cellStyle name="60% - Énfasis1 4 8" xfId="719"/>
    <cellStyle name="60% - Énfasis1 4 9" xfId="720"/>
    <cellStyle name="60% - Énfasis1 5 10" xfId="721"/>
    <cellStyle name="60% - Énfasis1 5 11" xfId="722"/>
    <cellStyle name="60% - Énfasis1 5 12" xfId="723"/>
    <cellStyle name="60% - Énfasis1 5 2" xfId="724"/>
    <cellStyle name="60% - Énfasis1 5 3" xfId="725"/>
    <cellStyle name="60% - Énfasis1 5 4" xfId="726"/>
    <cellStyle name="60% - Énfasis1 5 5" xfId="727"/>
    <cellStyle name="60% - Énfasis1 5 6" xfId="728"/>
    <cellStyle name="60% - Énfasis1 5 7" xfId="729"/>
    <cellStyle name="60% - Énfasis1 5 8" xfId="730"/>
    <cellStyle name="60% - Énfasis1 5 9" xfId="731"/>
    <cellStyle name="60% - Énfasis2 2" xfId="732"/>
    <cellStyle name="60% - Énfasis2 2 10" xfId="733"/>
    <cellStyle name="60% - Énfasis2 2 11" xfId="734"/>
    <cellStyle name="60% - Énfasis2 2 12" xfId="735"/>
    <cellStyle name="60% - Énfasis2 2 13" xfId="736"/>
    <cellStyle name="60% - Énfasis2 2 2" xfId="737"/>
    <cellStyle name="60% - Énfasis2 2 2 2" xfId="738"/>
    <cellStyle name="60% - Énfasis2 2 3" xfId="739"/>
    <cellStyle name="60% - Énfasis2 2 4" xfId="740"/>
    <cellStyle name="60% - Énfasis2 2 5" xfId="741"/>
    <cellStyle name="60% - Énfasis2 2 6" xfId="742"/>
    <cellStyle name="60% - Énfasis2 2 7" xfId="743"/>
    <cellStyle name="60% - Énfasis2 2 8" xfId="744"/>
    <cellStyle name="60% - Énfasis2 2 9" xfId="745"/>
    <cellStyle name="60% - Énfasis2 3" xfId="746"/>
    <cellStyle name="60% - Énfasis2 3 10" xfId="747"/>
    <cellStyle name="60% - Énfasis2 3 11" xfId="748"/>
    <cellStyle name="60% - Énfasis2 3 12" xfId="749"/>
    <cellStyle name="60% - Énfasis2 3 13" xfId="750"/>
    <cellStyle name="60% - Énfasis2 3 2" xfId="751"/>
    <cellStyle name="60% - Énfasis2 3 3" xfId="752"/>
    <cellStyle name="60% - Énfasis2 3 4" xfId="753"/>
    <cellStyle name="60% - Énfasis2 3 5" xfId="754"/>
    <cellStyle name="60% - Énfasis2 3 6" xfId="755"/>
    <cellStyle name="60% - Énfasis2 3 7" xfId="756"/>
    <cellStyle name="60% - Énfasis2 3 8" xfId="757"/>
    <cellStyle name="60% - Énfasis2 3 9" xfId="758"/>
    <cellStyle name="60% - Énfasis2 4 10" xfId="759"/>
    <cellStyle name="60% - Énfasis2 4 11" xfId="760"/>
    <cellStyle name="60% - Énfasis2 4 12" xfId="761"/>
    <cellStyle name="60% - Énfasis2 4 13" xfId="762"/>
    <cellStyle name="60% - Énfasis2 4 2" xfId="763"/>
    <cellStyle name="60% - Énfasis2 4 3" xfId="764"/>
    <cellStyle name="60% - Énfasis2 4 4" xfId="765"/>
    <cellStyle name="60% - Énfasis2 4 5" xfId="766"/>
    <cellStyle name="60% - Énfasis2 4 6" xfId="767"/>
    <cellStyle name="60% - Énfasis2 4 7" xfId="768"/>
    <cellStyle name="60% - Énfasis2 4 8" xfId="769"/>
    <cellStyle name="60% - Énfasis2 4 9" xfId="770"/>
    <cellStyle name="60% - Énfasis2 5 10" xfId="771"/>
    <cellStyle name="60% - Énfasis2 5 11" xfId="772"/>
    <cellStyle name="60% - Énfasis2 5 12" xfId="773"/>
    <cellStyle name="60% - Énfasis2 5 2" xfId="774"/>
    <cellStyle name="60% - Énfasis2 5 3" xfId="775"/>
    <cellStyle name="60% - Énfasis2 5 4" xfId="776"/>
    <cellStyle name="60% - Énfasis2 5 5" xfId="777"/>
    <cellStyle name="60% - Énfasis2 5 6" xfId="778"/>
    <cellStyle name="60% - Énfasis2 5 7" xfId="779"/>
    <cellStyle name="60% - Énfasis2 5 8" xfId="780"/>
    <cellStyle name="60% - Énfasis2 5 9" xfId="781"/>
    <cellStyle name="60% - Énfasis3 2" xfId="782"/>
    <cellStyle name="60% - Énfasis3 2 10" xfId="783"/>
    <cellStyle name="60% - Énfasis3 2 11" xfId="784"/>
    <cellStyle name="60% - Énfasis3 2 12" xfId="785"/>
    <cellStyle name="60% - Énfasis3 2 13" xfId="786"/>
    <cellStyle name="60% - Énfasis3 2 2" xfId="787"/>
    <cellStyle name="60% - Énfasis3 2 2 2" xfId="788"/>
    <cellStyle name="60% - Énfasis3 2 3" xfId="789"/>
    <cellStyle name="60% - Énfasis3 2 4" xfId="790"/>
    <cellStyle name="60% - Énfasis3 2 5" xfId="791"/>
    <cellStyle name="60% - Énfasis3 2 6" xfId="792"/>
    <cellStyle name="60% - Énfasis3 2 7" xfId="793"/>
    <cellStyle name="60% - Énfasis3 2 8" xfId="794"/>
    <cellStyle name="60% - Énfasis3 2 9" xfId="795"/>
    <cellStyle name="60% - Énfasis3 3" xfId="796"/>
    <cellStyle name="60% - Énfasis3 3 10" xfId="797"/>
    <cellStyle name="60% - Énfasis3 3 11" xfId="798"/>
    <cellStyle name="60% - Énfasis3 3 12" xfId="799"/>
    <cellStyle name="60% - Énfasis3 3 13" xfId="800"/>
    <cellStyle name="60% - Énfasis3 3 2" xfId="801"/>
    <cellStyle name="60% - Énfasis3 3 3" xfId="802"/>
    <cellStyle name="60% - Énfasis3 3 4" xfId="803"/>
    <cellStyle name="60% - Énfasis3 3 5" xfId="804"/>
    <cellStyle name="60% - Énfasis3 3 6" xfId="805"/>
    <cellStyle name="60% - Énfasis3 3 7" xfId="806"/>
    <cellStyle name="60% - Énfasis3 3 8" xfId="807"/>
    <cellStyle name="60% - Énfasis3 3 9" xfId="808"/>
    <cellStyle name="60% - Énfasis3 4 10" xfId="809"/>
    <cellStyle name="60% - Énfasis3 4 11" xfId="810"/>
    <cellStyle name="60% - Énfasis3 4 12" xfId="811"/>
    <cellStyle name="60% - Énfasis3 4 13" xfId="812"/>
    <cellStyle name="60% - Énfasis3 4 2" xfId="813"/>
    <cellStyle name="60% - Énfasis3 4 3" xfId="814"/>
    <cellStyle name="60% - Énfasis3 4 4" xfId="815"/>
    <cellStyle name="60% - Énfasis3 4 5" xfId="816"/>
    <cellStyle name="60% - Énfasis3 4 6" xfId="817"/>
    <cellStyle name="60% - Énfasis3 4 7" xfId="818"/>
    <cellStyle name="60% - Énfasis3 4 8" xfId="819"/>
    <cellStyle name="60% - Énfasis3 4 9" xfId="820"/>
    <cellStyle name="60% - Énfasis3 5 10" xfId="821"/>
    <cellStyle name="60% - Énfasis3 5 11" xfId="822"/>
    <cellStyle name="60% - Énfasis3 5 12" xfId="823"/>
    <cellStyle name="60% - Énfasis3 5 2" xfId="824"/>
    <cellStyle name="60% - Énfasis3 5 3" xfId="825"/>
    <cellStyle name="60% - Énfasis3 5 4" xfId="826"/>
    <cellStyle name="60% - Énfasis3 5 5" xfId="827"/>
    <cellStyle name="60% - Énfasis3 5 6" xfId="828"/>
    <cellStyle name="60% - Énfasis3 5 7" xfId="829"/>
    <cellStyle name="60% - Énfasis3 5 8" xfId="830"/>
    <cellStyle name="60% - Énfasis3 5 9" xfId="831"/>
    <cellStyle name="60% - Énfasis4 2" xfId="832"/>
    <cellStyle name="60% - Énfasis4 2 10" xfId="833"/>
    <cellStyle name="60% - Énfasis4 2 11" xfId="834"/>
    <cellStyle name="60% - Énfasis4 2 12" xfId="835"/>
    <cellStyle name="60% - Énfasis4 2 13" xfId="836"/>
    <cellStyle name="60% - Énfasis4 2 2" xfId="837"/>
    <cellStyle name="60% - Énfasis4 2 2 2" xfId="838"/>
    <cellStyle name="60% - Énfasis4 2 3" xfId="839"/>
    <cellStyle name="60% - Énfasis4 2 4" xfId="840"/>
    <cellStyle name="60% - Énfasis4 2 5" xfId="841"/>
    <cellStyle name="60% - Énfasis4 2 6" xfId="842"/>
    <cellStyle name="60% - Énfasis4 2 7" xfId="843"/>
    <cellStyle name="60% - Énfasis4 2 8" xfId="844"/>
    <cellStyle name="60% - Énfasis4 2 9" xfId="845"/>
    <cellStyle name="60% - Énfasis4 3" xfId="846"/>
    <cellStyle name="60% - Énfasis4 3 10" xfId="847"/>
    <cellStyle name="60% - Énfasis4 3 11" xfId="848"/>
    <cellStyle name="60% - Énfasis4 3 12" xfId="849"/>
    <cellStyle name="60% - Énfasis4 3 13" xfId="850"/>
    <cellStyle name="60% - Énfasis4 3 2" xfId="851"/>
    <cellStyle name="60% - Énfasis4 3 3" xfId="852"/>
    <cellStyle name="60% - Énfasis4 3 4" xfId="853"/>
    <cellStyle name="60% - Énfasis4 3 5" xfId="854"/>
    <cellStyle name="60% - Énfasis4 3 6" xfId="855"/>
    <cellStyle name="60% - Énfasis4 3 7" xfId="856"/>
    <cellStyle name="60% - Énfasis4 3 8" xfId="857"/>
    <cellStyle name="60% - Énfasis4 3 9" xfId="858"/>
    <cellStyle name="60% - Énfasis4 4 10" xfId="859"/>
    <cellStyle name="60% - Énfasis4 4 11" xfId="860"/>
    <cellStyle name="60% - Énfasis4 4 12" xfId="861"/>
    <cellStyle name="60% - Énfasis4 4 13" xfId="862"/>
    <cellStyle name="60% - Énfasis4 4 2" xfId="863"/>
    <cellStyle name="60% - Énfasis4 4 3" xfId="864"/>
    <cellStyle name="60% - Énfasis4 4 4" xfId="865"/>
    <cellStyle name="60% - Énfasis4 4 5" xfId="866"/>
    <cellStyle name="60% - Énfasis4 4 6" xfId="867"/>
    <cellStyle name="60% - Énfasis4 4 7" xfId="868"/>
    <cellStyle name="60% - Énfasis4 4 8" xfId="869"/>
    <cellStyle name="60% - Énfasis4 4 9" xfId="870"/>
    <cellStyle name="60% - Énfasis4 5 10" xfId="871"/>
    <cellStyle name="60% - Énfasis4 5 11" xfId="872"/>
    <cellStyle name="60% - Énfasis4 5 12" xfId="873"/>
    <cellStyle name="60% - Énfasis4 5 2" xfId="874"/>
    <cellStyle name="60% - Énfasis4 5 3" xfId="875"/>
    <cellStyle name="60% - Énfasis4 5 4" xfId="876"/>
    <cellStyle name="60% - Énfasis4 5 5" xfId="877"/>
    <cellStyle name="60% - Énfasis4 5 6" xfId="878"/>
    <cellStyle name="60% - Énfasis4 5 7" xfId="879"/>
    <cellStyle name="60% - Énfasis4 5 8" xfId="880"/>
    <cellStyle name="60% - Énfasis4 5 9" xfId="881"/>
    <cellStyle name="60% - Énfasis5 2" xfId="882"/>
    <cellStyle name="60% - Énfasis5 2 10" xfId="883"/>
    <cellStyle name="60% - Énfasis5 2 11" xfId="884"/>
    <cellStyle name="60% - Énfasis5 2 12" xfId="885"/>
    <cellStyle name="60% - Énfasis5 2 13" xfId="886"/>
    <cellStyle name="60% - Énfasis5 2 2" xfId="887"/>
    <cellStyle name="60% - Énfasis5 2 2 2" xfId="888"/>
    <cellStyle name="60% - Énfasis5 2 3" xfId="889"/>
    <cellStyle name="60% - Énfasis5 2 4" xfId="890"/>
    <cellStyle name="60% - Énfasis5 2 5" xfId="891"/>
    <cellStyle name="60% - Énfasis5 2 6" xfId="892"/>
    <cellStyle name="60% - Énfasis5 2 7" xfId="893"/>
    <cellStyle name="60% - Énfasis5 2 8" xfId="894"/>
    <cellStyle name="60% - Énfasis5 2 9" xfId="895"/>
    <cellStyle name="60% - Énfasis5 3" xfId="896"/>
    <cellStyle name="60% - Énfasis5 3 10" xfId="897"/>
    <cellStyle name="60% - Énfasis5 3 11" xfId="898"/>
    <cellStyle name="60% - Énfasis5 3 12" xfId="899"/>
    <cellStyle name="60% - Énfasis5 3 13" xfId="900"/>
    <cellStyle name="60% - Énfasis5 3 2" xfId="901"/>
    <cellStyle name="60% - Énfasis5 3 3" xfId="902"/>
    <cellStyle name="60% - Énfasis5 3 4" xfId="903"/>
    <cellStyle name="60% - Énfasis5 3 5" xfId="904"/>
    <cellStyle name="60% - Énfasis5 3 6" xfId="905"/>
    <cellStyle name="60% - Énfasis5 3 7" xfId="906"/>
    <cellStyle name="60% - Énfasis5 3 8" xfId="907"/>
    <cellStyle name="60% - Énfasis5 3 9" xfId="908"/>
    <cellStyle name="60% - Énfasis5 4 10" xfId="909"/>
    <cellStyle name="60% - Énfasis5 4 11" xfId="910"/>
    <cellStyle name="60% - Énfasis5 4 12" xfId="911"/>
    <cellStyle name="60% - Énfasis5 4 13" xfId="912"/>
    <cellStyle name="60% - Énfasis5 4 2" xfId="913"/>
    <cellStyle name="60% - Énfasis5 4 3" xfId="914"/>
    <cellStyle name="60% - Énfasis5 4 4" xfId="915"/>
    <cellStyle name="60% - Énfasis5 4 5" xfId="916"/>
    <cellStyle name="60% - Énfasis5 4 6" xfId="917"/>
    <cellStyle name="60% - Énfasis5 4 7" xfId="918"/>
    <cellStyle name="60% - Énfasis5 4 8" xfId="919"/>
    <cellStyle name="60% - Énfasis5 4 9" xfId="920"/>
    <cellStyle name="60% - Énfasis5 5 10" xfId="921"/>
    <cellStyle name="60% - Énfasis5 5 11" xfId="922"/>
    <cellStyle name="60% - Énfasis5 5 12" xfId="923"/>
    <cellStyle name="60% - Énfasis5 5 2" xfId="924"/>
    <cellStyle name="60% - Énfasis5 5 3" xfId="925"/>
    <cellStyle name="60% - Énfasis5 5 4" xfId="926"/>
    <cellStyle name="60% - Énfasis5 5 5" xfId="927"/>
    <cellStyle name="60% - Énfasis5 5 6" xfId="928"/>
    <cellStyle name="60% - Énfasis5 5 7" xfId="929"/>
    <cellStyle name="60% - Énfasis5 5 8" xfId="930"/>
    <cellStyle name="60% - Énfasis5 5 9" xfId="931"/>
    <cellStyle name="60% - Énfasis6 2" xfId="932"/>
    <cellStyle name="60% - Énfasis6 2 10" xfId="933"/>
    <cellStyle name="60% - Énfasis6 2 11" xfId="934"/>
    <cellStyle name="60% - Énfasis6 2 12" xfId="935"/>
    <cellStyle name="60% - Énfasis6 2 13" xfId="936"/>
    <cellStyle name="60% - Énfasis6 2 2" xfId="937"/>
    <cellStyle name="60% - Énfasis6 2 2 2" xfId="938"/>
    <cellStyle name="60% - Énfasis6 2 3" xfId="939"/>
    <cellStyle name="60% - Énfasis6 2 4" xfId="940"/>
    <cellStyle name="60% - Énfasis6 2 5" xfId="941"/>
    <cellStyle name="60% - Énfasis6 2 6" xfId="942"/>
    <cellStyle name="60% - Énfasis6 2 7" xfId="943"/>
    <cellStyle name="60% - Énfasis6 2 8" xfId="944"/>
    <cellStyle name="60% - Énfasis6 2 9" xfId="945"/>
    <cellStyle name="60% - Énfasis6 3" xfId="946"/>
    <cellStyle name="60% - Énfasis6 3 10" xfId="947"/>
    <cellStyle name="60% - Énfasis6 3 11" xfId="948"/>
    <cellStyle name="60% - Énfasis6 3 12" xfId="949"/>
    <cellStyle name="60% - Énfasis6 3 13" xfId="950"/>
    <cellStyle name="60% - Énfasis6 3 2" xfId="951"/>
    <cellStyle name="60% - Énfasis6 3 3" xfId="952"/>
    <cellStyle name="60% - Énfasis6 3 4" xfId="953"/>
    <cellStyle name="60% - Énfasis6 3 5" xfId="954"/>
    <cellStyle name="60% - Énfasis6 3 6" xfId="955"/>
    <cellStyle name="60% - Énfasis6 3 7" xfId="956"/>
    <cellStyle name="60% - Énfasis6 3 8" xfId="957"/>
    <cellStyle name="60% - Énfasis6 3 9" xfId="958"/>
    <cellStyle name="60% - Énfasis6 4 10" xfId="959"/>
    <cellStyle name="60% - Énfasis6 4 11" xfId="960"/>
    <cellStyle name="60% - Énfasis6 4 12" xfId="961"/>
    <cellStyle name="60% - Énfasis6 4 13" xfId="962"/>
    <cellStyle name="60% - Énfasis6 4 2" xfId="963"/>
    <cellStyle name="60% - Énfasis6 4 3" xfId="964"/>
    <cellStyle name="60% - Énfasis6 4 4" xfId="965"/>
    <cellStyle name="60% - Énfasis6 4 5" xfId="966"/>
    <cellStyle name="60% - Énfasis6 4 6" xfId="967"/>
    <cellStyle name="60% - Énfasis6 4 7" xfId="968"/>
    <cellStyle name="60% - Énfasis6 4 8" xfId="969"/>
    <cellStyle name="60% - Énfasis6 4 9" xfId="970"/>
    <cellStyle name="60% - Énfasis6 5 10" xfId="971"/>
    <cellStyle name="60% - Énfasis6 5 11" xfId="972"/>
    <cellStyle name="60% - Énfasis6 5 12" xfId="973"/>
    <cellStyle name="60% - Énfasis6 5 2" xfId="974"/>
    <cellStyle name="60% - Énfasis6 5 3" xfId="975"/>
    <cellStyle name="60% - Énfasis6 5 4" xfId="976"/>
    <cellStyle name="60% - Énfasis6 5 5" xfId="977"/>
    <cellStyle name="60% - Énfasis6 5 6" xfId="978"/>
    <cellStyle name="60% - Énfasis6 5 7" xfId="979"/>
    <cellStyle name="60% - Énfasis6 5 8" xfId="980"/>
    <cellStyle name="60% - Énfasis6 5 9" xfId="981"/>
    <cellStyle name="Accent1 2" xfId="982"/>
    <cellStyle name="Accent2 2" xfId="983"/>
    <cellStyle name="Accent3 2" xfId="984"/>
    <cellStyle name="Accent4 2" xfId="985"/>
    <cellStyle name="Accent5 2" xfId="986"/>
    <cellStyle name="Accent6 2" xfId="987"/>
    <cellStyle name="Bad 2" xfId="988"/>
    <cellStyle name="Buena 2" xfId="989"/>
    <cellStyle name="Buena 2 10" xfId="990"/>
    <cellStyle name="Buena 2 11" xfId="991"/>
    <cellStyle name="Buena 2 12" xfId="992"/>
    <cellStyle name="Buena 2 13" xfId="993"/>
    <cellStyle name="Buena 2 2" xfId="994"/>
    <cellStyle name="Buena 2 2 2" xfId="995"/>
    <cellStyle name="Buena 2 3" xfId="996"/>
    <cellStyle name="Buena 2 4" xfId="997"/>
    <cellStyle name="Buena 2 5" xfId="998"/>
    <cellStyle name="Buena 2 6" xfId="999"/>
    <cellStyle name="Buena 2 7" xfId="1000"/>
    <cellStyle name="Buena 2 8" xfId="1001"/>
    <cellStyle name="Buena 2 9" xfId="1002"/>
    <cellStyle name="Buena 3" xfId="1003"/>
    <cellStyle name="Buena 3 10" xfId="1004"/>
    <cellStyle name="Buena 3 11" xfId="1005"/>
    <cellStyle name="Buena 3 12" xfId="1006"/>
    <cellStyle name="Buena 3 13" xfId="1007"/>
    <cellStyle name="Buena 3 2" xfId="1008"/>
    <cellStyle name="Buena 3 3" xfId="1009"/>
    <cellStyle name="Buena 3 4" xfId="1010"/>
    <cellStyle name="Buena 3 5" xfId="1011"/>
    <cellStyle name="Buena 3 6" xfId="1012"/>
    <cellStyle name="Buena 3 7" xfId="1013"/>
    <cellStyle name="Buena 3 8" xfId="1014"/>
    <cellStyle name="Buena 3 9" xfId="1015"/>
    <cellStyle name="Buena 4 10" xfId="1016"/>
    <cellStyle name="Buena 4 11" xfId="1017"/>
    <cellStyle name="Buena 4 12" xfId="1018"/>
    <cellStyle name="Buena 4 13" xfId="1019"/>
    <cellStyle name="Buena 4 2" xfId="1020"/>
    <cellStyle name="Buena 4 3" xfId="1021"/>
    <cellStyle name="Buena 4 4" xfId="1022"/>
    <cellStyle name="Buena 4 5" xfId="1023"/>
    <cellStyle name="Buena 4 6" xfId="1024"/>
    <cellStyle name="Buena 4 7" xfId="1025"/>
    <cellStyle name="Buena 4 8" xfId="1026"/>
    <cellStyle name="Buena 4 9" xfId="1027"/>
    <cellStyle name="Buena 5 10" xfId="1028"/>
    <cellStyle name="Buena 5 11" xfId="1029"/>
    <cellStyle name="Buena 5 12" xfId="1030"/>
    <cellStyle name="Buena 5 2" xfId="1031"/>
    <cellStyle name="Buena 5 3" xfId="1032"/>
    <cellStyle name="Buena 5 4" xfId="1033"/>
    <cellStyle name="Buena 5 5" xfId="1034"/>
    <cellStyle name="Buena 5 6" xfId="1035"/>
    <cellStyle name="Buena 5 7" xfId="1036"/>
    <cellStyle name="Buena 5 8" xfId="1037"/>
    <cellStyle name="Buena 5 9" xfId="1038"/>
    <cellStyle name="Calculation 2" xfId="1039"/>
    <cellStyle name="Cálculo 2" xfId="1040"/>
    <cellStyle name="Cálculo 2 10" xfId="1041"/>
    <cellStyle name="Cálculo 2 11" xfId="1042"/>
    <cellStyle name="Cálculo 2 12" xfId="1043"/>
    <cellStyle name="Cálculo 2 13" xfId="1044"/>
    <cellStyle name="Cálculo 2 2" xfId="1045"/>
    <cellStyle name="Cálculo 2 2 2" xfId="1046"/>
    <cellStyle name="Cálculo 2 3" xfId="1047"/>
    <cellStyle name="Cálculo 2 4" xfId="1048"/>
    <cellStyle name="Cálculo 2 5" xfId="1049"/>
    <cellStyle name="Cálculo 2 6" xfId="1050"/>
    <cellStyle name="Cálculo 2 7" xfId="1051"/>
    <cellStyle name="Cálculo 2 8" xfId="1052"/>
    <cellStyle name="Cálculo 2 9" xfId="1053"/>
    <cellStyle name="Cálculo 3" xfId="1054"/>
    <cellStyle name="Cálculo 3 10" xfId="1055"/>
    <cellStyle name="Cálculo 3 11" xfId="1056"/>
    <cellStyle name="Cálculo 3 12" xfId="1057"/>
    <cellStyle name="Cálculo 3 13" xfId="1058"/>
    <cellStyle name="Cálculo 3 2" xfId="1059"/>
    <cellStyle name="Cálculo 3 3" xfId="1060"/>
    <cellStyle name="Cálculo 3 4" xfId="1061"/>
    <cellStyle name="Cálculo 3 5" xfId="1062"/>
    <cellStyle name="Cálculo 3 6" xfId="1063"/>
    <cellStyle name="Cálculo 3 7" xfId="1064"/>
    <cellStyle name="Cálculo 3 8" xfId="1065"/>
    <cellStyle name="Cálculo 3 9" xfId="1066"/>
    <cellStyle name="Cálculo 4 10" xfId="1067"/>
    <cellStyle name="Cálculo 4 11" xfId="1068"/>
    <cellStyle name="Cálculo 4 12" xfId="1069"/>
    <cellStyle name="Cálculo 4 13" xfId="1070"/>
    <cellStyle name="Cálculo 4 2" xfId="1071"/>
    <cellStyle name="Cálculo 4 3" xfId="1072"/>
    <cellStyle name="Cálculo 4 4" xfId="1073"/>
    <cellStyle name="Cálculo 4 5" xfId="1074"/>
    <cellStyle name="Cálculo 4 6" xfId="1075"/>
    <cellStyle name="Cálculo 4 7" xfId="1076"/>
    <cellStyle name="Cálculo 4 8" xfId="1077"/>
    <cellStyle name="Cálculo 4 9" xfId="1078"/>
    <cellStyle name="Cálculo 5 10" xfId="1079"/>
    <cellStyle name="Cálculo 5 11" xfId="1080"/>
    <cellStyle name="Cálculo 5 12" xfId="1081"/>
    <cellStyle name="Cálculo 5 2" xfId="1082"/>
    <cellStyle name="Cálculo 5 3" xfId="1083"/>
    <cellStyle name="Cálculo 5 4" xfId="1084"/>
    <cellStyle name="Cálculo 5 5" xfId="1085"/>
    <cellStyle name="Cálculo 5 6" xfId="1086"/>
    <cellStyle name="Cálculo 5 7" xfId="1087"/>
    <cellStyle name="Cálculo 5 8" xfId="1088"/>
    <cellStyle name="Cálculo 5 9" xfId="1089"/>
    <cellStyle name="Celda de comprobación 2" xfId="1090"/>
    <cellStyle name="Celda de comprobación 2 10" xfId="1091"/>
    <cellStyle name="Celda de comprobación 2 11" xfId="1092"/>
    <cellStyle name="Celda de comprobación 2 12" xfId="1093"/>
    <cellStyle name="Celda de comprobación 2 13" xfId="1094"/>
    <cellStyle name="Celda de comprobación 2 2" xfId="1095"/>
    <cellStyle name="Celda de comprobación 2 2 2" xfId="1096"/>
    <cellStyle name="Celda de comprobación 2 3" xfId="1097"/>
    <cellStyle name="Celda de comprobación 2 4" xfId="1098"/>
    <cellStyle name="Celda de comprobación 2 5" xfId="1099"/>
    <cellStyle name="Celda de comprobación 2 6" xfId="1100"/>
    <cellStyle name="Celda de comprobación 2 7" xfId="1101"/>
    <cellStyle name="Celda de comprobación 2 8" xfId="1102"/>
    <cellStyle name="Celda de comprobación 2 9" xfId="1103"/>
    <cellStyle name="Celda de comprobación 3" xfId="1104"/>
    <cellStyle name="Celda de comprobación 3 10" xfId="1105"/>
    <cellStyle name="Celda de comprobación 3 11" xfId="1106"/>
    <cellStyle name="Celda de comprobación 3 12" xfId="1107"/>
    <cellStyle name="Celda de comprobación 3 13" xfId="1108"/>
    <cellStyle name="Celda de comprobación 3 2" xfId="1109"/>
    <cellStyle name="Celda de comprobación 3 3" xfId="1110"/>
    <cellStyle name="Celda de comprobación 3 4" xfId="1111"/>
    <cellStyle name="Celda de comprobación 3 5" xfId="1112"/>
    <cellStyle name="Celda de comprobación 3 6" xfId="1113"/>
    <cellStyle name="Celda de comprobación 3 7" xfId="1114"/>
    <cellStyle name="Celda de comprobación 3 8" xfId="1115"/>
    <cellStyle name="Celda de comprobación 3 9" xfId="1116"/>
    <cellStyle name="Celda de comprobación 4 10" xfId="1117"/>
    <cellStyle name="Celda de comprobación 4 11" xfId="1118"/>
    <cellStyle name="Celda de comprobación 4 12" xfId="1119"/>
    <cellStyle name="Celda de comprobación 4 13" xfId="1120"/>
    <cellStyle name="Celda de comprobación 4 2" xfId="1121"/>
    <cellStyle name="Celda de comprobación 4 3" xfId="1122"/>
    <cellStyle name="Celda de comprobación 4 4" xfId="1123"/>
    <cellStyle name="Celda de comprobación 4 5" xfId="1124"/>
    <cellStyle name="Celda de comprobación 4 6" xfId="1125"/>
    <cellStyle name="Celda de comprobación 4 7" xfId="1126"/>
    <cellStyle name="Celda de comprobación 4 8" xfId="1127"/>
    <cellStyle name="Celda de comprobación 4 9" xfId="1128"/>
    <cellStyle name="Celda de comprobación 5 10" xfId="1129"/>
    <cellStyle name="Celda de comprobación 5 11" xfId="1130"/>
    <cellStyle name="Celda de comprobación 5 12" xfId="1131"/>
    <cellStyle name="Celda de comprobación 5 2" xfId="1132"/>
    <cellStyle name="Celda de comprobación 5 3" xfId="1133"/>
    <cellStyle name="Celda de comprobación 5 4" xfId="1134"/>
    <cellStyle name="Celda de comprobación 5 5" xfId="1135"/>
    <cellStyle name="Celda de comprobación 5 6" xfId="1136"/>
    <cellStyle name="Celda de comprobación 5 7" xfId="1137"/>
    <cellStyle name="Celda de comprobación 5 8" xfId="1138"/>
    <cellStyle name="Celda de comprobación 5 9" xfId="1139"/>
    <cellStyle name="Celda vinculada 2" xfId="1140"/>
    <cellStyle name="Celda vinculada 2 10" xfId="1141"/>
    <cellStyle name="Celda vinculada 2 11" xfId="1142"/>
    <cellStyle name="Celda vinculada 2 12" xfId="1143"/>
    <cellStyle name="Celda vinculada 2 13" xfId="1144"/>
    <cellStyle name="Celda vinculada 2 2" xfId="1145"/>
    <cellStyle name="Celda vinculada 2 2 2" xfId="1146"/>
    <cellStyle name="Celda vinculada 2 3" xfId="1147"/>
    <cellStyle name="Celda vinculada 2 4" xfId="1148"/>
    <cellStyle name="Celda vinculada 2 5" xfId="1149"/>
    <cellStyle name="Celda vinculada 2 6" xfId="1150"/>
    <cellStyle name="Celda vinculada 2 7" xfId="1151"/>
    <cellStyle name="Celda vinculada 2 8" xfId="1152"/>
    <cellStyle name="Celda vinculada 2 9" xfId="1153"/>
    <cellStyle name="Celda vinculada 3" xfId="1154"/>
    <cellStyle name="Celda vinculada 3 10" xfId="1155"/>
    <cellStyle name="Celda vinculada 3 11" xfId="1156"/>
    <cellStyle name="Celda vinculada 3 12" xfId="1157"/>
    <cellStyle name="Celda vinculada 3 13" xfId="1158"/>
    <cellStyle name="Celda vinculada 3 2" xfId="1159"/>
    <cellStyle name="Celda vinculada 3 3" xfId="1160"/>
    <cellStyle name="Celda vinculada 3 4" xfId="1161"/>
    <cellStyle name="Celda vinculada 3 5" xfId="1162"/>
    <cellStyle name="Celda vinculada 3 6" xfId="1163"/>
    <cellStyle name="Celda vinculada 3 7" xfId="1164"/>
    <cellStyle name="Celda vinculada 3 8" xfId="1165"/>
    <cellStyle name="Celda vinculada 3 9" xfId="1166"/>
    <cellStyle name="Celda vinculada 4 10" xfId="1167"/>
    <cellStyle name="Celda vinculada 4 11" xfId="1168"/>
    <cellStyle name="Celda vinculada 4 12" xfId="1169"/>
    <cellStyle name="Celda vinculada 4 13" xfId="1170"/>
    <cellStyle name="Celda vinculada 4 2" xfId="1171"/>
    <cellStyle name="Celda vinculada 4 3" xfId="1172"/>
    <cellStyle name="Celda vinculada 4 4" xfId="1173"/>
    <cellStyle name="Celda vinculada 4 5" xfId="1174"/>
    <cellStyle name="Celda vinculada 4 6" xfId="1175"/>
    <cellStyle name="Celda vinculada 4 7" xfId="1176"/>
    <cellStyle name="Celda vinculada 4 8" xfId="1177"/>
    <cellStyle name="Celda vinculada 4 9" xfId="1178"/>
    <cellStyle name="Celda vinculada 5 10" xfId="1179"/>
    <cellStyle name="Celda vinculada 5 11" xfId="1180"/>
    <cellStyle name="Celda vinculada 5 12" xfId="1181"/>
    <cellStyle name="Celda vinculada 5 2" xfId="1182"/>
    <cellStyle name="Celda vinculada 5 3" xfId="1183"/>
    <cellStyle name="Celda vinculada 5 4" xfId="1184"/>
    <cellStyle name="Celda vinculada 5 5" xfId="1185"/>
    <cellStyle name="Celda vinculada 5 6" xfId="1186"/>
    <cellStyle name="Celda vinculada 5 7" xfId="1187"/>
    <cellStyle name="Celda vinculada 5 8" xfId="1188"/>
    <cellStyle name="Celda vinculada 5 9" xfId="1189"/>
    <cellStyle name="Check Cell 2" xfId="1190"/>
    <cellStyle name="Comma 2" xfId="1191"/>
    <cellStyle name="Comma 2 2" xfId="1192"/>
    <cellStyle name="Encabezado 4 2" xfId="1193"/>
    <cellStyle name="Encabezado 4 2 10" xfId="1194"/>
    <cellStyle name="Encabezado 4 2 11" xfId="1195"/>
    <cellStyle name="Encabezado 4 2 12" xfId="1196"/>
    <cellStyle name="Encabezado 4 2 13" xfId="1197"/>
    <cellStyle name="Encabezado 4 2 2" xfId="1198"/>
    <cellStyle name="Encabezado 4 2 2 2" xfId="1199"/>
    <cellStyle name="Encabezado 4 2 3" xfId="1200"/>
    <cellStyle name="Encabezado 4 2 4" xfId="1201"/>
    <cellStyle name="Encabezado 4 2 5" xfId="1202"/>
    <cellStyle name="Encabezado 4 2 6" xfId="1203"/>
    <cellStyle name="Encabezado 4 2 7" xfId="1204"/>
    <cellStyle name="Encabezado 4 2 8" xfId="1205"/>
    <cellStyle name="Encabezado 4 2 9" xfId="1206"/>
    <cellStyle name="Encabezado 4 3" xfId="1207"/>
    <cellStyle name="Encabezado 4 3 10" xfId="1208"/>
    <cellStyle name="Encabezado 4 3 11" xfId="1209"/>
    <cellStyle name="Encabezado 4 3 12" xfId="1210"/>
    <cellStyle name="Encabezado 4 3 13" xfId="1211"/>
    <cellStyle name="Encabezado 4 3 2" xfId="1212"/>
    <cellStyle name="Encabezado 4 3 3" xfId="1213"/>
    <cellStyle name="Encabezado 4 3 4" xfId="1214"/>
    <cellStyle name="Encabezado 4 3 5" xfId="1215"/>
    <cellStyle name="Encabezado 4 3 6" xfId="1216"/>
    <cellStyle name="Encabezado 4 3 7" xfId="1217"/>
    <cellStyle name="Encabezado 4 3 8" xfId="1218"/>
    <cellStyle name="Encabezado 4 3 9" xfId="1219"/>
    <cellStyle name="Encabezado 4 4 10" xfId="1220"/>
    <cellStyle name="Encabezado 4 4 11" xfId="1221"/>
    <cellStyle name="Encabezado 4 4 12" xfId="1222"/>
    <cellStyle name="Encabezado 4 4 13" xfId="1223"/>
    <cellStyle name="Encabezado 4 4 2" xfId="1224"/>
    <cellStyle name="Encabezado 4 4 3" xfId="1225"/>
    <cellStyle name="Encabezado 4 4 4" xfId="1226"/>
    <cellStyle name="Encabezado 4 4 5" xfId="1227"/>
    <cellStyle name="Encabezado 4 4 6" xfId="1228"/>
    <cellStyle name="Encabezado 4 4 7" xfId="1229"/>
    <cellStyle name="Encabezado 4 4 8" xfId="1230"/>
    <cellStyle name="Encabezado 4 4 9" xfId="1231"/>
    <cellStyle name="Encabezado 4 5 10" xfId="1232"/>
    <cellStyle name="Encabezado 4 5 11" xfId="1233"/>
    <cellStyle name="Encabezado 4 5 12" xfId="1234"/>
    <cellStyle name="Encabezado 4 5 2" xfId="1235"/>
    <cellStyle name="Encabezado 4 5 3" xfId="1236"/>
    <cellStyle name="Encabezado 4 5 4" xfId="1237"/>
    <cellStyle name="Encabezado 4 5 5" xfId="1238"/>
    <cellStyle name="Encabezado 4 5 6" xfId="1239"/>
    <cellStyle name="Encabezado 4 5 7" xfId="1240"/>
    <cellStyle name="Encabezado 4 5 8" xfId="1241"/>
    <cellStyle name="Encabezado 4 5 9" xfId="1242"/>
    <cellStyle name="Énfasis1 2" xfId="1243"/>
    <cellStyle name="Énfasis1 2 10" xfId="1244"/>
    <cellStyle name="Énfasis1 2 11" xfId="1245"/>
    <cellStyle name="Énfasis1 2 12" xfId="1246"/>
    <cellStyle name="Énfasis1 2 13" xfId="1247"/>
    <cellStyle name="Énfasis1 2 2" xfId="1248"/>
    <cellStyle name="Énfasis1 2 2 2" xfId="1249"/>
    <cellStyle name="Énfasis1 2 3" xfId="1250"/>
    <cellStyle name="Énfasis1 2 4" xfId="1251"/>
    <cellStyle name="Énfasis1 2 5" xfId="1252"/>
    <cellStyle name="Énfasis1 2 6" xfId="1253"/>
    <cellStyle name="Énfasis1 2 7" xfId="1254"/>
    <cellStyle name="Énfasis1 2 8" xfId="1255"/>
    <cellStyle name="Énfasis1 2 9" xfId="1256"/>
    <cellStyle name="Énfasis1 3" xfId="1257"/>
    <cellStyle name="Énfasis1 3 10" xfId="1258"/>
    <cellStyle name="Énfasis1 3 11" xfId="1259"/>
    <cellStyle name="Énfasis1 3 12" xfId="1260"/>
    <cellStyle name="Énfasis1 3 13" xfId="1261"/>
    <cellStyle name="Énfasis1 3 2" xfId="1262"/>
    <cellStyle name="Énfasis1 3 3" xfId="1263"/>
    <cellStyle name="Énfasis1 3 4" xfId="1264"/>
    <cellStyle name="Énfasis1 3 5" xfId="1265"/>
    <cellStyle name="Énfasis1 3 6" xfId="1266"/>
    <cellStyle name="Énfasis1 3 7" xfId="1267"/>
    <cellStyle name="Énfasis1 3 8" xfId="1268"/>
    <cellStyle name="Énfasis1 3 9" xfId="1269"/>
    <cellStyle name="Énfasis1 4 10" xfId="1270"/>
    <cellStyle name="Énfasis1 4 11" xfId="1271"/>
    <cellStyle name="Énfasis1 4 12" xfId="1272"/>
    <cellStyle name="Énfasis1 4 13" xfId="1273"/>
    <cellStyle name="Énfasis1 4 2" xfId="1274"/>
    <cellStyle name="Énfasis1 4 3" xfId="1275"/>
    <cellStyle name="Énfasis1 4 4" xfId="1276"/>
    <cellStyle name="Énfasis1 4 5" xfId="1277"/>
    <cellStyle name="Énfasis1 4 6" xfId="1278"/>
    <cellStyle name="Énfasis1 4 7" xfId="1279"/>
    <cellStyle name="Énfasis1 4 8" xfId="1280"/>
    <cellStyle name="Énfasis1 4 9" xfId="1281"/>
    <cellStyle name="Énfasis1 5 10" xfId="1282"/>
    <cellStyle name="Énfasis1 5 11" xfId="1283"/>
    <cellStyle name="Énfasis1 5 12" xfId="1284"/>
    <cellStyle name="Énfasis1 5 2" xfId="1285"/>
    <cellStyle name="Énfasis1 5 3" xfId="1286"/>
    <cellStyle name="Énfasis1 5 4" xfId="1287"/>
    <cellStyle name="Énfasis1 5 5" xfId="1288"/>
    <cellStyle name="Énfasis1 5 6" xfId="1289"/>
    <cellStyle name="Énfasis1 5 7" xfId="1290"/>
    <cellStyle name="Énfasis1 5 8" xfId="1291"/>
    <cellStyle name="Énfasis1 5 9" xfId="1292"/>
    <cellStyle name="Énfasis2 2" xfId="1293"/>
    <cellStyle name="Énfasis2 2 10" xfId="1294"/>
    <cellStyle name="Énfasis2 2 11" xfId="1295"/>
    <cellStyle name="Énfasis2 2 12" xfId="1296"/>
    <cellStyle name="Énfasis2 2 13" xfId="1297"/>
    <cellStyle name="Énfasis2 2 2" xfId="1298"/>
    <cellStyle name="Énfasis2 2 2 2" xfId="1299"/>
    <cellStyle name="Énfasis2 2 3" xfId="1300"/>
    <cellStyle name="Énfasis2 2 4" xfId="1301"/>
    <cellStyle name="Énfasis2 2 5" xfId="1302"/>
    <cellStyle name="Énfasis2 2 6" xfId="1303"/>
    <cellStyle name="Énfasis2 2 7" xfId="1304"/>
    <cellStyle name="Énfasis2 2 8" xfId="1305"/>
    <cellStyle name="Énfasis2 2 9" xfId="1306"/>
    <cellStyle name="Énfasis2 3" xfId="1307"/>
    <cellStyle name="Énfasis2 3 10" xfId="1308"/>
    <cellStyle name="Énfasis2 3 11" xfId="1309"/>
    <cellStyle name="Énfasis2 3 12" xfId="1310"/>
    <cellStyle name="Énfasis2 3 13" xfId="1311"/>
    <cellStyle name="Énfasis2 3 2" xfId="1312"/>
    <cellStyle name="Énfasis2 3 3" xfId="1313"/>
    <cellStyle name="Énfasis2 3 4" xfId="1314"/>
    <cellStyle name="Énfasis2 3 5" xfId="1315"/>
    <cellStyle name="Énfasis2 3 6" xfId="1316"/>
    <cellStyle name="Énfasis2 3 7" xfId="1317"/>
    <cellStyle name="Énfasis2 3 8" xfId="1318"/>
    <cellStyle name="Énfasis2 3 9" xfId="1319"/>
    <cellStyle name="Énfasis2 4 10" xfId="1320"/>
    <cellStyle name="Énfasis2 4 11" xfId="1321"/>
    <cellStyle name="Énfasis2 4 12" xfId="1322"/>
    <cellStyle name="Énfasis2 4 13" xfId="1323"/>
    <cellStyle name="Énfasis2 4 2" xfId="1324"/>
    <cellStyle name="Énfasis2 4 3" xfId="1325"/>
    <cellStyle name="Énfasis2 4 4" xfId="1326"/>
    <cellStyle name="Énfasis2 4 5" xfId="1327"/>
    <cellStyle name="Énfasis2 4 6" xfId="1328"/>
    <cellStyle name="Énfasis2 4 7" xfId="1329"/>
    <cellStyle name="Énfasis2 4 8" xfId="1330"/>
    <cellStyle name="Énfasis2 4 9" xfId="1331"/>
    <cellStyle name="Énfasis2 5 10" xfId="1332"/>
    <cellStyle name="Énfasis2 5 11" xfId="1333"/>
    <cellStyle name="Énfasis2 5 12" xfId="1334"/>
    <cellStyle name="Énfasis2 5 2" xfId="1335"/>
    <cellStyle name="Énfasis2 5 3" xfId="1336"/>
    <cellStyle name="Énfasis2 5 4" xfId="1337"/>
    <cellStyle name="Énfasis2 5 5" xfId="1338"/>
    <cellStyle name="Énfasis2 5 6" xfId="1339"/>
    <cellStyle name="Énfasis2 5 7" xfId="1340"/>
    <cellStyle name="Énfasis2 5 8" xfId="1341"/>
    <cellStyle name="Énfasis2 5 9" xfId="1342"/>
    <cellStyle name="Énfasis3 2" xfId="1343"/>
    <cellStyle name="Énfasis3 2 10" xfId="1344"/>
    <cellStyle name="Énfasis3 2 11" xfId="1345"/>
    <cellStyle name="Énfasis3 2 12" xfId="1346"/>
    <cellStyle name="Énfasis3 2 13" xfId="1347"/>
    <cellStyle name="Énfasis3 2 2" xfId="1348"/>
    <cellStyle name="Énfasis3 2 2 2" xfId="1349"/>
    <cellStyle name="Énfasis3 2 3" xfId="1350"/>
    <cellStyle name="Énfasis3 2 4" xfId="1351"/>
    <cellStyle name="Énfasis3 2 5" xfId="1352"/>
    <cellStyle name="Énfasis3 2 6" xfId="1353"/>
    <cellStyle name="Énfasis3 2 7" xfId="1354"/>
    <cellStyle name="Énfasis3 2 8" xfId="1355"/>
    <cellStyle name="Énfasis3 2 9" xfId="1356"/>
    <cellStyle name="Énfasis3 3" xfId="1357"/>
    <cellStyle name="Énfasis3 3 10" xfId="1358"/>
    <cellStyle name="Énfasis3 3 11" xfId="1359"/>
    <cellStyle name="Énfasis3 3 12" xfId="1360"/>
    <cellStyle name="Énfasis3 3 13" xfId="1361"/>
    <cellStyle name="Énfasis3 3 2" xfId="1362"/>
    <cellStyle name="Énfasis3 3 3" xfId="1363"/>
    <cellStyle name="Énfasis3 3 4" xfId="1364"/>
    <cellStyle name="Énfasis3 3 5" xfId="1365"/>
    <cellStyle name="Énfasis3 3 6" xfId="1366"/>
    <cellStyle name="Énfasis3 3 7" xfId="1367"/>
    <cellStyle name="Énfasis3 3 8" xfId="1368"/>
    <cellStyle name="Énfasis3 3 9" xfId="1369"/>
    <cellStyle name="Énfasis3 4 10" xfId="1370"/>
    <cellStyle name="Énfasis3 4 11" xfId="1371"/>
    <cellStyle name="Énfasis3 4 12" xfId="1372"/>
    <cellStyle name="Énfasis3 4 13" xfId="1373"/>
    <cellStyle name="Énfasis3 4 2" xfId="1374"/>
    <cellStyle name="Énfasis3 4 3" xfId="1375"/>
    <cellStyle name="Énfasis3 4 4" xfId="1376"/>
    <cellStyle name="Énfasis3 4 5" xfId="1377"/>
    <cellStyle name="Énfasis3 4 6" xfId="1378"/>
    <cellStyle name="Énfasis3 4 7" xfId="1379"/>
    <cellStyle name="Énfasis3 4 8" xfId="1380"/>
    <cellStyle name="Énfasis3 4 9" xfId="1381"/>
    <cellStyle name="Énfasis3 5 10" xfId="1382"/>
    <cellStyle name="Énfasis3 5 11" xfId="1383"/>
    <cellStyle name="Énfasis3 5 12" xfId="1384"/>
    <cellStyle name="Énfasis3 5 2" xfId="1385"/>
    <cellStyle name="Énfasis3 5 3" xfId="1386"/>
    <cellStyle name="Énfasis3 5 4" xfId="1387"/>
    <cellStyle name="Énfasis3 5 5" xfId="1388"/>
    <cellStyle name="Énfasis3 5 6" xfId="1389"/>
    <cellStyle name="Énfasis3 5 7" xfId="1390"/>
    <cellStyle name="Énfasis3 5 8" xfId="1391"/>
    <cellStyle name="Énfasis3 5 9" xfId="1392"/>
    <cellStyle name="Énfasis4 2" xfId="1393"/>
    <cellStyle name="Énfasis4 2 10" xfId="1394"/>
    <cellStyle name="Énfasis4 2 11" xfId="1395"/>
    <cellStyle name="Énfasis4 2 12" xfId="1396"/>
    <cellStyle name="Énfasis4 2 13" xfId="1397"/>
    <cellStyle name="Énfasis4 2 2" xfId="1398"/>
    <cellStyle name="Énfasis4 2 2 2" xfId="1399"/>
    <cellStyle name="Énfasis4 2 3" xfId="1400"/>
    <cellStyle name="Énfasis4 2 4" xfId="1401"/>
    <cellStyle name="Énfasis4 2 5" xfId="1402"/>
    <cellStyle name="Énfasis4 2 6" xfId="1403"/>
    <cellStyle name="Énfasis4 2 7" xfId="1404"/>
    <cellStyle name="Énfasis4 2 8" xfId="1405"/>
    <cellStyle name="Énfasis4 2 9" xfId="1406"/>
    <cellStyle name="Énfasis4 3" xfId="1407"/>
    <cellStyle name="Énfasis4 3 10" xfId="1408"/>
    <cellStyle name="Énfasis4 3 11" xfId="1409"/>
    <cellStyle name="Énfasis4 3 12" xfId="1410"/>
    <cellStyle name="Énfasis4 3 13" xfId="1411"/>
    <cellStyle name="Énfasis4 3 2" xfId="1412"/>
    <cellStyle name="Énfasis4 3 3" xfId="1413"/>
    <cellStyle name="Énfasis4 3 4" xfId="1414"/>
    <cellStyle name="Énfasis4 3 5" xfId="1415"/>
    <cellStyle name="Énfasis4 3 6" xfId="1416"/>
    <cellStyle name="Énfasis4 3 7" xfId="1417"/>
    <cellStyle name="Énfasis4 3 8" xfId="1418"/>
    <cellStyle name="Énfasis4 3 9" xfId="1419"/>
    <cellStyle name="Énfasis4 4 10" xfId="1420"/>
    <cellStyle name="Énfasis4 4 11" xfId="1421"/>
    <cellStyle name="Énfasis4 4 12" xfId="1422"/>
    <cellStyle name="Énfasis4 4 13" xfId="1423"/>
    <cellStyle name="Énfasis4 4 2" xfId="1424"/>
    <cellStyle name="Énfasis4 4 3" xfId="1425"/>
    <cellStyle name="Énfasis4 4 4" xfId="1426"/>
    <cellStyle name="Énfasis4 4 5" xfId="1427"/>
    <cellStyle name="Énfasis4 4 6" xfId="1428"/>
    <cellStyle name="Énfasis4 4 7" xfId="1429"/>
    <cellStyle name="Énfasis4 4 8" xfId="1430"/>
    <cellStyle name="Énfasis4 4 9" xfId="1431"/>
    <cellStyle name="Énfasis4 5 10" xfId="1432"/>
    <cellStyle name="Énfasis4 5 11" xfId="1433"/>
    <cellStyle name="Énfasis4 5 12" xfId="1434"/>
    <cellStyle name="Énfasis4 5 2" xfId="1435"/>
    <cellStyle name="Énfasis4 5 3" xfId="1436"/>
    <cellStyle name="Énfasis4 5 4" xfId="1437"/>
    <cellStyle name="Énfasis4 5 5" xfId="1438"/>
    <cellStyle name="Énfasis4 5 6" xfId="1439"/>
    <cellStyle name="Énfasis4 5 7" xfId="1440"/>
    <cellStyle name="Énfasis4 5 8" xfId="1441"/>
    <cellStyle name="Énfasis4 5 9" xfId="1442"/>
    <cellStyle name="Énfasis5 2" xfId="1443"/>
    <cellStyle name="Énfasis5 2 10" xfId="1444"/>
    <cellStyle name="Énfasis5 2 11" xfId="1445"/>
    <cellStyle name="Énfasis5 2 12" xfId="1446"/>
    <cellStyle name="Énfasis5 2 13" xfId="1447"/>
    <cellStyle name="Énfasis5 2 2" xfId="1448"/>
    <cellStyle name="Énfasis5 2 2 2" xfId="1449"/>
    <cellStyle name="Énfasis5 2 3" xfId="1450"/>
    <cellStyle name="Énfasis5 2 4" xfId="1451"/>
    <cellStyle name="Énfasis5 2 5" xfId="1452"/>
    <cellStyle name="Énfasis5 2 6" xfId="1453"/>
    <cellStyle name="Énfasis5 2 7" xfId="1454"/>
    <cellStyle name="Énfasis5 2 8" xfId="1455"/>
    <cellStyle name="Énfasis5 2 9" xfId="1456"/>
    <cellStyle name="Énfasis5 3" xfId="1457"/>
    <cellStyle name="Énfasis5 3 10" xfId="1458"/>
    <cellStyle name="Énfasis5 3 11" xfId="1459"/>
    <cellStyle name="Énfasis5 3 12" xfId="1460"/>
    <cellStyle name="Énfasis5 3 13" xfId="1461"/>
    <cellStyle name="Énfasis5 3 2" xfId="1462"/>
    <cellStyle name="Énfasis5 3 3" xfId="1463"/>
    <cellStyle name="Énfasis5 3 4" xfId="1464"/>
    <cellStyle name="Énfasis5 3 5" xfId="1465"/>
    <cellStyle name="Énfasis5 3 6" xfId="1466"/>
    <cellStyle name="Énfasis5 3 7" xfId="1467"/>
    <cellStyle name="Énfasis5 3 8" xfId="1468"/>
    <cellStyle name="Énfasis5 3 9" xfId="1469"/>
    <cellStyle name="Énfasis5 4 10" xfId="1470"/>
    <cellStyle name="Énfasis5 4 11" xfId="1471"/>
    <cellStyle name="Énfasis5 4 12" xfId="1472"/>
    <cellStyle name="Énfasis5 4 13" xfId="1473"/>
    <cellStyle name="Énfasis5 4 2" xfId="1474"/>
    <cellStyle name="Énfasis5 4 3" xfId="1475"/>
    <cellStyle name="Énfasis5 4 4" xfId="1476"/>
    <cellStyle name="Énfasis5 4 5" xfId="1477"/>
    <cellStyle name="Énfasis5 4 6" xfId="1478"/>
    <cellStyle name="Énfasis5 4 7" xfId="1479"/>
    <cellStyle name="Énfasis5 4 8" xfId="1480"/>
    <cellStyle name="Énfasis5 4 9" xfId="1481"/>
    <cellStyle name="Énfasis5 5 10" xfId="1482"/>
    <cellStyle name="Énfasis5 5 11" xfId="1483"/>
    <cellStyle name="Énfasis5 5 12" xfId="1484"/>
    <cellStyle name="Énfasis5 5 2" xfId="1485"/>
    <cellStyle name="Énfasis5 5 3" xfId="1486"/>
    <cellStyle name="Énfasis5 5 4" xfId="1487"/>
    <cellStyle name="Énfasis5 5 5" xfId="1488"/>
    <cellStyle name="Énfasis5 5 6" xfId="1489"/>
    <cellStyle name="Énfasis5 5 7" xfId="1490"/>
    <cellStyle name="Énfasis5 5 8" xfId="1491"/>
    <cellStyle name="Énfasis5 5 9" xfId="1492"/>
    <cellStyle name="Énfasis6 2" xfId="1493"/>
    <cellStyle name="Énfasis6 2 10" xfId="1494"/>
    <cellStyle name="Énfasis6 2 11" xfId="1495"/>
    <cellStyle name="Énfasis6 2 12" xfId="1496"/>
    <cellStyle name="Énfasis6 2 13" xfId="1497"/>
    <cellStyle name="Énfasis6 2 2" xfId="1498"/>
    <cellStyle name="Énfasis6 2 2 2" xfId="1499"/>
    <cellStyle name="Énfasis6 2 3" xfId="1500"/>
    <cellStyle name="Énfasis6 2 4" xfId="1501"/>
    <cellStyle name="Énfasis6 2 5" xfId="1502"/>
    <cellStyle name="Énfasis6 2 6" xfId="1503"/>
    <cellStyle name="Énfasis6 2 7" xfId="1504"/>
    <cellStyle name="Énfasis6 2 8" xfId="1505"/>
    <cellStyle name="Énfasis6 2 9" xfId="1506"/>
    <cellStyle name="Énfasis6 3" xfId="1507"/>
    <cellStyle name="Énfasis6 3 10" xfId="1508"/>
    <cellStyle name="Énfasis6 3 11" xfId="1509"/>
    <cellStyle name="Énfasis6 3 12" xfId="1510"/>
    <cellStyle name="Énfasis6 3 13" xfId="1511"/>
    <cellStyle name="Énfasis6 3 2" xfId="1512"/>
    <cellStyle name="Énfasis6 3 3" xfId="1513"/>
    <cellStyle name="Énfasis6 3 4" xfId="1514"/>
    <cellStyle name="Énfasis6 3 5" xfId="1515"/>
    <cellStyle name="Énfasis6 3 6" xfId="1516"/>
    <cellStyle name="Énfasis6 3 7" xfId="1517"/>
    <cellStyle name="Énfasis6 3 8" xfId="1518"/>
    <cellStyle name="Énfasis6 3 9" xfId="1519"/>
    <cellStyle name="Énfasis6 4 10" xfId="1520"/>
    <cellStyle name="Énfasis6 4 11" xfId="1521"/>
    <cellStyle name="Énfasis6 4 12" xfId="1522"/>
    <cellStyle name="Énfasis6 4 13" xfId="1523"/>
    <cellStyle name="Énfasis6 4 2" xfId="1524"/>
    <cellStyle name="Énfasis6 4 3" xfId="1525"/>
    <cellStyle name="Énfasis6 4 4" xfId="1526"/>
    <cellStyle name="Énfasis6 4 5" xfId="1527"/>
    <cellStyle name="Énfasis6 4 6" xfId="1528"/>
    <cellStyle name="Énfasis6 4 7" xfId="1529"/>
    <cellStyle name="Énfasis6 4 8" xfId="1530"/>
    <cellStyle name="Énfasis6 4 9" xfId="1531"/>
    <cellStyle name="Énfasis6 5 10" xfId="1532"/>
    <cellStyle name="Énfasis6 5 11" xfId="1533"/>
    <cellStyle name="Énfasis6 5 12" xfId="1534"/>
    <cellStyle name="Énfasis6 5 2" xfId="1535"/>
    <cellStyle name="Énfasis6 5 3" xfId="1536"/>
    <cellStyle name="Énfasis6 5 4" xfId="1537"/>
    <cellStyle name="Énfasis6 5 5" xfId="1538"/>
    <cellStyle name="Énfasis6 5 6" xfId="1539"/>
    <cellStyle name="Énfasis6 5 7" xfId="1540"/>
    <cellStyle name="Énfasis6 5 8" xfId="1541"/>
    <cellStyle name="Énfasis6 5 9" xfId="1542"/>
    <cellStyle name="Entrada 2" xfId="1543"/>
    <cellStyle name="Entrada 2 10" xfId="1544"/>
    <cellStyle name="Entrada 2 11" xfId="1545"/>
    <cellStyle name="Entrada 2 12" xfId="1546"/>
    <cellStyle name="Entrada 2 13" xfId="1547"/>
    <cellStyle name="Entrada 2 2" xfId="1548"/>
    <cellStyle name="Entrada 2 2 2" xfId="1549"/>
    <cellStyle name="Entrada 2 3" xfId="1550"/>
    <cellStyle name="Entrada 2 4" xfId="1551"/>
    <cellStyle name="Entrada 2 5" xfId="1552"/>
    <cellStyle name="Entrada 2 6" xfId="1553"/>
    <cellStyle name="Entrada 2 7" xfId="1554"/>
    <cellStyle name="Entrada 2 8" xfId="1555"/>
    <cellStyle name="Entrada 2 9" xfId="1556"/>
    <cellStyle name="Entrada 3" xfId="1557"/>
    <cellStyle name="Entrada 3 10" xfId="1558"/>
    <cellStyle name="Entrada 3 11" xfId="1559"/>
    <cellStyle name="Entrada 3 12" xfId="1560"/>
    <cellStyle name="Entrada 3 13" xfId="1561"/>
    <cellStyle name="Entrada 3 2" xfId="1562"/>
    <cellStyle name="Entrada 3 3" xfId="1563"/>
    <cellStyle name="Entrada 3 4" xfId="1564"/>
    <cellStyle name="Entrada 3 5" xfId="1565"/>
    <cellStyle name="Entrada 3 6" xfId="1566"/>
    <cellStyle name="Entrada 3 7" xfId="1567"/>
    <cellStyle name="Entrada 3 8" xfId="1568"/>
    <cellStyle name="Entrada 3 9" xfId="1569"/>
    <cellStyle name="Entrada 4 10" xfId="1570"/>
    <cellStyle name="Entrada 4 11" xfId="1571"/>
    <cellStyle name="Entrada 4 12" xfId="1572"/>
    <cellStyle name="Entrada 4 13" xfId="1573"/>
    <cellStyle name="Entrada 4 2" xfId="1574"/>
    <cellStyle name="Entrada 4 3" xfId="1575"/>
    <cellStyle name="Entrada 4 4" xfId="1576"/>
    <cellStyle name="Entrada 4 5" xfId="1577"/>
    <cellStyle name="Entrada 4 6" xfId="1578"/>
    <cellStyle name="Entrada 4 7" xfId="1579"/>
    <cellStyle name="Entrada 4 8" xfId="1580"/>
    <cellStyle name="Entrada 4 9" xfId="1581"/>
    <cellStyle name="Entrada 5 10" xfId="1582"/>
    <cellStyle name="Entrada 5 11" xfId="1583"/>
    <cellStyle name="Entrada 5 12" xfId="1584"/>
    <cellStyle name="Entrada 5 2" xfId="1585"/>
    <cellStyle name="Entrada 5 3" xfId="1586"/>
    <cellStyle name="Entrada 5 4" xfId="1587"/>
    <cellStyle name="Entrada 5 5" xfId="1588"/>
    <cellStyle name="Entrada 5 6" xfId="1589"/>
    <cellStyle name="Entrada 5 7" xfId="1590"/>
    <cellStyle name="Entrada 5 8" xfId="1591"/>
    <cellStyle name="Entrada 5 9" xfId="1592"/>
    <cellStyle name="Euro" xfId="6"/>
    <cellStyle name="Euro 10" xfId="1593"/>
    <cellStyle name="Euro 11" xfId="1594"/>
    <cellStyle name="Euro 12" xfId="1595"/>
    <cellStyle name="Euro 13" xfId="1596"/>
    <cellStyle name="Euro 14" xfId="1597"/>
    <cellStyle name="Euro 15" xfId="1598"/>
    <cellStyle name="Euro 16" xfId="1599"/>
    <cellStyle name="Euro 2" xfId="1600"/>
    <cellStyle name="Euro 3" xfId="1601"/>
    <cellStyle name="Euro 4" xfId="1602"/>
    <cellStyle name="Euro 5" xfId="1603"/>
    <cellStyle name="Euro 6" xfId="1604"/>
    <cellStyle name="Euro 7" xfId="1605"/>
    <cellStyle name="Euro 8" xfId="1606"/>
    <cellStyle name="Euro 9" xfId="1607"/>
    <cellStyle name="Explanatory Text 2" xfId="1608"/>
    <cellStyle name="Good 2" xfId="1609"/>
    <cellStyle name="Heading 1 2" xfId="1610"/>
    <cellStyle name="Heading 2 2" xfId="1611"/>
    <cellStyle name="Heading 3 2" xfId="1612"/>
    <cellStyle name="Heading 4 2" xfId="1613"/>
    <cellStyle name="Hipervínculo" xfId="5" builtinId="8"/>
    <cellStyle name="Hipervínculo 2" xfId="1614"/>
    <cellStyle name="Incorrecto 2" xfId="1615"/>
    <cellStyle name="Incorrecto 2 10" xfId="1616"/>
    <cellStyle name="Incorrecto 2 11" xfId="1617"/>
    <cellStyle name="Incorrecto 2 12" xfId="1618"/>
    <cellStyle name="Incorrecto 2 13" xfId="1619"/>
    <cellStyle name="Incorrecto 2 2" xfId="1620"/>
    <cellStyle name="Incorrecto 2 2 2" xfId="1621"/>
    <cellStyle name="Incorrecto 2 3" xfId="1622"/>
    <cellStyle name="Incorrecto 2 4" xfId="1623"/>
    <cellStyle name="Incorrecto 2 5" xfId="1624"/>
    <cellStyle name="Incorrecto 2 6" xfId="1625"/>
    <cellStyle name="Incorrecto 2 7" xfId="1626"/>
    <cellStyle name="Incorrecto 2 8" xfId="1627"/>
    <cellStyle name="Incorrecto 2 9" xfId="1628"/>
    <cellStyle name="Incorrecto 3" xfId="1629"/>
    <cellStyle name="Incorrecto 3 10" xfId="1630"/>
    <cellStyle name="Incorrecto 3 11" xfId="1631"/>
    <cellStyle name="Incorrecto 3 12" xfId="1632"/>
    <cellStyle name="Incorrecto 3 13" xfId="1633"/>
    <cellStyle name="Incorrecto 3 2" xfId="1634"/>
    <cellStyle name="Incorrecto 3 3" xfId="1635"/>
    <cellStyle name="Incorrecto 3 4" xfId="1636"/>
    <cellStyle name="Incorrecto 3 5" xfId="1637"/>
    <cellStyle name="Incorrecto 3 6" xfId="1638"/>
    <cellStyle name="Incorrecto 3 7" xfId="1639"/>
    <cellStyle name="Incorrecto 3 8" xfId="1640"/>
    <cellStyle name="Incorrecto 3 9" xfId="1641"/>
    <cellStyle name="Incorrecto 4 10" xfId="1642"/>
    <cellStyle name="Incorrecto 4 11" xfId="1643"/>
    <cellStyle name="Incorrecto 4 12" xfId="1644"/>
    <cellStyle name="Incorrecto 4 13" xfId="1645"/>
    <cellStyle name="Incorrecto 4 2" xfId="1646"/>
    <cellStyle name="Incorrecto 4 3" xfId="1647"/>
    <cellStyle name="Incorrecto 4 4" xfId="1648"/>
    <cellStyle name="Incorrecto 4 5" xfId="1649"/>
    <cellStyle name="Incorrecto 4 6" xfId="1650"/>
    <cellStyle name="Incorrecto 4 7" xfId="1651"/>
    <cellStyle name="Incorrecto 4 8" xfId="1652"/>
    <cellStyle name="Incorrecto 4 9" xfId="1653"/>
    <cellStyle name="Incorrecto 5 10" xfId="1654"/>
    <cellStyle name="Incorrecto 5 11" xfId="1655"/>
    <cellStyle name="Incorrecto 5 12" xfId="1656"/>
    <cellStyle name="Incorrecto 5 2" xfId="1657"/>
    <cellStyle name="Incorrecto 5 3" xfId="1658"/>
    <cellStyle name="Incorrecto 5 4" xfId="1659"/>
    <cellStyle name="Incorrecto 5 5" xfId="1660"/>
    <cellStyle name="Incorrecto 5 6" xfId="1661"/>
    <cellStyle name="Incorrecto 5 7" xfId="1662"/>
    <cellStyle name="Incorrecto 5 8" xfId="1663"/>
    <cellStyle name="Incorrecto 5 9" xfId="1664"/>
    <cellStyle name="Input 2" xfId="1665"/>
    <cellStyle name="Linea horizontal" xfId="1666"/>
    <cellStyle name="Linked Cell 2" xfId="1667"/>
    <cellStyle name="Millares" xfId="1" builtinId="3"/>
    <cellStyle name="Millares [0] 10" xfId="1668"/>
    <cellStyle name="Millares [0] 11" xfId="1669"/>
    <cellStyle name="Millares [0] 12" xfId="1670"/>
    <cellStyle name="Millares [0] 13" xfId="1671"/>
    <cellStyle name="Millares [0] 14" xfId="1672"/>
    <cellStyle name="Millares [0] 15" xfId="1673"/>
    <cellStyle name="Millares [0] 16" xfId="1674"/>
    <cellStyle name="Millares [0] 17" xfId="1675"/>
    <cellStyle name="Millares [0] 18" xfId="1676"/>
    <cellStyle name="Millares [0] 2" xfId="1677"/>
    <cellStyle name="Millares [0] 2 2" xfId="1678"/>
    <cellStyle name="Millares [0] 3" xfId="1679"/>
    <cellStyle name="Millares [0] 4" xfId="1680"/>
    <cellStyle name="Millares [0] 5" xfId="1681"/>
    <cellStyle name="Millares [0] 6" xfId="1682"/>
    <cellStyle name="Millares [0] 7" xfId="1683"/>
    <cellStyle name="Millares [0] 8" xfId="1684"/>
    <cellStyle name="Millares [0] 9" xfId="1685"/>
    <cellStyle name="Millares 10" xfId="7"/>
    <cellStyle name="Millares 11" xfId="8"/>
    <cellStyle name="Millares 12" xfId="9"/>
    <cellStyle name="Millares 13" xfId="10"/>
    <cellStyle name="Millares 14" xfId="11"/>
    <cellStyle name="Millares 15" xfId="12"/>
    <cellStyle name="Millares 15 2" xfId="13"/>
    <cellStyle name="Millares 16" xfId="14"/>
    <cellStyle name="Millares 17" xfId="15"/>
    <cellStyle name="Millares 17 2" xfId="2347"/>
    <cellStyle name="Millares 18" xfId="16"/>
    <cellStyle name="Millares 19" xfId="1686"/>
    <cellStyle name="Millares 2" xfId="17"/>
    <cellStyle name="Millares 2 10" xfId="1687"/>
    <cellStyle name="Millares 2 10 2" xfId="1688"/>
    <cellStyle name="Millares 2 11" xfId="1689"/>
    <cellStyle name="Millares 2 12" xfId="1690"/>
    <cellStyle name="Millares 2 13" xfId="1691"/>
    <cellStyle name="Millares 2 14" xfId="1692"/>
    <cellStyle name="Millares 2 15" xfId="1693"/>
    <cellStyle name="Millares 2 2" xfId="18"/>
    <cellStyle name="Millares 2 2 10" xfId="1694"/>
    <cellStyle name="Millares 2 2 11" xfId="1695"/>
    <cellStyle name="Millares 2 2 12" xfId="1696"/>
    <cellStyle name="Millares 2 2 13" xfId="1697"/>
    <cellStyle name="Millares 2 2 2" xfId="1698"/>
    <cellStyle name="Millares 2 2 2 2" xfId="1699"/>
    <cellStyle name="Millares 2 2 3" xfId="1700"/>
    <cellStyle name="Millares 2 2 4" xfId="1701"/>
    <cellStyle name="Millares 2 2 5" xfId="1702"/>
    <cellStyle name="Millares 2 2 6" xfId="1703"/>
    <cellStyle name="Millares 2 2 7" xfId="1704"/>
    <cellStyle name="Millares 2 2 8" xfId="1705"/>
    <cellStyle name="Millares 2 2 9" xfId="1706"/>
    <cellStyle name="Millares 2 3" xfId="1707"/>
    <cellStyle name="Millares 2 4" xfId="1708"/>
    <cellStyle name="Millares 2 5" xfId="1709"/>
    <cellStyle name="Millares 2 6" xfId="1710"/>
    <cellStyle name="Millares 2 7" xfId="1711"/>
    <cellStyle name="Millares 2 8" xfId="1712"/>
    <cellStyle name="Millares 2 9" xfId="1713"/>
    <cellStyle name="Millares 2 9 2" xfId="1714"/>
    <cellStyle name="Millares 20" xfId="1715"/>
    <cellStyle name="Millares 21" xfId="1716"/>
    <cellStyle name="Millares 22" xfId="1717"/>
    <cellStyle name="Millares 23" xfId="1718"/>
    <cellStyle name="Millares 24" xfId="1719"/>
    <cellStyle name="Millares 25" xfId="1720"/>
    <cellStyle name="Millares 26" xfId="1721"/>
    <cellStyle name="Millares 27" xfId="1722"/>
    <cellStyle name="Millares 28" xfId="1723"/>
    <cellStyle name="Millares 29" xfId="1724"/>
    <cellStyle name="Millares 3" xfId="19"/>
    <cellStyle name="Millares 3 2" xfId="1725"/>
    <cellStyle name="Millares 3 2 2" xfId="1726"/>
    <cellStyle name="Millares 30" xfId="1727"/>
    <cellStyle name="Millares 31" xfId="1728"/>
    <cellStyle name="Millares 32" xfId="1729"/>
    <cellStyle name="Millares 33" xfId="1730"/>
    <cellStyle name="Millares 34" xfId="1731"/>
    <cellStyle name="Millares 35" xfId="1732"/>
    <cellStyle name="Millares 36" xfId="2345"/>
    <cellStyle name="Millares 4" xfId="20"/>
    <cellStyle name="Millares 4 10" xfId="1733"/>
    <cellStyle name="Millares 4 11" xfId="1734"/>
    <cellStyle name="Millares 4 12" xfId="1735"/>
    <cellStyle name="Millares 4 13" xfId="1736"/>
    <cellStyle name="Millares 4 2" xfId="1737"/>
    <cellStyle name="Millares 4 2 2" xfId="1738"/>
    <cellStyle name="Millares 4 3" xfId="1739"/>
    <cellStyle name="Millares 4 4" xfId="1740"/>
    <cellStyle name="Millares 4 5" xfId="1741"/>
    <cellStyle name="Millares 4 6" xfId="1742"/>
    <cellStyle name="Millares 4 7" xfId="1743"/>
    <cellStyle name="Millares 4 8" xfId="1744"/>
    <cellStyle name="Millares 4 9" xfId="1745"/>
    <cellStyle name="Millares 5" xfId="21"/>
    <cellStyle name="Millares 5 10" xfId="1746"/>
    <cellStyle name="Millares 5 11" xfId="1747"/>
    <cellStyle name="Millares 5 12" xfId="1748"/>
    <cellStyle name="Millares 5 2" xfId="1749"/>
    <cellStyle name="Millares 5 2 2" xfId="1750"/>
    <cellStyle name="Millares 5 3" xfId="1751"/>
    <cellStyle name="Millares 5 4" xfId="1752"/>
    <cellStyle name="Millares 5 5" xfId="1753"/>
    <cellStyle name="Millares 5 6" xfId="1754"/>
    <cellStyle name="Millares 5 7" xfId="1755"/>
    <cellStyle name="Millares 5 8" xfId="1756"/>
    <cellStyle name="Millares 5 9" xfId="1757"/>
    <cellStyle name="Millares 6" xfId="22"/>
    <cellStyle name="Millares 6 2" xfId="1758"/>
    <cellStyle name="Millares 7" xfId="23"/>
    <cellStyle name="Millares 7 2" xfId="1759"/>
    <cellStyle name="Millares 8" xfId="24"/>
    <cellStyle name="Millares 8 2" xfId="1760"/>
    <cellStyle name="Millares 9" xfId="25"/>
    <cellStyle name="Millares 9 2" xfId="1761"/>
    <cellStyle name="Moneda" xfId="2" builtinId="4"/>
    <cellStyle name="Moneda 2" xfId="26"/>
    <cellStyle name="Moneda 3" xfId="27"/>
    <cellStyle name="Moneda 4" xfId="2521"/>
    <cellStyle name="Moneda 5" xfId="2343"/>
    <cellStyle name="Neutral 2" xfId="1762"/>
    <cellStyle name="Neutral 2 10" xfId="1763"/>
    <cellStyle name="Neutral 2 11" xfId="1764"/>
    <cellStyle name="Neutral 2 12" xfId="1765"/>
    <cellStyle name="Neutral 2 13" xfId="1766"/>
    <cellStyle name="Neutral 2 2" xfId="1767"/>
    <cellStyle name="Neutral 2 3" xfId="1768"/>
    <cellStyle name="Neutral 2 4" xfId="1769"/>
    <cellStyle name="Neutral 2 5" xfId="1770"/>
    <cellStyle name="Neutral 2 6" xfId="1771"/>
    <cellStyle name="Neutral 2 7" xfId="1772"/>
    <cellStyle name="Neutral 2 8" xfId="1773"/>
    <cellStyle name="Neutral 2 9" xfId="1774"/>
    <cellStyle name="Neutral 3" xfId="1775"/>
    <cellStyle name="Neutral 3 10" xfId="1776"/>
    <cellStyle name="Neutral 3 11" xfId="1777"/>
    <cellStyle name="Neutral 3 12" xfId="1778"/>
    <cellStyle name="Neutral 3 13" xfId="1779"/>
    <cellStyle name="Neutral 3 2" xfId="1780"/>
    <cellStyle name="Neutral 3 3" xfId="1781"/>
    <cellStyle name="Neutral 3 4" xfId="1782"/>
    <cellStyle name="Neutral 3 5" xfId="1783"/>
    <cellStyle name="Neutral 3 6" xfId="1784"/>
    <cellStyle name="Neutral 3 7" xfId="1785"/>
    <cellStyle name="Neutral 3 8" xfId="1786"/>
    <cellStyle name="Neutral 3 9" xfId="1787"/>
    <cellStyle name="Neutral 4 10" xfId="1788"/>
    <cellStyle name="Neutral 4 11" xfId="1789"/>
    <cellStyle name="Neutral 4 12" xfId="1790"/>
    <cellStyle name="Neutral 4 13" xfId="1791"/>
    <cellStyle name="Neutral 4 2" xfId="1792"/>
    <cellStyle name="Neutral 4 3" xfId="1793"/>
    <cellStyle name="Neutral 4 4" xfId="1794"/>
    <cellStyle name="Neutral 4 5" xfId="1795"/>
    <cellStyle name="Neutral 4 6" xfId="1796"/>
    <cellStyle name="Neutral 4 7" xfId="1797"/>
    <cellStyle name="Neutral 4 8" xfId="1798"/>
    <cellStyle name="Neutral 4 9" xfId="1799"/>
    <cellStyle name="Neutral 5 10" xfId="1800"/>
    <cellStyle name="Neutral 5 11" xfId="1801"/>
    <cellStyle name="Neutral 5 12" xfId="1802"/>
    <cellStyle name="Neutral 5 2" xfId="1803"/>
    <cellStyle name="Neutral 5 3" xfId="1804"/>
    <cellStyle name="Neutral 5 4" xfId="1805"/>
    <cellStyle name="Neutral 5 5" xfId="1806"/>
    <cellStyle name="Neutral 5 6" xfId="1807"/>
    <cellStyle name="Neutral 5 7" xfId="1808"/>
    <cellStyle name="Neutral 5 8" xfId="1809"/>
    <cellStyle name="Neutral 5 9" xfId="1810"/>
    <cellStyle name="Normal" xfId="0" builtinId="0"/>
    <cellStyle name="Normal 10" xfId="4"/>
    <cellStyle name="Normal 11" xfId="28"/>
    <cellStyle name="Normal 12" xfId="29"/>
    <cellStyle name="Normal 13" xfId="30"/>
    <cellStyle name="Normal 14" xfId="31"/>
    <cellStyle name="Normal 15" xfId="32"/>
    <cellStyle name="Normal 16" xfId="33"/>
    <cellStyle name="Normal 17" xfId="34"/>
    <cellStyle name="Normal 18" xfId="35"/>
    <cellStyle name="Normal 19" xfId="36"/>
    <cellStyle name="Normal 2" xfId="37"/>
    <cellStyle name="Normal 2 10" xfId="1811"/>
    <cellStyle name="Normal 2 11" xfId="1812"/>
    <cellStyle name="Normal 2 12" xfId="1813"/>
    <cellStyle name="Normal 2 13" xfId="1814"/>
    <cellStyle name="Normal 2 14" xfId="1815"/>
    <cellStyle name="Normal 2 15" xfId="1816"/>
    <cellStyle name="Normal 2 16" xfId="1817"/>
    <cellStyle name="Normal 2 17" xfId="1818"/>
    <cellStyle name="Normal 2 18" xfId="1819"/>
    <cellStyle name="Normal 2 19" xfId="1820"/>
    <cellStyle name="Normal 2 2" xfId="38"/>
    <cellStyle name="Normal 2 2 2" xfId="1821"/>
    <cellStyle name="Normal 2 2 3" xfId="1822"/>
    <cellStyle name="Normal 2 2 4" xfId="1823"/>
    <cellStyle name="Normal 2 20" xfId="1824"/>
    <cellStyle name="Normal 2 21" xfId="1825"/>
    <cellStyle name="Normal 2 22" xfId="2349"/>
    <cellStyle name="Normal 2 23" xfId="2350"/>
    <cellStyle name="Normal 2 24" xfId="2351"/>
    <cellStyle name="Normal 2 25" xfId="2352"/>
    <cellStyle name="Normal 2 26" xfId="2353"/>
    <cellStyle name="Normal 2 27" xfId="2354"/>
    <cellStyle name="Normal 2 28" xfId="2355"/>
    <cellStyle name="Normal 2 29" xfId="2356"/>
    <cellStyle name="Normal 2 3" xfId="1826"/>
    <cellStyle name="Normal 2 3 2" xfId="1827"/>
    <cellStyle name="Normal 2 30" xfId="2357"/>
    <cellStyle name="Normal 2 31" xfId="2358"/>
    <cellStyle name="Normal 2 32" xfId="2359"/>
    <cellStyle name="Normal 2 33" xfId="2360"/>
    <cellStyle name="Normal 2 34" xfId="2361"/>
    <cellStyle name="Normal 2 35" xfId="2362"/>
    <cellStyle name="Normal 2 36" xfId="2363"/>
    <cellStyle name="Normal 2 37" xfId="2364"/>
    <cellStyle name="Normal 2 38" xfId="2365"/>
    <cellStyle name="Normal 2 4" xfId="1828"/>
    <cellStyle name="Normal 2 5" xfId="1829"/>
    <cellStyle name="Normal 2 5 10" xfId="1830"/>
    <cellStyle name="Normal 2 5 11" xfId="1831"/>
    <cellStyle name="Normal 2 5 12" xfId="1832"/>
    <cellStyle name="Normal 2 5 13" xfId="1833"/>
    <cellStyle name="Normal 2 5 2" xfId="1834"/>
    <cellStyle name="Normal 2 5 3" xfId="1835"/>
    <cellStyle name="Normal 2 5 4" xfId="1836"/>
    <cellStyle name="Normal 2 5 5" xfId="1837"/>
    <cellStyle name="Normal 2 5 6" xfId="1838"/>
    <cellStyle name="Normal 2 5 7" xfId="1839"/>
    <cellStyle name="Normal 2 5 8" xfId="1840"/>
    <cellStyle name="Normal 2 5 9" xfId="1841"/>
    <cellStyle name="Normal 2 6" xfId="1842"/>
    <cellStyle name="Normal 2 7" xfId="1843"/>
    <cellStyle name="Normal 2 8" xfId="1844"/>
    <cellStyle name="Normal 2 9" xfId="1845"/>
    <cellStyle name="Normal 20" xfId="39"/>
    <cellStyle name="Normal 21" xfId="40"/>
    <cellStyle name="Normal 21 2" xfId="41"/>
    <cellStyle name="Normal 22" xfId="42"/>
    <cellStyle name="Normal 22 2" xfId="43"/>
    <cellStyle name="Normal 23" xfId="44"/>
    <cellStyle name="Normal 23 2" xfId="2346"/>
    <cellStyle name="Normal 24" xfId="45"/>
    <cellStyle name="Normal 25" xfId="46"/>
    <cellStyle name="Normal 26" xfId="47"/>
    <cellStyle name="Normal 27" xfId="2344"/>
    <cellStyle name="Normal 28" xfId="2366"/>
    <cellStyle name="Normal 29" xfId="2367"/>
    <cellStyle name="Normal 3" xfId="48"/>
    <cellStyle name="Normal 3 10" xfId="2368"/>
    <cellStyle name="Normal 3 11" xfId="2369"/>
    <cellStyle name="Normal 3 12" xfId="2370"/>
    <cellStyle name="Normal 3 13" xfId="2371"/>
    <cellStyle name="Normal 3 14" xfId="2372"/>
    <cellStyle name="Normal 3 15" xfId="2373"/>
    <cellStyle name="Normal 3 16" xfId="2374"/>
    <cellStyle name="Normal 3 17" xfId="2375"/>
    <cellStyle name="Normal 3 18" xfId="2376"/>
    <cellStyle name="Normal 3 19" xfId="2377"/>
    <cellStyle name="Normal 3 2" xfId="49"/>
    <cellStyle name="Normal 3 2 2" xfId="50"/>
    <cellStyle name="Normal 3 2 2 2" xfId="1846"/>
    <cellStyle name="Normal 3 2 2 2 2" xfId="1847"/>
    <cellStyle name="Normal 3 20" xfId="2378"/>
    <cellStyle name="Normal 3 21" xfId="2379"/>
    <cellStyle name="Normal 3 22" xfId="2380"/>
    <cellStyle name="Normal 3 23" xfId="2381"/>
    <cellStyle name="Normal 3 24" xfId="2382"/>
    <cellStyle name="Normal 3 25" xfId="2383"/>
    <cellStyle name="Normal 3 26" xfId="2384"/>
    <cellStyle name="Normal 3 27" xfId="2385"/>
    <cellStyle name="Normal 3 28" xfId="2386"/>
    <cellStyle name="Normal 3 29" xfId="2387"/>
    <cellStyle name="Normal 3 3" xfId="1848"/>
    <cellStyle name="Normal 3 3 2" xfId="1849"/>
    <cellStyle name="Normal 3 30" xfId="2388"/>
    <cellStyle name="Normal 3 31" xfId="2389"/>
    <cellStyle name="Normal 3 32" xfId="2390"/>
    <cellStyle name="Normal 3 33" xfId="2391"/>
    <cellStyle name="Normal 3 34" xfId="2392"/>
    <cellStyle name="Normal 3 35" xfId="2393"/>
    <cellStyle name="Normal 3 36" xfId="2394"/>
    <cellStyle name="Normal 3 37" xfId="2395"/>
    <cellStyle name="Normal 3 38" xfId="2396"/>
    <cellStyle name="Normal 3 39" xfId="2397"/>
    <cellStyle name="Normal 3 4" xfId="2398"/>
    <cellStyle name="Normal 3 5" xfId="2399"/>
    <cellStyle name="Normal 3 6" xfId="2400"/>
    <cellStyle name="Normal 3 7" xfId="2401"/>
    <cellStyle name="Normal 3 8" xfId="2402"/>
    <cellStyle name="Normal 3 9" xfId="2403"/>
    <cellStyle name="Normal 30" xfId="2404"/>
    <cellStyle name="Normal 31" xfId="2405"/>
    <cellStyle name="Normal 32" xfId="2406"/>
    <cellStyle name="Normal 33" xfId="2407"/>
    <cellStyle name="Normal 34" xfId="2408"/>
    <cellStyle name="Normal 35" xfId="2409"/>
    <cellStyle name="Normal 36" xfId="2410"/>
    <cellStyle name="Normal 37" xfId="2411"/>
    <cellStyle name="Normal 38" xfId="2412"/>
    <cellStyle name="Normal 39" xfId="2413"/>
    <cellStyle name="Normal 4" xfId="51"/>
    <cellStyle name="Normal 4 10" xfId="1850"/>
    <cellStyle name="Normal 4 11" xfId="1851"/>
    <cellStyle name="Normal 4 12" xfId="1852"/>
    <cellStyle name="Normal 4 13" xfId="1853"/>
    <cellStyle name="Normal 4 14" xfId="1854"/>
    <cellStyle name="Normal 4 15" xfId="1855"/>
    <cellStyle name="Normal 4 16" xfId="2414"/>
    <cellStyle name="Normal 4 17" xfId="2415"/>
    <cellStyle name="Normal 4 18" xfId="2416"/>
    <cellStyle name="Normal 4 19" xfId="2417"/>
    <cellStyle name="Normal 4 2" xfId="1856"/>
    <cellStyle name="Normal 4 2 2" xfId="1857"/>
    <cellStyle name="Normal 4 20" xfId="2418"/>
    <cellStyle name="Normal 4 21" xfId="2419"/>
    <cellStyle name="Normal 4 22" xfId="2420"/>
    <cellStyle name="Normal 4 23" xfId="2421"/>
    <cellStyle name="Normal 4 24" xfId="2422"/>
    <cellStyle name="Normal 4 25" xfId="2423"/>
    <cellStyle name="Normal 4 26" xfId="2424"/>
    <cellStyle name="Normal 4 27" xfId="2425"/>
    <cellStyle name="Normal 4 28" xfId="2426"/>
    <cellStyle name="Normal 4 29" xfId="2427"/>
    <cellStyle name="Normal 4 3" xfId="1858"/>
    <cellStyle name="Normal 4 30" xfId="2428"/>
    <cellStyle name="Normal 4 31" xfId="2429"/>
    <cellStyle name="Normal 4 32" xfId="2430"/>
    <cellStyle name="Normal 4 33" xfId="2431"/>
    <cellStyle name="Normal 4 34" xfId="2432"/>
    <cellStyle name="Normal 4 35" xfId="2433"/>
    <cellStyle name="Normal 4 36" xfId="2434"/>
    <cellStyle name="Normal 4 37" xfId="2435"/>
    <cellStyle name="Normal 4 38" xfId="2436"/>
    <cellStyle name="Normal 4 4" xfId="1859"/>
    <cellStyle name="Normal 4 5" xfId="1860"/>
    <cellStyle name="Normal 4 6" xfId="1861"/>
    <cellStyle name="Normal 4 7" xfId="1862"/>
    <cellStyle name="Normal 4 8" xfId="1863"/>
    <cellStyle name="Normal 4 9" xfId="1864"/>
    <cellStyle name="Normal 40" xfId="2437"/>
    <cellStyle name="Normal 41" xfId="2438"/>
    <cellStyle name="Normal 42" xfId="2439"/>
    <cellStyle name="Normal 43" xfId="2440"/>
    <cellStyle name="Normal 44" xfId="2441"/>
    <cellStyle name="Normal 45" xfId="2442"/>
    <cellStyle name="Normal 46" xfId="2443"/>
    <cellStyle name="Normal 47" xfId="2444"/>
    <cellStyle name="Normal 48" xfId="2445"/>
    <cellStyle name="Normal 49" xfId="2446"/>
    <cellStyle name="Normal 5" xfId="52"/>
    <cellStyle name="Normal 5 10" xfId="1865"/>
    <cellStyle name="Normal 5 11" xfId="1866"/>
    <cellStyle name="Normal 5 12" xfId="1867"/>
    <cellStyle name="Normal 5 13" xfId="1868"/>
    <cellStyle name="Normal 5 14" xfId="2447"/>
    <cellStyle name="Normal 5 15" xfId="2448"/>
    <cellStyle name="Normal 5 16" xfId="2449"/>
    <cellStyle name="Normal 5 17" xfId="2450"/>
    <cellStyle name="Normal 5 18" xfId="2451"/>
    <cellStyle name="Normal 5 19" xfId="2452"/>
    <cellStyle name="Normal 5 2" xfId="1869"/>
    <cellStyle name="Normal 5 2 2" xfId="1870"/>
    <cellStyle name="Normal 5 20" xfId="2453"/>
    <cellStyle name="Normal 5 21" xfId="2454"/>
    <cellStyle name="Normal 5 22" xfId="2455"/>
    <cellStyle name="Normal 5 23" xfId="2456"/>
    <cellStyle name="Normal 5 24" xfId="2457"/>
    <cellStyle name="Normal 5 25" xfId="2458"/>
    <cellStyle name="Normal 5 26" xfId="2459"/>
    <cellStyle name="Normal 5 27" xfId="2460"/>
    <cellStyle name="Normal 5 28" xfId="2461"/>
    <cellStyle name="Normal 5 29" xfId="2462"/>
    <cellStyle name="Normal 5 3" xfId="1871"/>
    <cellStyle name="Normal 5 30" xfId="2463"/>
    <cellStyle name="Normal 5 31" xfId="2464"/>
    <cellStyle name="Normal 5 32" xfId="2465"/>
    <cellStyle name="Normal 5 33" xfId="2466"/>
    <cellStyle name="Normal 5 34" xfId="2467"/>
    <cellStyle name="Normal 5 35" xfId="2468"/>
    <cellStyle name="Normal 5 36" xfId="2469"/>
    <cellStyle name="Normal 5 37" xfId="2470"/>
    <cellStyle name="Normal 5 38" xfId="2471"/>
    <cellStyle name="Normal 5 4" xfId="1872"/>
    <cellStyle name="Normal 5 5" xfId="1873"/>
    <cellStyle name="Normal 5 6" xfId="1874"/>
    <cellStyle name="Normal 5 7" xfId="1875"/>
    <cellStyle name="Normal 5 8" xfId="1876"/>
    <cellStyle name="Normal 5 9" xfId="1877"/>
    <cellStyle name="Normal 50" xfId="2472"/>
    <cellStyle name="Normal 51" xfId="2473"/>
    <cellStyle name="Normal 52" xfId="2474"/>
    <cellStyle name="Normal 53" xfId="2475"/>
    <cellStyle name="Normal 54" xfId="2476"/>
    <cellStyle name="Normal 55" xfId="2477"/>
    <cellStyle name="Normal 56" xfId="2478"/>
    <cellStyle name="Normal 57" xfId="2479"/>
    <cellStyle name="Normal 58" xfId="2480"/>
    <cellStyle name="Normal 59" xfId="2481"/>
    <cellStyle name="Normal 6" xfId="53"/>
    <cellStyle name="Normal 6 10" xfId="2482"/>
    <cellStyle name="Normal 6 11" xfId="2483"/>
    <cellStyle name="Normal 6 12" xfId="2484"/>
    <cellStyle name="Normal 6 13" xfId="2485"/>
    <cellStyle name="Normal 6 14" xfId="2486"/>
    <cellStyle name="Normal 6 15" xfId="2487"/>
    <cellStyle name="Normal 6 16" xfId="2488"/>
    <cellStyle name="Normal 6 17" xfId="2489"/>
    <cellStyle name="Normal 6 18" xfId="2490"/>
    <cellStyle name="Normal 6 19" xfId="2491"/>
    <cellStyle name="Normal 6 2" xfId="1878"/>
    <cellStyle name="Normal 6 2 2" xfId="1879"/>
    <cellStyle name="Normal 6 20" xfId="2492"/>
    <cellStyle name="Normal 6 21" xfId="2493"/>
    <cellStyle name="Normal 6 22" xfId="2494"/>
    <cellStyle name="Normal 6 23" xfId="2495"/>
    <cellStyle name="Normal 6 24" xfId="2496"/>
    <cellStyle name="Normal 6 25" xfId="2497"/>
    <cellStyle name="Normal 6 26" xfId="2498"/>
    <cellStyle name="Normal 6 27" xfId="2499"/>
    <cellStyle name="Normal 6 28" xfId="2500"/>
    <cellStyle name="Normal 6 29" xfId="2501"/>
    <cellStyle name="Normal 6 3" xfId="2502"/>
    <cellStyle name="Normal 6 30" xfId="2503"/>
    <cellStyle name="Normal 6 31" xfId="2504"/>
    <cellStyle name="Normal 6 32" xfId="2505"/>
    <cellStyle name="Normal 6 33" xfId="2506"/>
    <cellStyle name="Normal 6 34" xfId="2507"/>
    <cellStyle name="Normal 6 35" xfId="2508"/>
    <cellStyle name="Normal 6 36" xfId="2509"/>
    <cellStyle name="Normal 6 37" xfId="2510"/>
    <cellStyle name="Normal 6 38" xfId="2511"/>
    <cellStyle name="Normal 6 4" xfId="2512"/>
    <cellStyle name="Normal 6 5" xfId="2513"/>
    <cellStyle name="Normal 6 6" xfId="2514"/>
    <cellStyle name="Normal 6 7" xfId="2515"/>
    <cellStyle name="Normal 6 8" xfId="2516"/>
    <cellStyle name="Normal 6 9" xfId="2517"/>
    <cellStyle name="Normal 60" xfId="2518"/>
    <cellStyle name="Normal 61" xfId="2519"/>
    <cellStyle name="Normal 7" xfId="54"/>
    <cellStyle name="Normal 7 2" xfId="1880"/>
    <cellStyle name="Normal 8" xfId="55"/>
    <cellStyle name="Normal 8 2" xfId="1881"/>
    <cellStyle name="Normal 9" xfId="56"/>
    <cellStyle name="Normal_DEUDA-DICIEMBRE-2001" xfId="2348"/>
    <cellStyle name="Normal_Hoja1" xfId="2520"/>
    <cellStyle name="Notas 2" xfId="1882"/>
    <cellStyle name="Notas 2 10" xfId="1883"/>
    <cellStyle name="Notas 2 11" xfId="1884"/>
    <cellStyle name="Notas 2 12" xfId="1885"/>
    <cellStyle name="Notas 2 13" xfId="1886"/>
    <cellStyle name="Notas 2 2" xfId="1887"/>
    <cellStyle name="Notas 2 3" xfId="1888"/>
    <cellStyle name="Notas 2 4" xfId="1889"/>
    <cellStyle name="Notas 2 5" xfId="1890"/>
    <cellStyle name="Notas 2 6" xfId="1891"/>
    <cellStyle name="Notas 2 7" xfId="1892"/>
    <cellStyle name="Notas 2 8" xfId="1893"/>
    <cellStyle name="Notas 2 9" xfId="1894"/>
    <cellStyle name="Notas 3" xfId="1895"/>
    <cellStyle name="Notas 3 10" xfId="1896"/>
    <cellStyle name="Notas 3 11" xfId="1897"/>
    <cellStyle name="Notas 3 12" xfId="1898"/>
    <cellStyle name="Notas 3 13" xfId="1899"/>
    <cellStyle name="Notas 3 2" xfId="1900"/>
    <cellStyle name="Notas 3 3" xfId="1901"/>
    <cellStyle name="Notas 3 4" xfId="1902"/>
    <cellStyle name="Notas 3 5" xfId="1903"/>
    <cellStyle name="Notas 3 6" xfId="1904"/>
    <cellStyle name="Notas 3 7" xfId="1905"/>
    <cellStyle name="Notas 3 8" xfId="1906"/>
    <cellStyle name="Notas 3 9" xfId="1907"/>
    <cellStyle name="Notas 4 10" xfId="1908"/>
    <cellStyle name="Notas 4 11" xfId="1909"/>
    <cellStyle name="Notas 4 12" xfId="1910"/>
    <cellStyle name="Notas 4 13" xfId="1911"/>
    <cellStyle name="Notas 4 2" xfId="1912"/>
    <cellStyle name="Notas 4 3" xfId="1913"/>
    <cellStyle name="Notas 4 4" xfId="1914"/>
    <cellStyle name="Notas 4 5" xfId="1915"/>
    <cellStyle name="Notas 4 6" xfId="1916"/>
    <cellStyle name="Notas 4 7" xfId="1917"/>
    <cellStyle name="Notas 4 8" xfId="1918"/>
    <cellStyle name="Notas 4 9" xfId="1919"/>
    <cellStyle name="Notas 5 10" xfId="1920"/>
    <cellStyle name="Notas 5 11" xfId="1921"/>
    <cellStyle name="Notas 5 12" xfId="1922"/>
    <cellStyle name="Notas 5 2" xfId="1923"/>
    <cellStyle name="Notas 5 3" xfId="1924"/>
    <cellStyle name="Notas 5 4" xfId="1925"/>
    <cellStyle name="Notas 5 5" xfId="1926"/>
    <cellStyle name="Notas 5 6" xfId="1927"/>
    <cellStyle name="Notas 5 7" xfId="1928"/>
    <cellStyle name="Notas 5 8" xfId="1929"/>
    <cellStyle name="Notas 5 9" xfId="1930"/>
    <cellStyle name="Note 2" xfId="1931"/>
    <cellStyle name="Output 2" xfId="1932"/>
    <cellStyle name="Pared" xfId="1933"/>
    <cellStyle name="Porcentual" xfId="3" builtinId="5"/>
    <cellStyle name="Porcentual 2" xfId="57"/>
    <cellStyle name="Porcentual 2 2" xfId="1934"/>
    <cellStyle name="Porcentual 2 3" xfId="1935"/>
    <cellStyle name="Porcentual 3" xfId="1936"/>
    <cellStyle name="Porcentual 3 2" xfId="1937"/>
    <cellStyle name="Porcentual 4" xfId="1938"/>
    <cellStyle name="Porcentual 4 2" xfId="1939"/>
    <cellStyle name="Porcentual 5" xfId="1940"/>
    <cellStyle name="Porcentual 6" xfId="1941"/>
    <cellStyle name="Salida 2" xfId="1942"/>
    <cellStyle name="Salida 2 10" xfId="1943"/>
    <cellStyle name="Salida 2 11" xfId="1944"/>
    <cellStyle name="Salida 2 12" xfId="1945"/>
    <cellStyle name="Salida 2 13" xfId="1946"/>
    <cellStyle name="Salida 2 2" xfId="1947"/>
    <cellStyle name="Salida 2 2 2" xfId="1948"/>
    <cellStyle name="Salida 2 3" xfId="1949"/>
    <cellStyle name="Salida 2 4" xfId="1950"/>
    <cellStyle name="Salida 2 5" xfId="1951"/>
    <cellStyle name="Salida 2 6" xfId="1952"/>
    <cellStyle name="Salida 2 7" xfId="1953"/>
    <cellStyle name="Salida 2 8" xfId="1954"/>
    <cellStyle name="Salida 2 9" xfId="1955"/>
    <cellStyle name="Salida 3" xfId="1956"/>
    <cellStyle name="Salida 3 10" xfId="1957"/>
    <cellStyle name="Salida 3 11" xfId="1958"/>
    <cellStyle name="Salida 3 12" xfId="1959"/>
    <cellStyle name="Salida 3 13" xfId="1960"/>
    <cellStyle name="Salida 3 2" xfId="1961"/>
    <cellStyle name="Salida 3 3" xfId="1962"/>
    <cellStyle name="Salida 3 4" xfId="1963"/>
    <cellStyle name="Salida 3 5" xfId="1964"/>
    <cellStyle name="Salida 3 6" xfId="1965"/>
    <cellStyle name="Salida 3 7" xfId="1966"/>
    <cellStyle name="Salida 3 8" xfId="1967"/>
    <cellStyle name="Salida 3 9" xfId="1968"/>
    <cellStyle name="Salida 4 10" xfId="1969"/>
    <cellStyle name="Salida 4 11" xfId="1970"/>
    <cellStyle name="Salida 4 12" xfId="1971"/>
    <cellStyle name="Salida 4 13" xfId="1972"/>
    <cellStyle name="Salida 4 2" xfId="1973"/>
    <cellStyle name="Salida 4 3" xfId="1974"/>
    <cellStyle name="Salida 4 4" xfId="1975"/>
    <cellStyle name="Salida 4 5" xfId="1976"/>
    <cellStyle name="Salida 4 6" xfId="1977"/>
    <cellStyle name="Salida 4 7" xfId="1978"/>
    <cellStyle name="Salida 4 8" xfId="1979"/>
    <cellStyle name="Salida 4 9" xfId="1980"/>
    <cellStyle name="Salida 5 10" xfId="1981"/>
    <cellStyle name="Salida 5 11" xfId="1982"/>
    <cellStyle name="Salida 5 12" xfId="1983"/>
    <cellStyle name="Salida 5 2" xfId="1984"/>
    <cellStyle name="Salida 5 3" xfId="1985"/>
    <cellStyle name="Salida 5 4" xfId="1986"/>
    <cellStyle name="Salida 5 5" xfId="1987"/>
    <cellStyle name="Salida 5 6" xfId="1988"/>
    <cellStyle name="Salida 5 7" xfId="1989"/>
    <cellStyle name="Salida 5 8" xfId="1990"/>
    <cellStyle name="Salida 5 9" xfId="1991"/>
    <cellStyle name="Texto de advertencia 2" xfId="1992"/>
    <cellStyle name="Texto de advertencia 2 10" xfId="1993"/>
    <cellStyle name="Texto de advertencia 2 11" xfId="1994"/>
    <cellStyle name="Texto de advertencia 2 12" xfId="1995"/>
    <cellStyle name="Texto de advertencia 2 13" xfId="1996"/>
    <cellStyle name="Texto de advertencia 2 2" xfId="1997"/>
    <cellStyle name="Texto de advertencia 2 2 2" xfId="1998"/>
    <cellStyle name="Texto de advertencia 2 3" xfId="1999"/>
    <cellStyle name="Texto de advertencia 2 4" xfId="2000"/>
    <cellStyle name="Texto de advertencia 2 5" xfId="2001"/>
    <cellStyle name="Texto de advertencia 2 6" xfId="2002"/>
    <cellStyle name="Texto de advertencia 2 7" xfId="2003"/>
    <cellStyle name="Texto de advertencia 2 8" xfId="2004"/>
    <cellStyle name="Texto de advertencia 2 9" xfId="2005"/>
    <cellStyle name="Texto de advertencia 3" xfId="2006"/>
    <cellStyle name="Texto de advertencia 3 10" xfId="2007"/>
    <cellStyle name="Texto de advertencia 3 11" xfId="2008"/>
    <cellStyle name="Texto de advertencia 3 12" xfId="2009"/>
    <cellStyle name="Texto de advertencia 3 13" xfId="2010"/>
    <cellStyle name="Texto de advertencia 3 2" xfId="2011"/>
    <cellStyle name="Texto de advertencia 3 3" xfId="2012"/>
    <cellStyle name="Texto de advertencia 3 4" xfId="2013"/>
    <cellStyle name="Texto de advertencia 3 5" xfId="2014"/>
    <cellStyle name="Texto de advertencia 3 6" xfId="2015"/>
    <cellStyle name="Texto de advertencia 3 7" xfId="2016"/>
    <cellStyle name="Texto de advertencia 3 8" xfId="2017"/>
    <cellStyle name="Texto de advertencia 3 9" xfId="2018"/>
    <cellStyle name="Texto de advertencia 4 10" xfId="2019"/>
    <cellStyle name="Texto de advertencia 4 11" xfId="2020"/>
    <cellStyle name="Texto de advertencia 4 12" xfId="2021"/>
    <cellStyle name="Texto de advertencia 4 13" xfId="2022"/>
    <cellStyle name="Texto de advertencia 4 2" xfId="2023"/>
    <cellStyle name="Texto de advertencia 4 3" xfId="2024"/>
    <cellStyle name="Texto de advertencia 4 4" xfId="2025"/>
    <cellStyle name="Texto de advertencia 4 5" xfId="2026"/>
    <cellStyle name="Texto de advertencia 4 6" xfId="2027"/>
    <cellStyle name="Texto de advertencia 4 7" xfId="2028"/>
    <cellStyle name="Texto de advertencia 4 8" xfId="2029"/>
    <cellStyle name="Texto de advertencia 4 9" xfId="2030"/>
    <cellStyle name="Texto de advertencia 5 10" xfId="2031"/>
    <cellStyle name="Texto de advertencia 5 11" xfId="2032"/>
    <cellStyle name="Texto de advertencia 5 12" xfId="2033"/>
    <cellStyle name="Texto de advertencia 5 2" xfId="2034"/>
    <cellStyle name="Texto de advertencia 5 3" xfId="2035"/>
    <cellStyle name="Texto de advertencia 5 4" xfId="2036"/>
    <cellStyle name="Texto de advertencia 5 5" xfId="2037"/>
    <cellStyle name="Texto de advertencia 5 6" xfId="2038"/>
    <cellStyle name="Texto de advertencia 5 7" xfId="2039"/>
    <cellStyle name="Texto de advertencia 5 8" xfId="2040"/>
    <cellStyle name="Texto de advertencia 5 9" xfId="2041"/>
    <cellStyle name="Texto explicativo 2" xfId="2042"/>
    <cellStyle name="Texto explicativo 2 10" xfId="2043"/>
    <cellStyle name="Texto explicativo 2 11" xfId="2044"/>
    <cellStyle name="Texto explicativo 2 12" xfId="2045"/>
    <cellStyle name="Texto explicativo 2 13" xfId="2046"/>
    <cellStyle name="Texto explicativo 2 2" xfId="2047"/>
    <cellStyle name="Texto explicativo 2 2 2" xfId="2048"/>
    <cellStyle name="Texto explicativo 2 3" xfId="2049"/>
    <cellStyle name="Texto explicativo 2 4" xfId="2050"/>
    <cellStyle name="Texto explicativo 2 5" xfId="2051"/>
    <cellStyle name="Texto explicativo 2 6" xfId="2052"/>
    <cellStyle name="Texto explicativo 2 7" xfId="2053"/>
    <cellStyle name="Texto explicativo 2 8" xfId="2054"/>
    <cellStyle name="Texto explicativo 2 9" xfId="2055"/>
    <cellStyle name="Texto explicativo 3" xfId="2056"/>
    <cellStyle name="Texto explicativo 3 10" xfId="2057"/>
    <cellStyle name="Texto explicativo 3 11" xfId="2058"/>
    <cellStyle name="Texto explicativo 3 12" xfId="2059"/>
    <cellStyle name="Texto explicativo 3 13" xfId="2060"/>
    <cellStyle name="Texto explicativo 3 2" xfId="2061"/>
    <cellStyle name="Texto explicativo 3 3" xfId="2062"/>
    <cellStyle name="Texto explicativo 3 4" xfId="2063"/>
    <cellStyle name="Texto explicativo 3 5" xfId="2064"/>
    <cellStyle name="Texto explicativo 3 6" xfId="2065"/>
    <cellStyle name="Texto explicativo 3 7" xfId="2066"/>
    <cellStyle name="Texto explicativo 3 8" xfId="2067"/>
    <cellStyle name="Texto explicativo 3 9" xfId="2068"/>
    <cellStyle name="Texto explicativo 4 10" xfId="2069"/>
    <cellStyle name="Texto explicativo 4 11" xfId="2070"/>
    <cellStyle name="Texto explicativo 4 12" xfId="2071"/>
    <cellStyle name="Texto explicativo 4 13" xfId="2072"/>
    <cellStyle name="Texto explicativo 4 2" xfId="2073"/>
    <cellStyle name="Texto explicativo 4 3" xfId="2074"/>
    <cellStyle name="Texto explicativo 4 4" xfId="2075"/>
    <cellStyle name="Texto explicativo 4 5" xfId="2076"/>
    <cellStyle name="Texto explicativo 4 6" xfId="2077"/>
    <cellStyle name="Texto explicativo 4 7" xfId="2078"/>
    <cellStyle name="Texto explicativo 4 8" xfId="2079"/>
    <cellStyle name="Texto explicativo 4 9" xfId="2080"/>
    <cellStyle name="Texto explicativo 5 10" xfId="2081"/>
    <cellStyle name="Texto explicativo 5 11" xfId="2082"/>
    <cellStyle name="Texto explicativo 5 12" xfId="2083"/>
    <cellStyle name="Texto explicativo 5 2" xfId="2084"/>
    <cellStyle name="Texto explicativo 5 3" xfId="2085"/>
    <cellStyle name="Texto explicativo 5 4" xfId="2086"/>
    <cellStyle name="Texto explicativo 5 5" xfId="2087"/>
    <cellStyle name="Texto explicativo 5 6" xfId="2088"/>
    <cellStyle name="Texto explicativo 5 7" xfId="2089"/>
    <cellStyle name="Texto explicativo 5 8" xfId="2090"/>
    <cellStyle name="Texto explicativo 5 9" xfId="2091"/>
    <cellStyle name="Title 2" xfId="2092"/>
    <cellStyle name="Título 1 2" xfId="2093"/>
    <cellStyle name="Título 1 2 10" xfId="2094"/>
    <cellStyle name="Título 1 2 11" xfId="2095"/>
    <cellStyle name="Título 1 2 12" xfId="2096"/>
    <cellStyle name="Título 1 2 13" xfId="2097"/>
    <cellStyle name="Título 1 2 2" xfId="2098"/>
    <cellStyle name="Título 1 2 2 2" xfId="2099"/>
    <cellStyle name="Título 1 2 3" xfId="2100"/>
    <cellStyle name="Título 1 2 4" xfId="2101"/>
    <cellStyle name="Título 1 2 5" xfId="2102"/>
    <cellStyle name="Título 1 2 6" xfId="2103"/>
    <cellStyle name="Título 1 2 7" xfId="2104"/>
    <cellStyle name="Título 1 2 8" xfId="2105"/>
    <cellStyle name="Título 1 2 9" xfId="2106"/>
    <cellStyle name="Título 1 3" xfId="2107"/>
    <cellStyle name="Título 1 3 10" xfId="2108"/>
    <cellStyle name="Título 1 3 11" xfId="2109"/>
    <cellStyle name="Título 1 3 12" xfId="2110"/>
    <cellStyle name="Título 1 3 13" xfId="2111"/>
    <cellStyle name="Título 1 3 2" xfId="2112"/>
    <cellStyle name="Título 1 3 3" xfId="2113"/>
    <cellStyle name="Título 1 3 4" xfId="2114"/>
    <cellStyle name="Título 1 3 5" xfId="2115"/>
    <cellStyle name="Título 1 3 6" xfId="2116"/>
    <cellStyle name="Título 1 3 7" xfId="2117"/>
    <cellStyle name="Título 1 3 8" xfId="2118"/>
    <cellStyle name="Título 1 3 9" xfId="2119"/>
    <cellStyle name="Título 1 4 10" xfId="2120"/>
    <cellStyle name="Título 1 4 11" xfId="2121"/>
    <cellStyle name="Título 1 4 12" xfId="2122"/>
    <cellStyle name="Título 1 4 13" xfId="2123"/>
    <cellStyle name="Título 1 4 2" xfId="2124"/>
    <cellStyle name="Título 1 4 3" xfId="2125"/>
    <cellStyle name="Título 1 4 4" xfId="2126"/>
    <cellStyle name="Título 1 4 5" xfId="2127"/>
    <cellStyle name="Título 1 4 6" xfId="2128"/>
    <cellStyle name="Título 1 4 7" xfId="2129"/>
    <cellStyle name="Título 1 4 8" xfId="2130"/>
    <cellStyle name="Título 1 4 9" xfId="2131"/>
    <cellStyle name="Título 1 5 10" xfId="2132"/>
    <cellStyle name="Título 1 5 11" xfId="2133"/>
    <cellStyle name="Título 1 5 12" xfId="2134"/>
    <cellStyle name="Título 1 5 2" xfId="2135"/>
    <cellStyle name="Título 1 5 3" xfId="2136"/>
    <cellStyle name="Título 1 5 4" xfId="2137"/>
    <cellStyle name="Título 1 5 5" xfId="2138"/>
    <cellStyle name="Título 1 5 6" xfId="2139"/>
    <cellStyle name="Título 1 5 7" xfId="2140"/>
    <cellStyle name="Título 1 5 8" xfId="2141"/>
    <cellStyle name="Título 1 5 9" xfId="2142"/>
    <cellStyle name="Título 2 2" xfId="2143"/>
    <cellStyle name="Título 2 2 10" xfId="2144"/>
    <cellStyle name="Título 2 2 11" xfId="2145"/>
    <cellStyle name="Título 2 2 12" xfId="2146"/>
    <cellStyle name="Título 2 2 13" xfId="2147"/>
    <cellStyle name="Título 2 2 2" xfId="2148"/>
    <cellStyle name="Título 2 2 2 2" xfId="2149"/>
    <cellStyle name="Título 2 2 3" xfId="2150"/>
    <cellStyle name="Título 2 2 4" xfId="2151"/>
    <cellStyle name="Título 2 2 5" xfId="2152"/>
    <cellStyle name="Título 2 2 6" xfId="2153"/>
    <cellStyle name="Título 2 2 7" xfId="2154"/>
    <cellStyle name="Título 2 2 8" xfId="2155"/>
    <cellStyle name="Título 2 2 9" xfId="2156"/>
    <cellStyle name="Título 2 3" xfId="2157"/>
    <cellStyle name="Título 2 3 10" xfId="2158"/>
    <cellStyle name="Título 2 3 11" xfId="2159"/>
    <cellStyle name="Título 2 3 12" xfId="2160"/>
    <cellStyle name="Título 2 3 13" xfId="2161"/>
    <cellStyle name="Título 2 3 2" xfId="2162"/>
    <cellStyle name="Título 2 3 3" xfId="2163"/>
    <cellStyle name="Título 2 3 4" xfId="2164"/>
    <cellStyle name="Título 2 3 5" xfId="2165"/>
    <cellStyle name="Título 2 3 6" xfId="2166"/>
    <cellStyle name="Título 2 3 7" xfId="2167"/>
    <cellStyle name="Título 2 3 8" xfId="2168"/>
    <cellStyle name="Título 2 3 9" xfId="2169"/>
    <cellStyle name="Título 2 4 10" xfId="2170"/>
    <cellStyle name="Título 2 4 11" xfId="2171"/>
    <cellStyle name="Título 2 4 12" xfId="2172"/>
    <cellStyle name="Título 2 4 13" xfId="2173"/>
    <cellStyle name="Título 2 4 2" xfId="2174"/>
    <cellStyle name="Título 2 4 3" xfId="2175"/>
    <cellStyle name="Título 2 4 4" xfId="2176"/>
    <cellStyle name="Título 2 4 5" xfId="2177"/>
    <cellStyle name="Título 2 4 6" xfId="2178"/>
    <cellStyle name="Título 2 4 7" xfId="2179"/>
    <cellStyle name="Título 2 4 8" xfId="2180"/>
    <cellStyle name="Título 2 4 9" xfId="2181"/>
    <cellStyle name="Título 2 5 10" xfId="2182"/>
    <cellStyle name="Título 2 5 11" xfId="2183"/>
    <cellStyle name="Título 2 5 12" xfId="2184"/>
    <cellStyle name="Título 2 5 2" xfId="2185"/>
    <cellStyle name="Título 2 5 3" xfId="2186"/>
    <cellStyle name="Título 2 5 4" xfId="2187"/>
    <cellStyle name="Título 2 5 5" xfId="2188"/>
    <cellStyle name="Título 2 5 6" xfId="2189"/>
    <cellStyle name="Título 2 5 7" xfId="2190"/>
    <cellStyle name="Título 2 5 8" xfId="2191"/>
    <cellStyle name="Título 2 5 9" xfId="2192"/>
    <cellStyle name="Título 3 2" xfId="2193"/>
    <cellStyle name="Título 3 2 10" xfId="2194"/>
    <cellStyle name="Título 3 2 11" xfId="2195"/>
    <cellStyle name="Título 3 2 12" xfId="2196"/>
    <cellStyle name="Título 3 2 13" xfId="2197"/>
    <cellStyle name="Título 3 2 2" xfId="2198"/>
    <cellStyle name="Título 3 2 2 2" xfId="2199"/>
    <cellStyle name="Título 3 2 3" xfId="2200"/>
    <cellStyle name="Título 3 2 4" xfId="2201"/>
    <cellStyle name="Título 3 2 5" xfId="2202"/>
    <cellStyle name="Título 3 2 6" xfId="2203"/>
    <cellStyle name="Título 3 2 7" xfId="2204"/>
    <cellStyle name="Título 3 2 8" xfId="2205"/>
    <cellStyle name="Título 3 2 9" xfId="2206"/>
    <cellStyle name="Título 3 3" xfId="2207"/>
    <cellStyle name="Título 3 3 10" xfId="2208"/>
    <cellStyle name="Título 3 3 11" xfId="2209"/>
    <cellStyle name="Título 3 3 12" xfId="2210"/>
    <cellStyle name="Título 3 3 13" xfId="2211"/>
    <cellStyle name="Título 3 3 2" xfId="2212"/>
    <cellStyle name="Título 3 3 3" xfId="2213"/>
    <cellStyle name="Título 3 3 4" xfId="2214"/>
    <cellStyle name="Título 3 3 5" xfId="2215"/>
    <cellStyle name="Título 3 3 6" xfId="2216"/>
    <cellStyle name="Título 3 3 7" xfId="2217"/>
    <cellStyle name="Título 3 3 8" xfId="2218"/>
    <cellStyle name="Título 3 3 9" xfId="2219"/>
    <cellStyle name="Título 3 4 10" xfId="2220"/>
    <cellStyle name="Título 3 4 11" xfId="2221"/>
    <cellStyle name="Título 3 4 12" xfId="2222"/>
    <cellStyle name="Título 3 4 13" xfId="2223"/>
    <cellStyle name="Título 3 4 2" xfId="2224"/>
    <cellStyle name="Título 3 4 3" xfId="2225"/>
    <cellStyle name="Título 3 4 4" xfId="2226"/>
    <cellStyle name="Título 3 4 5" xfId="2227"/>
    <cellStyle name="Título 3 4 6" xfId="2228"/>
    <cellStyle name="Título 3 4 7" xfId="2229"/>
    <cellStyle name="Título 3 4 8" xfId="2230"/>
    <cellStyle name="Título 3 4 9" xfId="2231"/>
    <cellStyle name="Título 3 5 10" xfId="2232"/>
    <cellStyle name="Título 3 5 11" xfId="2233"/>
    <cellStyle name="Título 3 5 12" xfId="2234"/>
    <cellStyle name="Título 3 5 2" xfId="2235"/>
    <cellStyle name="Título 3 5 3" xfId="2236"/>
    <cellStyle name="Título 3 5 4" xfId="2237"/>
    <cellStyle name="Título 3 5 5" xfId="2238"/>
    <cellStyle name="Título 3 5 6" xfId="2239"/>
    <cellStyle name="Título 3 5 7" xfId="2240"/>
    <cellStyle name="Título 3 5 8" xfId="2241"/>
    <cellStyle name="Título 3 5 9" xfId="2242"/>
    <cellStyle name="Título 4" xfId="2243"/>
    <cellStyle name="Título 4 10" xfId="2244"/>
    <cellStyle name="Título 4 11" xfId="2245"/>
    <cellStyle name="Título 4 12" xfId="2246"/>
    <cellStyle name="Título 4 13" xfId="2247"/>
    <cellStyle name="Título 4 2" xfId="2248"/>
    <cellStyle name="Título 4 3" xfId="2249"/>
    <cellStyle name="Título 4 4" xfId="2250"/>
    <cellStyle name="Título 4 5" xfId="2251"/>
    <cellStyle name="Título 4 6" xfId="2252"/>
    <cellStyle name="Título 4 7" xfId="2253"/>
    <cellStyle name="Título 4 8" xfId="2254"/>
    <cellStyle name="Título 4 9" xfId="2255"/>
    <cellStyle name="Título 5 10" xfId="2256"/>
    <cellStyle name="Título 5 11" xfId="2257"/>
    <cellStyle name="Título 5 12" xfId="2258"/>
    <cellStyle name="Título 5 13" xfId="2259"/>
    <cellStyle name="Título 5 2" xfId="2260"/>
    <cellStyle name="Título 5 3" xfId="2261"/>
    <cellStyle name="Título 5 4" xfId="2262"/>
    <cellStyle name="Título 5 5" xfId="2263"/>
    <cellStyle name="Título 5 6" xfId="2264"/>
    <cellStyle name="Título 5 7" xfId="2265"/>
    <cellStyle name="Título 5 8" xfId="2266"/>
    <cellStyle name="Título 5 9" xfId="2267"/>
    <cellStyle name="Título 6 10" xfId="2268"/>
    <cellStyle name="Título 6 11" xfId="2269"/>
    <cellStyle name="Título 6 12" xfId="2270"/>
    <cellStyle name="Título 6 13" xfId="2271"/>
    <cellStyle name="Título 6 2" xfId="2272"/>
    <cellStyle name="Título 6 3" xfId="2273"/>
    <cellStyle name="Título 6 4" xfId="2274"/>
    <cellStyle name="Título 6 5" xfId="2275"/>
    <cellStyle name="Título 6 6" xfId="2276"/>
    <cellStyle name="Título 6 7" xfId="2277"/>
    <cellStyle name="Título 6 8" xfId="2278"/>
    <cellStyle name="Título 6 9" xfId="2279"/>
    <cellStyle name="Título 7 10" xfId="2280"/>
    <cellStyle name="Título 7 11" xfId="2281"/>
    <cellStyle name="Título 7 12" xfId="2282"/>
    <cellStyle name="Título 7 2" xfId="2283"/>
    <cellStyle name="Título 7 3" xfId="2284"/>
    <cellStyle name="Título 7 4" xfId="2285"/>
    <cellStyle name="Título 7 5" xfId="2286"/>
    <cellStyle name="Título 7 6" xfId="2287"/>
    <cellStyle name="Título 7 7" xfId="2288"/>
    <cellStyle name="Título 7 8" xfId="2289"/>
    <cellStyle name="Título 7 9" xfId="2290"/>
    <cellStyle name="Total 2" xfId="2291"/>
    <cellStyle name="Total 2 10" xfId="2292"/>
    <cellStyle name="Total 2 11" xfId="2293"/>
    <cellStyle name="Total 2 12" xfId="2294"/>
    <cellStyle name="Total 2 13" xfId="2295"/>
    <cellStyle name="Total 2 2" xfId="2296"/>
    <cellStyle name="Total 2 2 2" xfId="2297"/>
    <cellStyle name="Total 2 3" xfId="2298"/>
    <cellStyle name="Total 2 4" xfId="2299"/>
    <cellStyle name="Total 2 5" xfId="2300"/>
    <cellStyle name="Total 2 6" xfId="2301"/>
    <cellStyle name="Total 2 7" xfId="2302"/>
    <cellStyle name="Total 2 8" xfId="2303"/>
    <cellStyle name="Total 2 9" xfId="2304"/>
    <cellStyle name="Total 3" xfId="2305"/>
    <cellStyle name="Total 3 10" xfId="2306"/>
    <cellStyle name="Total 3 11" xfId="2307"/>
    <cellStyle name="Total 3 12" xfId="2308"/>
    <cellStyle name="Total 3 13" xfId="2309"/>
    <cellStyle name="Total 3 2" xfId="2310"/>
    <cellStyle name="Total 3 3" xfId="2311"/>
    <cellStyle name="Total 3 4" xfId="2312"/>
    <cellStyle name="Total 3 5" xfId="2313"/>
    <cellStyle name="Total 3 6" xfId="2314"/>
    <cellStyle name="Total 3 7" xfId="2315"/>
    <cellStyle name="Total 3 8" xfId="2316"/>
    <cellStyle name="Total 3 9" xfId="2317"/>
    <cellStyle name="Total 4 10" xfId="2318"/>
    <cellStyle name="Total 4 11" xfId="2319"/>
    <cellStyle name="Total 4 12" xfId="2320"/>
    <cellStyle name="Total 4 13" xfId="2321"/>
    <cellStyle name="Total 4 2" xfId="2322"/>
    <cellStyle name="Total 4 3" xfId="2323"/>
    <cellStyle name="Total 4 4" xfId="2324"/>
    <cellStyle name="Total 4 5" xfId="2325"/>
    <cellStyle name="Total 4 6" xfId="2326"/>
    <cellStyle name="Total 4 7" xfId="2327"/>
    <cellStyle name="Total 4 8" xfId="2328"/>
    <cellStyle name="Total 4 9" xfId="2329"/>
    <cellStyle name="Total 5 10" xfId="2330"/>
    <cellStyle name="Total 5 11" xfId="2331"/>
    <cellStyle name="Total 5 12" xfId="2332"/>
    <cellStyle name="Total 5 2" xfId="2333"/>
    <cellStyle name="Total 5 3" xfId="2334"/>
    <cellStyle name="Total 5 4" xfId="2335"/>
    <cellStyle name="Total 5 5" xfId="2336"/>
    <cellStyle name="Total 5 6" xfId="2337"/>
    <cellStyle name="Total 5 7" xfId="2338"/>
    <cellStyle name="Total 5 8" xfId="2339"/>
    <cellStyle name="Total 5 9" xfId="2340"/>
    <cellStyle name="Viga" xfId="2341"/>
    <cellStyle name="Warning Text 2" xfId="234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19050</xdr:rowOff>
    </xdr:from>
    <xdr:to>
      <xdr:col>1</xdr:col>
      <xdr:colOff>666750</xdr:colOff>
      <xdr:row>3</xdr:row>
      <xdr:rowOff>114300</xdr:rowOff>
    </xdr:to>
    <xdr:pic>
      <xdr:nvPicPr>
        <xdr:cNvPr id="2" name="Imagen 1" descr="C:\Documents and Settings\Administrador\Mis documentos\Descargas\escudo-1.png"/>
        <xdr:cNvPicPr>
          <a:picLocks noChangeAspect="1" noChangeArrowheads="1"/>
        </xdr:cNvPicPr>
      </xdr:nvPicPr>
      <xdr:blipFill>
        <a:blip xmlns:r="http://schemas.openxmlformats.org/officeDocument/2006/relationships" r:embed="rId1" cstate="print"/>
        <a:srcRect/>
        <a:stretch>
          <a:fillRect/>
        </a:stretch>
      </xdr:blipFill>
      <xdr:spPr bwMode="auto">
        <a:xfrm>
          <a:off x="66675" y="19050"/>
          <a:ext cx="1028700" cy="857250"/>
        </a:xfrm>
        <a:prstGeom prst="rect">
          <a:avLst/>
        </a:prstGeom>
        <a:noFill/>
        <a:ln w="9525">
          <a:noFill/>
          <a:miter lim="800000"/>
          <a:headEnd/>
          <a:tailEnd/>
        </a:ln>
      </xdr:spPr>
    </xdr:pic>
    <xdr:clientData/>
  </xdr:twoCellAnchor>
  <xdr:twoCellAnchor>
    <xdr:from>
      <xdr:col>6</xdr:col>
      <xdr:colOff>0</xdr:colOff>
      <xdr:row>0</xdr:row>
      <xdr:rowOff>161925</xdr:rowOff>
    </xdr:from>
    <xdr:to>
      <xdr:col>6</xdr:col>
      <xdr:colOff>0</xdr:colOff>
      <xdr:row>3</xdr:row>
      <xdr:rowOff>200025</xdr:rowOff>
    </xdr:to>
    <xdr:pic>
      <xdr:nvPicPr>
        <xdr:cNvPr id="3" name="Imagen 1" descr="Imagen 2.png"/>
        <xdr:cNvPicPr>
          <a:picLocks noChangeAspect="1" noChangeArrowheads="1"/>
        </xdr:cNvPicPr>
      </xdr:nvPicPr>
      <xdr:blipFill>
        <a:blip xmlns:r="http://schemas.openxmlformats.org/officeDocument/2006/relationships" r:embed="rId2"/>
        <a:srcRect/>
        <a:stretch>
          <a:fillRect/>
        </a:stretch>
      </xdr:blipFill>
      <xdr:spPr bwMode="auto">
        <a:xfrm>
          <a:off x="8610600" y="161925"/>
          <a:ext cx="0" cy="800100"/>
        </a:xfrm>
        <a:prstGeom prst="rect">
          <a:avLst/>
        </a:prstGeom>
        <a:noFill/>
        <a:ln w="9525">
          <a:noFill/>
          <a:miter lim="800000"/>
          <a:headEnd/>
          <a:tailEnd/>
        </a:ln>
      </xdr:spPr>
    </xdr:pic>
    <xdr:clientData/>
  </xdr:twoCellAnchor>
  <xdr:twoCellAnchor>
    <xdr:from>
      <xdr:col>4</xdr:col>
      <xdr:colOff>209550</xdr:colOff>
      <xdr:row>0</xdr:row>
      <xdr:rowOff>28575</xdr:rowOff>
    </xdr:from>
    <xdr:to>
      <xdr:col>4</xdr:col>
      <xdr:colOff>1047750</xdr:colOff>
      <xdr:row>4</xdr:row>
      <xdr:rowOff>19050</xdr:rowOff>
    </xdr:to>
    <xdr:pic>
      <xdr:nvPicPr>
        <xdr:cNvPr id="4" name="Imagen 1" descr="Imagen 2.png"/>
        <xdr:cNvPicPr>
          <a:picLocks noChangeAspect="1" noChangeArrowheads="1"/>
        </xdr:cNvPicPr>
      </xdr:nvPicPr>
      <xdr:blipFill>
        <a:blip xmlns:r="http://schemas.openxmlformats.org/officeDocument/2006/relationships" r:embed="rId2" cstate="print"/>
        <a:srcRect/>
        <a:stretch>
          <a:fillRect/>
        </a:stretch>
      </xdr:blipFill>
      <xdr:spPr bwMode="auto">
        <a:xfrm>
          <a:off x="7248525" y="28575"/>
          <a:ext cx="600075" cy="981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0</xdr:col>
      <xdr:colOff>1670686</xdr:colOff>
      <xdr:row>5</xdr:row>
      <xdr:rowOff>104775</xdr:rowOff>
    </xdr:to>
    <xdr:pic>
      <xdr:nvPicPr>
        <xdr:cNvPr id="2" name="Imagen 19"/>
        <xdr:cNvPicPr>
          <a:picLocks noChangeAspect="1"/>
        </xdr:cNvPicPr>
      </xdr:nvPicPr>
      <xdr:blipFill>
        <a:blip xmlns:r="http://schemas.openxmlformats.org/officeDocument/2006/relationships" r:embed="rId1" cstate="print"/>
        <a:stretch>
          <a:fillRect/>
        </a:stretch>
      </xdr:blipFill>
      <xdr:spPr>
        <a:xfrm>
          <a:off x="57150" y="76200"/>
          <a:ext cx="1613536" cy="838200"/>
        </a:xfrm>
        <a:prstGeom prst="rect">
          <a:avLst/>
        </a:prstGeom>
      </xdr:spPr>
    </xdr:pic>
    <xdr:clientData/>
  </xdr:twoCellAnchor>
  <xdr:twoCellAnchor editAs="oneCell">
    <xdr:from>
      <xdr:col>4</xdr:col>
      <xdr:colOff>285750</xdr:colOff>
      <xdr:row>0</xdr:row>
      <xdr:rowOff>95250</xdr:rowOff>
    </xdr:from>
    <xdr:to>
      <xdr:col>4</xdr:col>
      <xdr:colOff>1200055</xdr:colOff>
      <xdr:row>6</xdr:row>
      <xdr:rowOff>15147</xdr:rowOff>
    </xdr:to>
    <xdr:pic>
      <xdr:nvPicPr>
        <xdr:cNvPr id="3" name="Imagen 21"/>
        <xdr:cNvPicPr>
          <a:picLocks noChangeAspect="1"/>
        </xdr:cNvPicPr>
      </xdr:nvPicPr>
      <xdr:blipFill>
        <a:blip xmlns:r="http://schemas.openxmlformats.org/officeDocument/2006/relationships" r:embed="rId2" cstate="print"/>
        <a:stretch>
          <a:fillRect/>
        </a:stretch>
      </xdr:blipFill>
      <xdr:spPr>
        <a:xfrm>
          <a:off x="7324725" y="95250"/>
          <a:ext cx="914305" cy="8914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342901</xdr:colOff>
      <xdr:row>0</xdr:row>
      <xdr:rowOff>47625</xdr:rowOff>
    </xdr:from>
    <xdr:to>
      <xdr:col>5</xdr:col>
      <xdr:colOff>1171481</xdr:colOff>
      <xdr:row>5</xdr:row>
      <xdr:rowOff>45865</xdr:rowOff>
    </xdr:to>
    <xdr:pic>
      <xdr:nvPicPr>
        <xdr:cNvPr id="2" name="Imagen 1"/>
        <xdr:cNvPicPr>
          <a:picLocks noChangeAspect="1"/>
        </xdr:cNvPicPr>
      </xdr:nvPicPr>
      <xdr:blipFill>
        <a:blip xmlns:r="http://schemas.openxmlformats.org/officeDocument/2006/relationships" r:embed="rId1" cstate="print"/>
        <a:stretch>
          <a:fillRect/>
        </a:stretch>
      </xdr:blipFill>
      <xdr:spPr>
        <a:xfrm>
          <a:off x="8410576" y="47625"/>
          <a:ext cx="828580" cy="807865"/>
        </a:xfrm>
        <a:prstGeom prst="rect">
          <a:avLst/>
        </a:prstGeom>
      </xdr:spPr>
    </xdr:pic>
    <xdr:clientData/>
  </xdr:twoCellAnchor>
  <xdr:twoCellAnchor editAs="oneCell">
    <xdr:from>
      <xdr:col>0</xdr:col>
      <xdr:colOff>57150</xdr:colOff>
      <xdr:row>0</xdr:row>
      <xdr:rowOff>57150</xdr:rowOff>
    </xdr:from>
    <xdr:to>
      <xdr:col>1</xdr:col>
      <xdr:colOff>1370170</xdr:colOff>
      <xdr:row>5</xdr:row>
      <xdr:rowOff>28575</xdr:rowOff>
    </xdr:to>
    <xdr:pic>
      <xdr:nvPicPr>
        <xdr:cNvPr id="3" name="Imagen 2"/>
        <xdr:cNvPicPr>
          <a:picLocks noChangeAspect="1"/>
        </xdr:cNvPicPr>
      </xdr:nvPicPr>
      <xdr:blipFill>
        <a:blip xmlns:r="http://schemas.openxmlformats.org/officeDocument/2006/relationships" r:embed="rId2" cstate="print"/>
        <a:stretch>
          <a:fillRect/>
        </a:stretch>
      </xdr:blipFill>
      <xdr:spPr>
        <a:xfrm>
          <a:off x="57150" y="57150"/>
          <a:ext cx="1503520" cy="781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85726</xdr:colOff>
      <xdr:row>0</xdr:row>
      <xdr:rowOff>38100</xdr:rowOff>
    </xdr:from>
    <xdr:to>
      <xdr:col>0</xdr:col>
      <xdr:colOff>1362076</xdr:colOff>
      <xdr:row>4</xdr:row>
      <xdr:rowOff>43914</xdr:rowOff>
    </xdr:to>
    <xdr:pic>
      <xdr:nvPicPr>
        <xdr:cNvPr id="2" name="Imagen 5"/>
        <xdr:cNvPicPr>
          <a:picLocks noChangeAspect="1"/>
        </xdr:cNvPicPr>
      </xdr:nvPicPr>
      <xdr:blipFill>
        <a:blip xmlns:r="http://schemas.openxmlformats.org/officeDocument/2006/relationships" r:embed="rId1" cstate="print"/>
        <a:stretch>
          <a:fillRect/>
        </a:stretch>
      </xdr:blipFill>
      <xdr:spPr>
        <a:xfrm>
          <a:off x="85726" y="38100"/>
          <a:ext cx="1276350" cy="663039"/>
        </a:xfrm>
        <a:prstGeom prst="rect">
          <a:avLst/>
        </a:prstGeom>
      </xdr:spPr>
    </xdr:pic>
    <xdr:clientData/>
  </xdr:twoCellAnchor>
  <xdr:twoCellAnchor editAs="oneCell">
    <xdr:from>
      <xdr:col>4</xdr:col>
      <xdr:colOff>533400</xdr:colOff>
      <xdr:row>0</xdr:row>
      <xdr:rowOff>66675</xdr:rowOff>
    </xdr:from>
    <xdr:to>
      <xdr:col>4</xdr:col>
      <xdr:colOff>1295305</xdr:colOff>
      <xdr:row>4</xdr:row>
      <xdr:rowOff>152307</xdr:rowOff>
    </xdr:to>
    <xdr:pic>
      <xdr:nvPicPr>
        <xdr:cNvPr id="3" name="Imagen 6"/>
        <xdr:cNvPicPr>
          <a:picLocks noChangeAspect="1"/>
        </xdr:cNvPicPr>
      </xdr:nvPicPr>
      <xdr:blipFill>
        <a:blip xmlns:r="http://schemas.openxmlformats.org/officeDocument/2006/relationships" r:embed="rId2" cstate="print"/>
        <a:stretch>
          <a:fillRect/>
        </a:stretch>
      </xdr:blipFill>
      <xdr:spPr>
        <a:xfrm>
          <a:off x="7172325" y="66675"/>
          <a:ext cx="761905" cy="7428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0</xdr:col>
      <xdr:colOff>1362075</xdr:colOff>
      <xdr:row>4</xdr:row>
      <xdr:rowOff>101064</xdr:rowOff>
    </xdr:to>
    <xdr:pic>
      <xdr:nvPicPr>
        <xdr:cNvPr id="2" name="Imagen 5"/>
        <xdr:cNvPicPr>
          <a:picLocks noChangeAspect="1"/>
        </xdr:cNvPicPr>
      </xdr:nvPicPr>
      <xdr:blipFill>
        <a:blip xmlns:r="http://schemas.openxmlformats.org/officeDocument/2006/relationships" r:embed="rId1" cstate="print"/>
        <a:stretch>
          <a:fillRect/>
        </a:stretch>
      </xdr:blipFill>
      <xdr:spPr>
        <a:xfrm>
          <a:off x="85725" y="85725"/>
          <a:ext cx="1276350" cy="663039"/>
        </a:xfrm>
        <a:prstGeom prst="rect">
          <a:avLst/>
        </a:prstGeom>
      </xdr:spPr>
    </xdr:pic>
    <xdr:clientData/>
  </xdr:twoCellAnchor>
  <xdr:twoCellAnchor editAs="oneCell">
    <xdr:from>
      <xdr:col>4</xdr:col>
      <xdr:colOff>409575</xdr:colOff>
      <xdr:row>0</xdr:row>
      <xdr:rowOff>19050</xdr:rowOff>
    </xdr:from>
    <xdr:to>
      <xdr:col>4</xdr:col>
      <xdr:colOff>1171480</xdr:colOff>
      <xdr:row>4</xdr:row>
      <xdr:rowOff>114207</xdr:rowOff>
    </xdr:to>
    <xdr:pic>
      <xdr:nvPicPr>
        <xdr:cNvPr id="3" name="Imagen 6"/>
        <xdr:cNvPicPr>
          <a:picLocks noChangeAspect="1"/>
        </xdr:cNvPicPr>
      </xdr:nvPicPr>
      <xdr:blipFill>
        <a:blip xmlns:r="http://schemas.openxmlformats.org/officeDocument/2006/relationships" r:embed="rId2" cstate="print"/>
        <a:stretch>
          <a:fillRect/>
        </a:stretch>
      </xdr:blipFill>
      <xdr:spPr>
        <a:xfrm>
          <a:off x="8343900" y="19050"/>
          <a:ext cx="761905" cy="742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123825</xdr:colOff>
      <xdr:row>0</xdr:row>
      <xdr:rowOff>104775</xdr:rowOff>
    </xdr:from>
    <xdr:to>
      <xdr:col>0</xdr:col>
      <xdr:colOff>1400175</xdr:colOff>
      <xdr:row>4</xdr:row>
      <xdr:rowOff>120114</xdr:rowOff>
    </xdr:to>
    <xdr:pic>
      <xdr:nvPicPr>
        <xdr:cNvPr id="2" name="Imagen 5"/>
        <xdr:cNvPicPr>
          <a:picLocks noChangeAspect="1"/>
        </xdr:cNvPicPr>
      </xdr:nvPicPr>
      <xdr:blipFill>
        <a:blip xmlns:r="http://schemas.openxmlformats.org/officeDocument/2006/relationships" r:embed="rId1" cstate="print"/>
        <a:stretch>
          <a:fillRect/>
        </a:stretch>
      </xdr:blipFill>
      <xdr:spPr>
        <a:xfrm>
          <a:off x="123825" y="104775"/>
          <a:ext cx="1276350" cy="663039"/>
        </a:xfrm>
        <a:prstGeom prst="rect">
          <a:avLst/>
        </a:prstGeom>
      </xdr:spPr>
    </xdr:pic>
    <xdr:clientData/>
  </xdr:twoCellAnchor>
  <xdr:twoCellAnchor editAs="oneCell">
    <xdr:from>
      <xdr:col>4</xdr:col>
      <xdr:colOff>466725</xdr:colOff>
      <xdr:row>0</xdr:row>
      <xdr:rowOff>133350</xdr:rowOff>
    </xdr:from>
    <xdr:to>
      <xdr:col>4</xdr:col>
      <xdr:colOff>1228630</xdr:colOff>
      <xdr:row>5</xdr:row>
      <xdr:rowOff>66582</xdr:rowOff>
    </xdr:to>
    <xdr:pic>
      <xdr:nvPicPr>
        <xdr:cNvPr id="3" name="Imagen 6"/>
        <xdr:cNvPicPr>
          <a:picLocks noChangeAspect="1"/>
        </xdr:cNvPicPr>
      </xdr:nvPicPr>
      <xdr:blipFill>
        <a:blip xmlns:r="http://schemas.openxmlformats.org/officeDocument/2006/relationships" r:embed="rId2" cstate="print"/>
        <a:stretch>
          <a:fillRect/>
        </a:stretch>
      </xdr:blipFill>
      <xdr:spPr>
        <a:xfrm>
          <a:off x="8020050" y="133350"/>
          <a:ext cx="761905" cy="7428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0</xdr:row>
      <xdr:rowOff>85725</xdr:rowOff>
    </xdr:from>
    <xdr:to>
      <xdr:col>0</xdr:col>
      <xdr:colOff>1400175</xdr:colOff>
      <xdr:row>4</xdr:row>
      <xdr:rowOff>101064</xdr:rowOff>
    </xdr:to>
    <xdr:pic>
      <xdr:nvPicPr>
        <xdr:cNvPr id="2" name="Imagen 5"/>
        <xdr:cNvPicPr>
          <a:picLocks noChangeAspect="1"/>
        </xdr:cNvPicPr>
      </xdr:nvPicPr>
      <xdr:blipFill>
        <a:blip xmlns:r="http://schemas.openxmlformats.org/officeDocument/2006/relationships" r:embed="rId1" cstate="print"/>
        <a:stretch>
          <a:fillRect/>
        </a:stretch>
      </xdr:blipFill>
      <xdr:spPr>
        <a:xfrm>
          <a:off x="123825" y="85725"/>
          <a:ext cx="1276350" cy="663039"/>
        </a:xfrm>
        <a:prstGeom prst="rect">
          <a:avLst/>
        </a:prstGeom>
      </xdr:spPr>
    </xdr:pic>
    <xdr:clientData/>
  </xdr:twoCellAnchor>
  <xdr:twoCellAnchor editAs="oneCell">
    <xdr:from>
      <xdr:col>4</xdr:col>
      <xdr:colOff>542925</xdr:colOff>
      <xdr:row>0</xdr:row>
      <xdr:rowOff>114300</xdr:rowOff>
    </xdr:from>
    <xdr:to>
      <xdr:col>4</xdr:col>
      <xdr:colOff>1304830</xdr:colOff>
      <xdr:row>5</xdr:row>
      <xdr:rowOff>47532</xdr:rowOff>
    </xdr:to>
    <xdr:pic>
      <xdr:nvPicPr>
        <xdr:cNvPr id="3" name="Imagen 6"/>
        <xdr:cNvPicPr>
          <a:picLocks noChangeAspect="1"/>
        </xdr:cNvPicPr>
      </xdr:nvPicPr>
      <xdr:blipFill>
        <a:blip xmlns:r="http://schemas.openxmlformats.org/officeDocument/2006/relationships" r:embed="rId2" cstate="print"/>
        <a:stretch>
          <a:fillRect/>
        </a:stretch>
      </xdr:blipFill>
      <xdr:spPr>
        <a:xfrm>
          <a:off x="7934325" y="114300"/>
          <a:ext cx="761905" cy="7428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295274</xdr:colOff>
      <xdr:row>1</xdr:row>
      <xdr:rowOff>219074</xdr:rowOff>
    </xdr:from>
    <xdr:to>
      <xdr:col>6</xdr:col>
      <xdr:colOff>800100</xdr:colOff>
      <xdr:row>5</xdr:row>
      <xdr:rowOff>304799</xdr:rowOff>
    </xdr:to>
    <xdr:pic>
      <xdr:nvPicPr>
        <xdr:cNvPr id="2" name="1 Imagen"/>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78632" b="12048"/>
        <a:stretch/>
      </xdr:blipFill>
      <xdr:spPr bwMode="auto">
        <a:xfrm>
          <a:off x="7115174" y="361949"/>
          <a:ext cx="1428751" cy="904875"/>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0</xdr:col>
      <xdr:colOff>209550</xdr:colOff>
      <xdr:row>1</xdr:row>
      <xdr:rowOff>0</xdr:rowOff>
    </xdr:from>
    <xdr:to>
      <xdr:col>0</xdr:col>
      <xdr:colOff>1219201</xdr:colOff>
      <xdr:row>6</xdr:row>
      <xdr:rowOff>77470</xdr:rowOff>
    </xdr:to>
    <xdr:pic>
      <xdr:nvPicPr>
        <xdr:cNvPr id="3" name="2 Imagen"/>
        <xdr:cNvPicPr/>
      </xdr:nvPicPr>
      <xdr:blipFill rotWithShape="1">
        <a:blip xmlns:r="http://schemas.openxmlformats.org/officeDocument/2006/relationships" r:embed="rId2" cstate="print"/>
        <a:srcRect t="1" r="84371" b="-7674"/>
        <a:stretch/>
      </xdr:blipFill>
      <xdr:spPr bwMode="auto">
        <a:xfrm>
          <a:off x="209550" y="142875"/>
          <a:ext cx="1009651" cy="1210945"/>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2</xdr:col>
      <xdr:colOff>780401</xdr:colOff>
      <xdr:row>3</xdr:row>
      <xdr:rowOff>324583</xdr:rowOff>
    </xdr:to>
    <xdr:pic>
      <xdr:nvPicPr>
        <xdr:cNvPr id="2" name="1 Imagen" descr="C:\Users\lanix\Documents\info para Ventanilla x fracciones\Fraccion I\SECRETARIA DE FINANZAS(chicos)\sefin_color.png"/>
        <xdr:cNvPicPr>
          <a:picLocks noChangeAspect="1" noChangeArrowheads="1"/>
        </xdr:cNvPicPr>
      </xdr:nvPicPr>
      <xdr:blipFill>
        <a:blip xmlns:r="http://schemas.openxmlformats.org/officeDocument/2006/relationships" r:embed="rId1" cstate="print"/>
        <a:srcRect/>
        <a:stretch>
          <a:fillRect/>
        </a:stretch>
      </xdr:blipFill>
      <xdr:spPr bwMode="auto">
        <a:xfrm>
          <a:off x="238125" y="190500"/>
          <a:ext cx="1732901" cy="600808"/>
        </a:xfrm>
        <a:prstGeom prst="rect">
          <a:avLst/>
        </a:prstGeom>
        <a:noFill/>
        <a:ln w="9525">
          <a:noFill/>
          <a:miter lim="800000"/>
          <a:headEnd/>
          <a:tailEnd/>
        </a:ln>
      </xdr:spPr>
    </xdr:pic>
    <xdr:clientData/>
  </xdr:twoCellAnchor>
  <xdr:twoCellAnchor editAs="oneCell">
    <xdr:from>
      <xdr:col>8</xdr:col>
      <xdr:colOff>85725</xdr:colOff>
      <xdr:row>0</xdr:row>
      <xdr:rowOff>38100</xdr:rowOff>
    </xdr:from>
    <xdr:to>
      <xdr:col>11</xdr:col>
      <xdr:colOff>178044</xdr:colOff>
      <xdr:row>3</xdr:row>
      <xdr:rowOff>212188</xdr:rowOff>
    </xdr:to>
    <xdr:pic>
      <xdr:nvPicPr>
        <xdr:cNvPr id="3" name="2 Imagen"/>
        <xdr:cNvPicPr>
          <a:picLocks noChangeAspect="1" noChangeArrowheads="1"/>
        </xdr:cNvPicPr>
      </xdr:nvPicPr>
      <xdr:blipFill>
        <a:blip xmlns:r="http://schemas.openxmlformats.org/officeDocument/2006/relationships" r:embed="rId2" cstate="print"/>
        <a:srcRect l="78275"/>
        <a:stretch>
          <a:fillRect/>
        </a:stretch>
      </xdr:blipFill>
      <xdr:spPr bwMode="auto">
        <a:xfrm>
          <a:off x="7239000" y="38100"/>
          <a:ext cx="1892544" cy="64081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esktop/avance%20de%20gestion%20financiera/2015/CUARTO%20TRIMESTRE/Cuadros_de_ingresos%204o%20trimestre%202015%20(enviado%20por%20ingres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NGELE~1/AppData/Local/Temp/Rar$DI89.768/Baja%20California%20Su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respaldo\Mis%20documentos\JAVIER\CUADERNILLOS\Enero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Desktop/avance%20de%20gestion%20financiera/2015/CUARTO%20TRIMESTRE/tesoreria/deuda%20publica/Descuento%20de%20deuda%20municipal%20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NGELE~1/AppData/Local/Temp/Rar$DI89.768/Users/carlos_leong/Desktop/Cuadros%20Deuda/Dic-10/16%20MICH%2003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Desktop/avance%20de%20gestion%20financiera/2015/CUARTO%20TRIMESTRE/tesoreria/deuda%20publica/avance%20gestion%204to%20%20trim%202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Desktop/avance%20de%20gestion%20financiera/2015/CUARTO%20TRIMESTRE/tesoreria/participaciones/Formatos%20%20referentes%20a%20endeudamiento%20neto%20e%20intereses.%20de%20la%20deud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Desktop/avance%20de%20gestion%20financiera/2015/CUARTO%20TRIMESTRE/PROGRAMAS%20BIENESTAR.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G 1 armonizados"/>
      <sheetName val="ING 2 armonizados"/>
      <sheetName val="ING 3 armonizados"/>
      <sheetName val="ING 4 armonizados"/>
      <sheetName val="ING 5 armonizados"/>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enú"/>
      <sheetName val="Captura"/>
      <sheetName val="Hoja Trabajo"/>
      <sheetName val="CATALOGOS"/>
      <sheetName val="Instruc"/>
    </sheetNames>
    <sheetDataSet>
      <sheetData sheetId="0" refreshError="1"/>
      <sheetData sheetId="1"/>
      <sheetData sheetId="2" refreshError="1"/>
      <sheetData sheetId="3">
        <row r="1">
          <cell r="J1" t="str">
            <v>Nuevo</v>
          </cell>
        </row>
        <row r="2">
          <cell r="J2" t="str">
            <v>Reestructurado</v>
          </cell>
        </row>
        <row r="3">
          <cell r="J3" t="str">
            <v>Refinanciamiento</v>
          </cell>
        </row>
        <row r="4">
          <cell r="J4" t="str">
            <v>Modificado</v>
          </cell>
        </row>
        <row r="5">
          <cell r="J5" t="str">
            <v>Sintesis</v>
          </cell>
        </row>
        <row r="6">
          <cell r="J6" t="str">
            <v>Otros</v>
          </cell>
        </row>
      </sheetData>
      <sheetData sheetId="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OFICIOS REGISTRO"/>
      <sheetName val="LINEA 27-8-97"/>
      <sheetName val="LINEA 25-11-96"/>
      <sheetName val="TERMINADOS (2)"/>
      <sheetName val="TERMINADOS"/>
      <sheetName val="CON-APASZU'97"/>
      <sheetName val="AVANCE"/>
      <sheetName val="RECUPERADO"/>
      <sheetName val="SALDOS"/>
      <sheetName val="AMORTIZ."/>
      <sheetName val="AVANCE (2)"/>
      <sheetName val="ETI (2)"/>
      <sheetName val="SALDOS BANOBRAS (2)"/>
      <sheetName val="DIRECTA"/>
      <sheetName val="INDIRECTA"/>
      <sheetName val="GLOBAL"/>
      <sheetName val="SALDOS BANOBRAS"/>
      <sheetName val="DESCUEN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ESCUENTO MPO 4TO TRIM"/>
    </sheetNames>
    <sheetDataSet>
      <sheetData sheetId="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enú"/>
      <sheetName val="Captura"/>
      <sheetName val="Hoja Trabajo"/>
      <sheetName val="Instruc"/>
      <sheetName val="CATALOGOS"/>
      <sheetName val="Aux"/>
      <sheetName val="Fto"/>
    </sheetNames>
    <sheetDataSet>
      <sheetData sheetId="0" refreshError="1"/>
      <sheetData sheetId="1" refreshError="1"/>
      <sheetData sheetId="2" refreshError="1"/>
      <sheetData sheetId="3" refreshError="1"/>
      <sheetData sheetId="4">
        <row r="1">
          <cell r="E1" t="str">
            <v>  </v>
          </cell>
          <cell r="G1" t="str">
            <v>TIIE</v>
          </cell>
        </row>
        <row r="2">
          <cell r="E2" t="str">
            <v>Más</v>
          </cell>
          <cell r="G2" t="str">
            <v>FOAEM</v>
          </cell>
        </row>
        <row r="3">
          <cell r="E3" t="str">
            <v>Por</v>
          </cell>
          <cell r="G3" t="str">
            <v>CPP</v>
          </cell>
        </row>
        <row r="4">
          <cell r="G4" t="str">
            <v>CETES</v>
          </cell>
        </row>
        <row r="5">
          <cell r="G5" t="str">
            <v>UDIS</v>
          </cell>
        </row>
        <row r="6">
          <cell r="G6" t="str">
            <v>OTRA</v>
          </cell>
        </row>
      </sheetData>
      <sheetData sheetId="5" refreshError="1"/>
      <sheetData sheetId="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euda Pública "/>
      <sheetName val="Evolución de la deuda pesos"/>
      <sheetName val="bonos cupon PESOS"/>
      <sheetName val="Evolucion obligaciones de pago"/>
    </sheetNames>
    <sheetDataSet>
      <sheetData sheetId="0"/>
      <sheetData sheetId="1"/>
      <sheetData sheetId="2"/>
      <sheetData sheetId="3"/>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FORMATOS PPTARIO"/>
      <sheetName val="FORMATOS PPTARIO interes"/>
    </sheetNames>
    <sheetDataSet>
      <sheetData sheetId="0"/>
      <sheetData sheetId="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eporte de Avance Trimestral"/>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22.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6" tint="-0.249977111117893"/>
  </sheetPr>
  <dimension ref="A1:DW1200"/>
  <sheetViews>
    <sheetView showGridLines="0" topLeftCell="A7" zoomScaleNormal="100" workbookViewId="0"/>
  </sheetViews>
  <sheetFormatPr baseColWidth="10" defaultRowHeight="12.75"/>
  <cols>
    <col min="1" max="1" width="36.5703125" style="1" customWidth="1"/>
    <col min="2" max="2" width="12.85546875" style="1" bestFit="1" customWidth="1"/>
    <col min="3" max="4" width="12.7109375" style="1" bestFit="1" customWidth="1"/>
    <col min="5" max="5" width="12.42578125" style="1" customWidth="1"/>
    <col min="6" max="6" width="9.85546875" style="1" customWidth="1"/>
    <col min="7" max="7" width="9" style="1" customWidth="1"/>
    <col min="8" max="8" width="11.42578125" style="1"/>
    <col min="9" max="15" width="11.42578125" style="2"/>
    <col min="16" max="16" width="26.140625" style="2" customWidth="1"/>
    <col min="17" max="127" width="11.42578125" style="2"/>
    <col min="128" max="239" width="11.42578125" style="1"/>
    <col min="240" max="240" width="32.28515625" style="1" customWidth="1"/>
    <col min="241" max="243" width="12.7109375" style="1" bestFit="1" customWidth="1"/>
    <col min="244" max="244" width="12.42578125" style="1" customWidth="1"/>
    <col min="245" max="245" width="9.85546875" style="1" customWidth="1"/>
    <col min="246" max="246" width="9" style="1" customWidth="1"/>
    <col min="247" max="247" width="11.42578125" style="1"/>
    <col min="248" max="248" width="13.85546875" style="1" bestFit="1" customWidth="1"/>
    <col min="249" max="255" width="11.42578125" style="1"/>
    <col min="256" max="256" width="29.140625" style="1" customWidth="1"/>
    <col min="257" max="263" width="11.42578125" style="1"/>
    <col min="264" max="264" width="21.85546875" style="1" customWidth="1"/>
    <col min="265" max="271" width="11.42578125" style="1"/>
    <col min="272" max="272" width="26.140625" style="1" customWidth="1"/>
    <col min="273" max="495" width="11.42578125" style="1"/>
    <col min="496" max="496" width="32.28515625" style="1" customWidth="1"/>
    <col min="497" max="499" width="12.7109375" style="1" bestFit="1" customWidth="1"/>
    <col min="500" max="500" width="12.42578125" style="1" customWidth="1"/>
    <col min="501" max="501" width="9.85546875" style="1" customWidth="1"/>
    <col min="502" max="502" width="9" style="1" customWidth="1"/>
    <col min="503" max="503" width="11.42578125" style="1"/>
    <col min="504" max="504" width="13.85546875" style="1" bestFit="1" customWidth="1"/>
    <col min="505" max="511" width="11.42578125" style="1"/>
    <col min="512" max="512" width="29.140625" style="1" customWidth="1"/>
    <col min="513" max="519" width="11.42578125" style="1"/>
    <col min="520" max="520" width="21.85546875" style="1" customWidth="1"/>
    <col min="521" max="527" width="11.42578125" style="1"/>
    <col min="528" max="528" width="26.140625" style="1" customWidth="1"/>
    <col min="529" max="751" width="11.42578125" style="1"/>
    <col min="752" max="752" width="32.28515625" style="1" customWidth="1"/>
    <col min="753" max="755" width="12.7109375" style="1" bestFit="1" customWidth="1"/>
    <col min="756" max="756" width="12.42578125" style="1" customWidth="1"/>
    <col min="757" max="757" width="9.85546875" style="1" customWidth="1"/>
    <col min="758" max="758" width="9" style="1" customWidth="1"/>
    <col min="759" max="759" width="11.42578125" style="1"/>
    <col min="760" max="760" width="13.85546875" style="1" bestFit="1" customWidth="1"/>
    <col min="761" max="767" width="11.42578125" style="1"/>
    <col min="768" max="768" width="29.140625" style="1" customWidth="1"/>
    <col min="769" max="775" width="11.42578125" style="1"/>
    <col min="776" max="776" width="21.85546875" style="1" customWidth="1"/>
    <col min="777" max="783" width="11.42578125" style="1"/>
    <col min="784" max="784" width="26.140625" style="1" customWidth="1"/>
    <col min="785" max="1007" width="11.42578125" style="1"/>
    <col min="1008" max="1008" width="32.28515625" style="1" customWidth="1"/>
    <col min="1009" max="1011" width="12.7109375" style="1" bestFit="1" customWidth="1"/>
    <col min="1012" max="1012" width="12.42578125" style="1" customWidth="1"/>
    <col min="1013" max="1013" width="9.85546875" style="1" customWidth="1"/>
    <col min="1014" max="1014" width="9" style="1" customWidth="1"/>
    <col min="1015" max="1015" width="11.42578125" style="1"/>
    <col min="1016" max="1016" width="13.85546875" style="1" bestFit="1" customWidth="1"/>
    <col min="1017" max="1023" width="11.42578125" style="1"/>
    <col min="1024" max="1024" width="29.140625" style="1" customWidth="1"/>
    <col min="1025" max="1031" width="11.42578125" style="1"/>
    <col min="1032" max="1032" width="21.85546875" style="1" customWidth="1"/>
    <col min="1033" max="1039" width="11.42578125" style="1"/>
    <col min="1040" max="1040" width="26.140625" style="1" customWidth="1"/>
    <col min="1041" max="1263" width="11.42578125" style="1"/>
    <col min="1264" max="1264" width="32.28515625" style="1" customWidth="1"/>
    <col min="1265" max="1267" width="12.7109375" style="1" bestFit="1" customWidth="1"/>
    <col min="1268" max="1268" width="12.42578125" style="1" customWidth="1"/>
    <col min="1269" max="1269" width="9.85546875" style="1" customWidth="1"/>
    <col min="1270" max="1270" width="9" style="1" customWidth="1"/>
    <col min="1271" max="1271" width="11.42578125" style="1"/>
    <col min="1272" max="1272" width="13.85546875" style="1" bestFit="1" customWidth="1"/>
    <col min="1273" max="1279" width="11.42578125" style="1"/>
    <col min="1280" max="1280" width="29.140625" style="1" customWidth="1"/>
    <col min="1281" max="1287" width="11.42578125" style="1"/>
    <col min="1288" max="1288" width="21.85546875" style="1" customWidth="1"/>
    <col min="1289" max="1295" width="11.42578125" style="1"/>
    <col min="1296" max="1296" width="26.140625" style="1" customWidth="1"/>
    <col min="1297" max="1519" width="11.42578125" style="1"/>
    <col min="1520" max="1520" width="32.28515625" style="1" customWidth="1"/>
    <col min="1521" max="1523" width="12.7109375" style="1" bestFit="1" customWidth="1"/>
    <col min="1524" max="1524" width="12.42578125" style="1" customWidth="1"/>
    <col min="1525" max="1525" width="9.85546875" style="1" customWidth="1"/>
    <col min="1526" max="1526" width="9" style="1" customWidth="1"/>
    <col min="1527" max="1527" width="11.42578125" style="1"/>
    <col min="1528" max="1528" width="13.85546875" style="1" bestFit="1" customWidth="1"/>
    <col min="1529" max="1535" width="11.42578125" style="1"/>
    <col min="1536" max="1536" width="29.140625" style="1" customWidth="1"/>
    <col min="1537" max="1543" width="11.42578125" style="1"/>
    <col min="1544" max="1544" width="21.85546875" style="1" customWidth="1"/>
    <col min="1545" max="1551" width="11.42578125" style="1"/>
    <col min="1552" max="1552" width="26.140625" style="1" customWidth="1"/>
    <col min="1553" max="1775" width="11.42578125" style="1"/>
    <col min="1776" max="1776" width="32.28515625" style="1" customWidth="1"/>
    <col min="1777" max="1779" width="12.7109375" style="1" bestFit="1" customWidth="1"/>
    <col min="1780" max="1780" width="12.42578125" style="1" customWidth="1"/>
    <col min="1781" max="1781" width="9.85546875" style="1" customWidth="1"/>
    <col min="1782" max="1782" width="9" style="1" customWidth="1"/>
    <col min="1783" max="1783" width="11.42578125" style="1"/>
    <col min="1784" max="1784" width="13.85546875" style="1" bestFit="1" customWidth="1"/>
    <col min="1785" max="1791" width="11.42578125" style="1"/>
    <col min="1792" max="1792" width="29.140625" style="1" customWidth="1"/>
    <col min="1793" max="1799" width="11.42578125" style="1"/>
    <col min="1800" max="1800" width="21.85546875" style="1" customWidth="1"/>
    <col min="1801" max="1807" width="11.42578125" style="1"/>
    <col min="1808" max="1808" width="26.140625" style="1" customWidth="1"/>
    <col min="1809" max="2031" width="11.42578125" style="1"/>
    <col min="2032" max="2032" width="32.28515625" style="1" customWidth="1"/>
    <col min="2033" max="2035" width="12.7109375" style="1" bestFit="1" customWidth="1"/>
    <col min="2036" max="2036" width="12.42578125" style="1" customWidth="1"/>
    <col min="2037" max="2037" width="9.85546875" style="1" customWidth="1"/>
    <col min="2038" max="2038" width="9" style="1" customWidth="1"/>
    <col min="2039" max="2039" width="11.42578125" style="1"/>
    <col min="2040" max="2040" width="13.85546875" style="1" bestFit="1" customWidth="1"/>
    <col min="2041" max="2047" width="11.42578125" style="1"/>
    <col min="2048" max="2048" width="29.140625" style="1" customWidth="1"/>
    <col min="2049" max="2055" width="11.42578125" style="1"/>
    <col min="2056" max="2056" width="21.85546875" style="1" customWidth="1"/>
    <col min="2057" max="2063" width="11.42578125" style="1"/>
    <col min="2064" max="2064" width="26.140625" style="1" customWidth="1"/>
    <col min="2065" max="2287" width="11.42578125" style="1"/>
    <col min="2288" max="2288" width="32.28515625" style="1" customWidth="1"/>
    <col min="2289" max="2291" width="12.7109375" style="1" bestFit="1" customWidth="1"/>
    <col min="2292" max="2292" width="12.42578125" style="1" customWidth="1"/>
    <col min="2293" max="2293" width="9.85546875" style="1" customWidth="1"/>
    <col min="2294" max="2294" width="9" style="1" customWidth="1"/>
    <col min="2295" max="2295" width="11.42578125" style="1"/>
    <col min="2296" max="2296" width="13.85546875" style="1" bestFit="1" customWidth="1"/>
    <col min="2297" max="2303" width="11.42578125" style="1"/>
    <col min="2304" max="2304" width="29.140625" style="1" customWidth="1"/>
    <col min="2305" max="2311" width="11.42578125" style="1"/>
    <col min="2312" max="2312" width="21.85546875" style="1" customWidth="1"/>
    <col min="2313" max="2319" width="11.42578125" style="1"/>
    <col min="2320" max="2320" width="26.140625" style="1" customWidth="1"/>
    <col min="2321" max="2543" width="11.42578125" style="1"/>
    <col min="2544" max="2544" width="32.28515625" style="1" customWidth="1"/>
    <col min="2545" max="2547" width="12.7109375" style="1" bestFit="1" customWidth="1"/>
    <col min="2548" max="2548" width="12.42578125" style="1" customWidth="1"/>
    <col min="2549" max="2549" width="9.85546875" style="1" customWidth="1"/>
    <col min="2550" max="2550" width="9" style="1" customWidth="1"/>
    <col min="2551" max="2551" width="11.42578125" style="1"/>
    <col min="2552" max="2552" width="13.85546875" style="1" bestFit="1" customWidth="1"/>
    <col min="2553" max="2559" width="11.42578125" style="1"/>
    <col min="2560" max="2560" width="29.140625" style="1" customWidth="1"/>
    <col min="2561" max="2567" width="11.42578125" style="1"/>
    <col min="2568" max="2568" width="21.85546875" style="1" customWidth="1"/>
    <col min="2569" max="2575" width="11.42578125" style="1"/>
    <col min="2576" max="2576" width="26.140625" style="1" customWidth="1"/>
    <col min="2577" max="2799" width="11.42578125" style="1"/>
    <col min="2800" max="2800" width="32.28515625" style="1" customWidth="1"/>
    <col min="2801" max="2803" width="12.7109375" style="1" bestFit="1" customWidth="1"/>
    <col min="2804" max="2804" width="12.42578125" style="1" customWidth="1"/>
    <col min="2805" max="2805" width="9.85546875" style="1" customWidth="1"/>
    <col min="2806" max="2806" width="9" style="1" customWidth="1"/>
    <col min="2807" max="2807" width="11.42578125" style="1"/>
    <col min="2808" max="2808" width="13.85546875" style="1" bestFit="1" customWidth="1"/>
    <col min="2809" max="2815" width="11.42578125" style="1"/>
    <col min="2816" max="2816" width="29.140625" style="1" customWidth="1"/>
    <col min="2817" max="2823" width="11.42578125" style="1"/>
    <col min="2824" max="2824" width="21.85546875" style="1" customWidth="1"/>
    <col min="2825" max="2831" width="11.42578125" style="1"/>
    <col min="2832" max="2832" width="26.140625" style="1" customWidth="1"/>
    <col min="2833" max="3055" width="11.42578125" style="1"/>
    <col min="3056" max="3056" width="32.28515625" style="1" customWidth="1"/>
    <col min="3057" max="3059" width="12.7109375" style="1" bestFit="1" customWidth="1"/>
    <col min="3060" max="3060" width="12.42578125" style="1" customWidth="1"/>
    <col min="3061" max="3061" width="9.85546875" style="1" customWidth="1"/>
    <col min="3062" max="3062" width="9" style="1" customWidth="1"/>
    <col min="3063" max="3063" width="11.42578125" style="1"/>
    <col min="3064" max="3064" width="13.85546875" style="1" bestFit="1" customWidth="1"/>
    <col min="3065" max="3071" width="11.42578125" style="1"/>
    <col min="3072" max="3072" width="29.140625" style="1" customWidth="1"/>
    <col min="3073" max="3079" width="11.42578125" style="1"/>
    <col min="3080" max="3080" width="21.85546875" style="1" customWidth="1"/>
    <col min="3081" max="3087" width="11.42578125" style="1"/>
    <col min="3088" max="3088" width="26.140625" style="1" customWidth="1"/>
    <col min="3089" max="3311" width="11.42578125" style="1"/>
    <col min="3312" max="3312" width="32.28515625" style="1" customWidth="1"/>
    <col min="3313" max="3315" width="12.7109375" style="1" bestFit="1" customWidth="1"/>
    <col min="3316" max="3316" width="12.42578125" style="1" customWidth="1"/>
    <col min="3317" max="3317" width="9.85546875" style="1" customWidth="1"/>
    <col min="3318" max="3318" width="9" style="1" customWidth="1"/>
    <col min="3319" max="3319" width="11.42578125" style="1"/>
    <col min="3320" max="3320" width="13.85546875" style="1" bestFit="1" customWidth="1"/>
    <col min="3321" max="3327" width="11.42578125" style="1"/>
    <col min="3328" max="3328" width="29.140625" style="1" customWidth="1"/>
    <col min="3329" max="3335" width="11.42578125" style="1"/>
    <col min="3336" max="3336" width="21.85546875" style="1" customWidth="1"/>
    <col min="3337" max="3343" width="11.42578125" style="1"/>
    <col min="3344" max="3344" width="26.140625" style="1" customWidth="1"/>
    <col min="3345" max="3567" width="11.42578125" style="1"/>
    <col min="3568" max="3568" width="32.28515625" style="1" customWidth="1"/>
    <col min="3569" max="3571" width="12.7109375" style="1" bestFit="1" customWidth="1"/>
    <col min="3572" max="3572" width="12.42578125" style="1" customWidth="1"/>
    <col min="3573" max="3573" width="9.85546875" style="1" customWidth="1"/>
    <col min="3574" max="3574" width="9" style="1" customWidth="1"/>
    <col min="3575" max="3575" width="11.42578125" style="1"/>
    <col min="3576" max="3576" width="13.85546875" style="1" bestFit="1" customWidth="1"/>
    <col min="3577" max="3583" width="11.42578125" style="1"/>
    <col min="3584" max="3584" width="29.140625" style="1" customWidth="1"/>
    <col min="3585" max="3591" width="11.42578125" style="1"/>
    <col min="3592" max="3592" width="21.85546875" style="1" customWidth="1"/>
    <col min="3593" max="3599" width="11.42578125" style="1"/>
    <col min="3600" max="3600" width="26.140625" style="1" customWidth="1"/>
    <col min="3601" max="3823" width="11.42578125" style="1"/>
    <col min="3824" max="3824" width="32.28515625" style="1" customWidth="1"/>
    <col min="3825" max="3827" width="12.7109375" style="1" bestFit="1" customWidth="1"/>
    <col min="3828" max="3828" width="12.42578125" style="1" customWidth="1"/>
    <col min="3829" max="3829" width="9.85546875" style="1" customWidth="1"/>
    <col min="3830" max="3830" width="9" style="1" customWidth="1"/>
    <col min="3831" max="3831" width="11.42578125" style="1"/>
    <col min="3832" max="3832" width="13.85546875" style="1" bestFit="1" customWidth="1"/>
    <col min="3833" max="3839" width="11.42578125" style="1"/>
    <col min="3840" max="3840" width="29.140625" style="1" customWidth="1"/>
    <col min="3841" max="3847" width="11.42578125" style="1"/>
    <col min="3848" max="3848" width="21.85546875" style="1" customWidth="1"/>
    <col min="3849" max="3855" width="11.42578125" style="1"/>
    <col min="3856" max="3856" width="26.140625" style="1" customWidth="1"/>
    <col min="3857" max="4079" width="11.42578125" style="1"/>
    <col min="4080" max="4080" width="32.28515625" style="1" customWidth="1"/>
    <col min="4081" max="4083" width="12.7109375" style="1" bestFit="1" customWidth="1"/>
    <col min="4084" max="4084" width="12.42578125" style="1" customWidth="1"/>
    <col min="4085" max="4085" width="9.85546875" style="1" customWidth="1"/>
    <col min="4086" max="4086" width="9" style="1" customWidth="1"/>
    <col min="4087" max="4087" width="11.42578125" style="1"/>
    <col min="4088" max="4088" width="13.85546875" style="1" bestFit="1" customWidth="1"/>
    <col min="4089" max="4095" width="11.42578125" style="1"/>
    <col min="4096" max="4096" width="29.140625" style="1" customWidth="1"/>
    <col min="4097" max="4103" width="11.42578125" style="1"/>
    <col min="4104" max="4104" width="21.85546875" style="1" customWidth="1"/>
    <col min="4105" max="4111" width="11.42578125" style="1"/>
    <col min="4112" max="4112" width="26.140625" style="1" customWidth="1"/>
    <col min="4113" max="4335" width="11.42578125" style="1"/>
    <col min="4336" max="4336" width="32.28515625" style="1" customWidth="1"/>
    <col min="4337" max="4339" width="12.7109375" style="1" bestFit="1" customWidth="1"/>
    <col min="4340" max="4340" width="12.42578125" style="1" customWidth="1"/>
    <col min="4341" max="4341" width="9.85546875" style="1" customWidth="1"/>
    <col min="4342" max="4342" width="9" style="1" customWidth="1"/>
    <col min="4343" max="4343" width="11.42578125" style="1"/>
    <col min="4344" max="4344" width="13.85546875" style="1" bestFit="1" customWidth="1"/>
    <col min="4345" max="4351" width="11.42578125" style="1"/>
    <col min="4352" max="4352" width="29.140625" style="1" customWidth="1"/>
    <col min="4353" max="4359" width="11.42578125" style="1"/>
    <col min="4360" max="4360" width="21.85546875" style="1" customWidth="1"/>
    <col min="4361" max="4367" width="11.42578125" style="1"/>
    <col min="4368" max="4368" width="26.140625" style="1" customWidth="1"/>
    <col min="4369" max="4591" width="11.42578125" style="1"/>
    <col min="4592" max="4592" width="32.28515625" style="1" customWidth="1"/>
    <col min="4593" max="4595" width="12.7109375" style="1" bestFit="1" customWidth="1"/>
    <col min="4596" max="4596" width="12.42578125" style="1" customWidth="1"/>
    <col min="4597" max="4597" width="9.85546875" style="1" customWidth="1"/>
    <col min="4598" max="4598" width="9" style="1" customWidth="1"/>
    <col min="4599" max="4599" width="11.42578125" style="1"/>
    <col min="4600" max="4600" width="13.85546875" style="1" bestFit="1" customWidth="1"/>
    <col min="4601" max="4607" width="11.42578125" style="1"/>
    <col min="4608" max="4608" width="29.140625" style="1" customWidth="1"/>
    <col min="4609" max="4615" width="11.42578125" style="1"/>
    <col min="4616" max="4616" width="21.85546875" style="1" customWidth="1"/>
    <col min="4617" max="4623" width="11.42578125" style="1"/>
    <col min="4624" max="4624" width="26.140625" style="1" customWidth="1"/>
    <col min="4625" max="4847" width="11.42578125" style="1"/>
    <col min="4848" max="4848" width="32.28515625" style="1" customWidth="1"/>
    <col min="4849" max="4851" width="12.7109375" style="1" bestFit="1" customWidth="1"/>
    <col min="4852" max="4852" width="12.42578125" style="1" customWidth="1"/>
    <col min="4853" max="4853" width="9.85546875" style="1" customWidth="1"/>
    <col min="4854" max="4854" width="9" style="1" customWidth="1"/>
    <col min="4855" max="4855" width="11.42578125" style="1"/>
    <col min="4856" max="4856" width="13.85546875" style="1" bestFit="1" customWidth="1"/>
    <col min="4857" max="4863" width="11.42578125" style="1"/>
    <col min="4864" max="4864" width="29.140625" style="1" customWidth="1"/>
    <col min="4865" max="4871" width="11.42578125" style="1"/>
    <col min="4872" max="4872" width="21.85546875" style="1" customWidth="1"/>
    <col min="4873" max="4879" width="11.42578125" style="1"/>
    <col min="4880" max="4880" width="26.140625" style="1" customWidth="1"/>
    <col min="4881" max="5103" width="11.42578125" style="1"/>
    <col min="5104" max="5104" width="32.28515625" style="1" customWidth="1"/>
    <col min="5105" max="5107" width="12.7109375" style="1" bestFit="1" customWidth="1"/>
    <col min="5108" max="5108" width="12.42578125" style="1" customWidth="1"/>
    <col min="5109" max="5109" width="9.85546875" style="1" customWidth="1"/>
    <col min="5110" max="5110" width="9" style="1" customWidth="1"/>
    <col min="5111" max="5111" width="11.42578125" style="1"/>
    <col min="5112" max="5112" width="13.85546875" style="1" bestFit="1" customWidth="1"/>
    <col min="5113" max="5119" width="11.42578125" style="1"/>
    <col min="5120" max="5120" width="29.140625" style="1" customWidth="1"/>
    <col min="5121" max="5127" width="11.42578125" style="1"/>
    <col min="5128" max="5128" width="21.85546875" style="1" customWidth="1"/>
    <col min="5129" max="5135" width="11.42578125" style="1"/>
    <col min="5136" max="5136" width="26.140625" style="1" customWidth="1"/>
    <col min="5137" max="5359" width="11.42578125" style="1"/>
    <col min="5360" max="5360" width="32.28515625" style="1" customWidth="1"/>
    <col min="5361" max="5363" width="12.7109375" style="1" bestFit="1" customWidth="1"/>
    <col min="5364" max="5364" width="12.42578125" style="1" customWidth="1"/>
    <col min="5365" max="5365" width="9.85546875" style="1" customWidth="1"/>
    <col min="5366" max="5366" width="9" style="1" customWidth="1"/>
    <col min="5367" max="5367" width="11.42578125" style="1"/>
    <col min="5368" max="5368" width="13.85546875" style="1" bestFit="1" customWidth="1"/>
    <col min="5369" max="5375" width="11.42578125" style="1"/>
    <col min="5376" max="5376" width="29.140625" style="1" customWidth="1"/>
    <col min="5377" max="5383" width="11.42578125" style="1"/>
    <col min="5384" max="5384" width="21.85546875" style="1" customWidth="1"/>
    <col min="5385" max="5391" width="11.42578125" style="1"/>
    <col min="5392" max="5392" width="26.140625" style="1" customWidth="1"/>
    <col min="5393" max="5615" width="11.42578125" style="1"/>
    <col min="5616" max="5616" width="32.28515625" style="1" customWidth="1"/>
    <col min="5617" max="5619" width="12.7109375" style="1" bestFit="1" customWidth="1"/>
    <col min="5620" max="5620" width="12.42578125" style="1" customWidth="1"/>
    <col min="5621" max="5621" width="9.85546875" style="1" customWidth="1"/>
    <col min="5622" max="5622" width="9" style="1" customWidth="1"/>
    <col min="5623" max="5623" width="11.42578125" style="1"/>
    <col min="5624" max="5624" width="13.85546875" style="1" bestFit="1" customWidth="1"/>
    <col min="5625" max="5631" width="11.42578125" style="1"/>
    <col min="5632" max="5632" width="29.140625" style="1" customWidth="1"/>
    <col min="5633" max="5639" width="11.42578125" style="1"/>
    <col min="5640" max="5640" width="21.85546875" style="1" customWidth="1"/>
    <col min="5641" max="5647" width="11.42578125" style="1"/>
    <col min="5648" max="5648" width="26.140625" style="1" customWidth="1"/>
    <col min="5649" max="5871" width="11.42578125" style="1"/>
    <col min="5872" max="5872" width="32.28515625" style="1" customWidth="1"/>
    <col min="5873" max="5875" width="12.7109375" style="1" bestFit="1" customWidth="1"/>
    <col min="5876" max="5876" width="12.42578125" style="1" customWidth="1"/>
    <col min="5877" max="5877" width="9.85546875" style="1" customWidth="1"/>
    <col min="5878" max="5878" width="9" style="1" customWidth="1"/>
    <col min="5879" max="5879" width="11.42578125" style="1"/>
    <col min="5880" max="5880" width="13.85546875" style="1" bestFit="1" customWidth="1"/>
    <col min="5881" max="5887" width="11.42578125" style="1"/>
    <col min="5888" max="5888" width="29.140625" style="1" customWidth="1"/>
    <col min="5889" max="5895" width="11.42578125" style="1"/>
    <col min="5896" max="5896" width="21.85546875" style="1" customWidth="1"/>
    <col min="5897" max="5903" width="11.42578125" style="1"/>
    <col min="5904" max="5904" width="26.140625" style="1" customWidth="1"/>
    <col min="5905" max="6127" width="11.42578125" style="1"/>
    <col min="6128" max="6128" width="32.28515625" style="1" customWidth="1"/>
    <col min="6129" max="6131" width="12.7109375" style="1" bestFit="1" customWidth="1"/>
    <col min="6132" max="6132" width="12.42578125" style="1" customWidth="1"/>
    <col min="6133" max="6133" width="9.85546875" style="1" customWidth="1"/>
    <col min="6134" max="6134" width="9" style="1" customWidth="1"/>
    <col min="6135" max="6135" width="11.42578125" style="1"/>
    <col min="6136" max="6136" width="13.85546875" style="1" bestFit="1" customWidth="1"/>
    <col min="6137" max="6143" width="11.42578125" style="1"/>
    <col min="6144" max="6144" width="29.140625" style="1" customWidth="1"/>
    <col min="6145" max="6151" width="11.42578125" style="1"/>
    <col min="6152" max="6152" width="21.85546875" style="1" customWidth="1"/>
    <col min="6153" max="6159" width="11.42578125" style="1"/>
    <col min="6160" max="6160" width="26.140625" style="1" customWidth="1"/>
    <col min="6161" max="6383" width="11.42578125" style="1"/>
    <col min="6384" max="6384" width="32.28515625" style="1" customWidth="1"/>
    <col min="6385" max="6387" width="12.7109375" style="1" bestFit="1" customWidth="1"/>
    <col min="6388" max="6388" width="12.42578125" style="1" customWidth="1"/>
    <col min="6389" max="6389" width="9.85546875" style="1" customWidth="1"/>
    <col min="6390" max="6390" width="9" style="1" customWidth="1"/>
    <col min="6391" max="6391" width="11.42578125" style="1"/>
    <col min="6392" max="6392" width="13.85546875" style="1" bestFit="1" customWidth="1"/>
    <col min="6393" max="6399" width="11.42578125" style="1"/>
    <col min="6400" max="6400" width="29.140625" style="1" customWidth="1"/>
    <col min="6401" max="6407" width="11.42578125" style="1"/>
    <col min="6408" max="6408" width="21.85546875" style="1" customWidth="1"/>
    <col min="6409" max="6415" width="11.42578125" style="1"/>
    <col min="6416" max="6416" width="26.140625" style="1" customWidth="1"/>
    <col min="6417" max="6639" width="11.42578125" style="1"/>
    <col min="6640" max="6640" width="32.28515625" style="1" customWidth="1"/>
    <col min="6641" max="6643" width="12.7109375" style="1" bestFit="1" customWidth="1"/>
    <col min="6644" max="6644" width="12.42578125" style="1" customWidth="1"/>
    <col min="6645" max="6645" width="9.85546875" style="1" customWidth="1"/>
    <col min="6646" max="6646" width="9" style="1" customWidth="1"/>
    <col min="6647" max="6647" width="11.42578125" style="1"/>
    <col min="6648" max="6648" width="13.85546875" style="1" bestFit="1" customWidth="1"/>
    <col min="6649" max="6655" width="11.42578125" style="1"/>
    <col min="6656" max="6656" width="29.140625" style="1" customWidth="1"/>
    <col min="6657" max="6663" width="11.42578125" style="1"/>
    <col min="6664" max="6664" width="21.85546875" style="1" customWidth="1"/>
    <col min="6665" max="6671" width="11.42578125" style="1"/>
    <col min="6672" max="6672" width="26.140625" style="1" customWidth="1"/>
    <col min="6673" max="6895" width="11.42578125" style="1"/>
    <col min="6896" max="6896" width="32.28515625" style="1" customWidth="1"/>
    <col min="6897" max="6899" width="12.7109375" style="1" bestFit="1" customWidth="1"/>
    <col min="6900" max="6900" width="12.42578125" style="1" customWidth="1"/>
    <col min="6901" max="6901" width="9.85546875" style="1" customWidth="1"/>
    <col min="6902" max="6902" width="9" style="1" customWidth="1"/>
    <col min="6903" max="6903" width="11.42578125" style="1"/>
    <col min="6904" max="6904" width="13.85546875" style="1" bestFit="1" customWidth="1"/>
    <col min="6905" max="6911" width="11.42578125" style="1"/>
    <col min="6912" max="6912" width="29.140625" style="1" customWidth="1"/>
    <col min="6913" max="6919" width="11.42578125" style="1"/>
    <col min="6920" max="6920" width="21.85546875" style="1" customWidth="1"/>
    <col min="6921" max="6927" width="11.42578125" style="1"/>
    <col min="6928" max="6928" width="26.140625" style="1" customWidth="1"/>
    <col min="6929" max="7151" width="11.42578125" style="1"/>
    <col min="7152" max="7152" width="32.28515625" style="1" customWidth="1"/>
    <col min="7153" max="7155" width="12.7109375" style="1" bestFit="1" customWidth="1"/>
    <col min="7156" max="7156" width="12.42578125" style="1" customWidth="1"/>
    <col min="7157" max="7157" width="9.85546875" style="1" customWidth="1"/>
    <col min="7158" max="7158" width="9" style="1" customWidth="1"/>
    <col min="7159" max="7159" width="11.42578125" style="1"/>
    <col min="7160" max="7160" width="13.85546875" style="1" bestFit="1" customWidth="1"/>
    <col min="7161" max="7167" width="11.42578125" style="1"/>
    <col min="7168" max="7168" width="29.140625" style="1" customWidth="1"/>
    <col min="7169" max="7175" width="11.42578125" style="1"/>
    <col min="7176" max="7176" width="21.85546875" style="1" customWidth="1"/>
    <col min="7177" max="7183" width="11.42578125" style="1"/>
    <col min="7184" max="7184" width="26.140625" style="1" customWidth="1"/>
    <col min="7185" max="7407" width="11.42578125" style="1"/>
    <col min="7408" max="7408" width="32.28515625" style="1" customWidth="1"/>
    <col min="7409" max="7411" width="12.7109375" style="1" bestFit="1" customWidth="1"/>
    <col min="7412" max="7412" width="12.42578125" style="1" customWidth="1"/>
    <col min="7413" max="7413" width="9.85546875" style="1" customWidth="1"/>
    <col min="7414" max="7414" width="9" style="1" customWidth="1"/>
    <col min="7415" max="7415" width="11.42578125" style="1"/>
    <col min="7416" max="7416" width="13.85546875" style="1" bestFit="1" customWidth="1"/>
    <col min="7417" max="7423" width="11.42578125" style="1"/>
    <col min="7424" max="7424" width="29.140625" style="1" customWidth="1"/>
    <col min="7425" max="7431" width="11.42578125" style="1"/>
    <col min="7432" max="7432" width="21.85546875" style="1" customWidth="1"/>
    <col min="7433" max="7439" width="11.42578125" style="1"/>
    <col min="7440" max="7440" width="26.140625" style="1" customWidth="1"/>
    <col min="7441" max="7663" width="11.42578125" style="1"/>
    <col min="7664" max="7664" width="32.28515625" style="1" customWidth="1"/>
    <col min="7665" max="7667" width="12.7109375" style="1" bestFit="1" customWidth="1"/>
    <col min="7668" max="7668" width="12.42578125" style="1" customWidth="1"/>
    <col min="7669" max="7669" width="9.85546875" style="1" customWidth="1"/>
    <col min="7670" max="7670" width="9" style="1" customWidth="1"/>
    <col min="7671" max="7671" width="11.42578125" style="1"/>
    <col min="7672" max="7672" width="13.85546875" style="1" bestFit="1" customWidth="1"/>
    <col min="7673" max="7679" width="11.42578125" style="1"/>
    <col min="7680" max="7680" width="29.140625" style="1" customWidth="1"/>
    <col min="7681" max="7687" width="11.42578125" style="1"/>
    <col min="7688" max="7688" width="21.85546875" style="1" customWidth="1"/>
    <col min="7689" max="7695" width="11.42578125" style="1"/>
    <col min="7696" max="7696" width="26.140625" style="1" customWidth="1"/>
    <col min="7697" max="7919" width="11.42578125" style="1"/>
    <col min="7920" max="7920" width="32.28515625" style="1" customWidth="1"/>
    <col min="7921" max="7923" width="12.7109375" style="1" bestFit="1" customWidth="1"/>
    <col min="7924" max="7924" width="12.42578125" style="1" customWidth="1"/>
    <col min="7925" max="7925" width="9.85546875" style="1" customWidth="1"/>
    <col min="7926" max="7926" width="9" style="1" customWidth="1"/>
    <col min="7927" max="7927" width="11.42578125" style="1"/>
    <col min="7928" max="7928" width="13.85546875" style="1" bestFit="1" customWidth="1"/>
    <col min="7929" max="7935" width="11.42578125" style="1"/>
    <col min="7936" max="7936" width="29.140625" style="1" customWidth="1"/>
    <col min="7937" max="7943" width="11.42578125" style="1"/>
    <col min="7944" max="7944" width="21.85546875" style="1" customWidth="1"/>
    <col min="7945" max="7951" width="11.42578125" style="1"/>
    <col min="7952" max="7952" width="26.140625" style="1" customWidth="1"/>
    <col min="7953" max="8175" width="11.42578125" style="1"/>
    <col min="8176" max="8176" width="32.28515625" style="1" customWidth="1"/>
    <col min="8177" max="8179" width="12.7109375" style="1" bestFit="1" customWidth="1"/>
    <col min="8180" max="8180" width="12.42578125" style="1" customWidth="1"/>
    <col min="8181" max="8181" width="9.85546875" style="1" customWidth="1"/>
    <col min="8182" max="8182" width="9" style="1" customWidth="1"/>
    <col min="8183" max="8183" width="11.42578125" style="1"/>
    <col min="8184" max="8184" width="13.85546875" style="1" bestFit="1" customWidth="1"/>
    <col min="8185" max="8191" width="11.42578125" style="1"/>
    <col min="8192" max="8192" width="29.140625" style="1" customWidth="1"/>
    <col min="8193" max="8199" width="11.42578125" style="1"/>
    <col min="8200" max="8200" width="21.85546875" style="1" customWidth="1"/>
    <col min="8201" max="8207" width="11.42578125" style="1"/>
    <col min="8208" max="8208" width="26.140625" style="1" customWidth="1"/>
    <col min="8209" max="8431" width="11.42578125" style="1"/>
    <col min="8432" max="8432" width="32.28515625" style="1" customWidth="1"/>
    <col min="8433" max="8435" width="12.7109375" style="1" bestFit="1" customWidth="1"/>
    <col min="8436" max="8436" width="12.42578125" style="1" customWidth="1"/>
    <col min="8437" max="8437" width="9.85546875" style="1" customWidth="1"/>
    <col min="8438" max="8438" width="9" style="1" customWidth="1"/>
    <col min="8439" max="8439" width="11.42578125" style="1"/>
    <col min="8440" max="8440" width="13.85546875" style="1" bestFit="1" customWidth="1"/>
    <col min="8441" max="8447" width="11.42578125" style="1"/>
    <col min="8448" max="8448" width="29.140625" style="1" customWidth="1"/>
    <col min="8449" max="8455" width="11.42578125" style="1"/>
    <col min="8456" max="8456" width="21.85546875" style="1" customWidth="1"/>
    <col min="8457" max="8463" width="11.42578125" style="1"/>
    <col min="8464" max="8464" width="26.140625" style="1" customWidth="1"/>
    <col min="8465" max="8687" width="11.42578125" style="1"/>
    <col min="8688" max="8688" width="32.28515625" style="1" customWidth="1"/>
    <col min="8689" max="8691" width="12.7109375" style="1" bestFit="1" customWidth="1"/>
    <col min="8692" max="8692" width="12.42578125" style="1" customWidth="1"/>
    <col min="8693" max="8693" width="9.85546875" style="1" customWidth="1"/>
    <col min="8694" max="8694" width="9" style="1" customWidth="1"/>
    <col min="8695" max="8695" width="11.42578125" style="1"/>
    <col min="8696" max="8696" width="13.85546875" style="1" bestFit="1" customWidth="1"/>
    <col min="8697" max="8703" width="11.42578125" style="1"/>
    <col min="8704" max="8704" width="29.140625" style="1" customWidth="1"/>
    <col min="8705" max="8711" width="11.42578125" style="1"/>
    <col min="8712" max="8712" width="21.85546875" style="1" customWidth="1"/>
    <col min="8713" max="8719" width="11.42578125" style="1"/>
    <col min="8720" max="8720" width="26.140625" style="1" customWidth="1"/>
    <col min="8721" max="8943" width="11.42578125" style="1"/>
    <col min="8944" max="8944" width="32.28515625" style="1" customWidth="1"/>
    <col min="8945" max="8947" width="12.7109375" style="1" bestFit="1" customWidth="1"/>
    <col min="8948" max="8948" width="12.42578125" style="1" customWidth="1"/>
    <col min="8949" max="8949" width="9.85546875" style="1" customWidth="1"/>
    <col min="8950" max="8950" width="9" style="1" customWidth="1"/>
    <col min="8951" max="8951" width="11.42578125" style="1"/>
    <col min="8952" max="8952" width="13.85546875" style="1" bestFit="1" customWidth="1"/>
    <col min="8953" max="8959" width="11.42578125" style="1"/>
    <col min="8960" max="8960" width="29.140625" style="1" customWidth="1"/>
    <col min="8961" max="8967" width="11.42578125" style="1"/>
    <col min="8968" max="8968" width="21.85546875" style="1" customWidth="1"/>
    <col min="8969" max="8975" width="11.42578125" style="1"/>
    <col min="8976" max="8976" width="26.140625" style="1" customWidth="1"/>
    <col min="8977" max="9199" width="11.42578125" style="1"/>
    <col min="9200" max="9200" width="32.28515625" style="1" customWidth="1"/>
    <col min="9201" max="9203" width="12.7109375" style="1" bestFit="1" customWidth="1"/>
    <col min="9204" max="9204" width="12.42578125" style="1" customWidth="1"/>
    <col min="9205" max="9205" width="9.85546875" style="1" customWidth="1"/>
    <col min="9206" max="9206" width="9" style="1" customWidth="1"/>
    <col min="9207" max="9207" width="11.42578125" style="1"/>
    <col min="9208" max="9208" width="13.85546875" style="1" bestFit="1" customWidth="1"/>
    <col min="9209" max="9215" width="11.42578125" style="1"/>
    <col min="9216" max="9216" width="29.140625" style="1" customWidth="1"/>
    <col min="9217" max="9223" width="11.42578125" style="1"/>
    <col min="9224" max="9224" width="21.85546875" style="1" customWidth="1"/>
    <col min="9225" max="9231" width="11.42578125" style="1"/>
    <col min="9232" max="9232" width="26.140625" style="1" customWidth="1"/>
    <col min="9233" max="9455" width="11.42578125" style="1"/>
    <col min="9456" max="9456" width="32.28515625" style="1" customWidth="1"/>
    <col min="9457" max="9459" width="12.7109375" style="1" bestFit="1" customWidth="1"/>
    <col min="9460" max="9460" width="12.42578125" style="1" customWidth="1"/>
    <col min="9461" max="9461" width="9.85546875" style="1" customWidth="1"/>
    <col min="9462" max="9462" width="9" style="1" customWidth="1"/>
    <col min="9463" max="9463" width="11.42578125" style="1"/>
    <col min="9464" max="9464" width="13.85546875" style="1" bestFit="1" customWidth="1"/>
    <col min="9465" max="9471" width="11.42578125" style="1"/>
    <col min="9472" max="9472" width="29.140625" style="1" customWidth="1"/>
    <col min="9473" max="9479" width="11.42578125" style="1"/>
    <col min="9480" max="9480" width="21.85546875" style="1" customWidth="1"/>
    <col min="9481" max="9487" width="11.42578125" style="1"/>
    <col min="9488" max="9488" width="26.140625" style="1" customWidth="1"/>
    <col min="9489" max="9711" width="11.42578125" style="1"/>
    <col min="9712" max="9712" width="32.28515625" style="1" customWidth="1"/>
    <col min="9713" max="9715" width="12.7109375" style="1" bestFit="1" customWidth="1"/>
    <col min="9716" max="9716" width="12.42578125" style="1" customWidth="1"/>
    <col min="9717" max="9717" width="9.85546875" style="1" customWidth="1"/>
    <col min="9718" max="9718" width="9" style="1" customWidth="1"/>
    <col min="9719" max="9719" width="11.42578125" style="1"/>
    <col min="9720" max="9720" width="13.85546875" style="1" bestFit="1" customWidth="1"/>
    <col min="9721" max="9727" width="11.42578125" style="1"/>
    <col min="9728" max="9728" width="29.140625" style="1" customWidth="1"/>
    <col min="9729" max="9735" width="11.42578125" style="1"/>
    <col min="9736" max="9736" width="21.85546875" style="1" customWidth="1"/>
    <col min="9737" max="9743" width="11.42578125" style="1"/>
    <col min="9744" max="9744" width="26.140625" style="1" customWidth="1"/>
    <col min="9745" max="9967" width="11.42578125" style="1"/>
    <col min="9968" max="9968" width="32.28515625" style="1" customWidth="1"/>
    <col min="9969" max="9971" width="12.7109375" style="1" bestFit="1" customWidth="1"/>
    <col min="9972" max="9972" width="12.42578125" style="1" customWidth="1"/>
    <col min="9973" max="9973" width="9.85546875" style="1" customWidth="1"/>
    <col min="9974" max="9974" width="9" style="1" customWidth="1"/>
    <col min="9975" max="9975" width="11.42578125" style="1"/>
    <col min="9976" max="9976" width="13.85546875" style="1" bestFit="1" customWidth="1"/>
    <col min="9977" max="9983" width="11.42578125" style="1"/>
    <col min="9984" max="9984" width="29.140625" style="1" customWidth="1"/>
    <col min="9985" max="9991" width="11.42578125" style="1"/>
    <col min="9992" max="9992" width="21.85546875" style="1" customWidth="1"/>
    <col min="9993" max="9999" width="11.42578125" style="1"/>
    <col min="10000" max="10000" width="26.140625" style="1" customWidth="1"/>
    <col min="10001" max="10223" width="11.42578125" style="1"/>
    <col min="10224" max="10224" width="32.28515625" style="1" customWidth="1"/>
    <col min="10225" max="10227" width="12.7109375" style="1" bestFit="1" customWidth="1"/>
    <col min="10228" max="10228" width="12.42578125" style="1" customWidth="1"/>
    <col min="10229" max="10229" width="9.85546875" style="1" customWidth="1"/>
    <col min="10230" max="10230" width="9" style="1" customWidth="1"/>
    <col min="10231" max="10231" width="11.42578125" style="1"/>
    <col min="10232" max="10232" width="13.85546875" style="1" bestFit="1" customWidth="1"/>
    <col min="10233" max="10239" width="11.42578125" style="1"/>
    <col min="10240" max="10240" width="29.140625" style="1" customWidth="1"/>
    <col min="10241" max="10247" width="11.42578125" style="1"/>
    <col min="10248" max="10248" width="21.85546875" style="1" customWidth="1"/>
    <col min="10249" max="10255" width="11.42578125" style="1"/>
    <col min="10256" max="10256" width="26.140625" style="1" customWidth="1"/>
    <col min="10257" max="10479" width="11.42578125" style="1"/>
    <col min="10480" max="10480" width="32.28515625" style="1" customWidth="1"/>
    <col min="10481" max="10483" width="12.7109375" style="1" bestFit="1" customWidth="1"/>
    <col min="10484" max="10484" width="12.42578125" style="1" customWidth="1"/>
    <col min="10485" max="10485" width="9.85546875" style="1" customWidth="1"/>
    <col min="10486" max="10486" width="9" style="1" customWidth="1"/>
    <col min="10487" max="10487" width="11.42578125" style="1"/>
    <col min="10488" max="10488" width="13.85546875" style="1" bestFit="1" customWidth="1"/>
    <col min="10489" max="10495" width="11.42578125" style="1"/>
    <col min="10496" max="10496" width="29.140625" style="1" customWidth="1"/>
    <col min="10497" max="10503" width="11.42578125" style="1"/>
    <col min="10504" max="10504" width="21.85546875" style="1" customWidth="1"/>
    <col min="10505" max="10511" width="11.42578125" style="1"/>
    <col min="10512" max="10512" width="26.140625" style="1" customWidth="1"/>
    <col min="10513" max="10735" width="11.42578125" style="1"/>
    <col min="10736" max="10736" width="32.28515625" style="1" customWidth="1"/>
    <col min="10737" max="10739" width="12.7109375" style="1" bestFit="1" customWidth="1"/>
    <col min="10740" max="10740" width="12.42578125" style="1" customWidth="1"/>
    <col min="10741" max="10741" width="9.85546875" style="1" customWidth="1"/>
    <col min="10742" max="10742" width="9" style="1" customWidth="1"/>
    <col min="10743" max="10743" width="11.42578125" style="1"/>
    <col min="10744" max="10744" width="13.85546875" style="1" bestFit="1" customWidth="1"/>
    <col min="10745" max="10751" width="11.42578125" style="1"/>
    <col min="10752" max="10752" width="29.140625" style="1" customWidth="1"/>
    <col min="10753" max="10759" width="11.42578125" style="1"/>
    <col min="10760" max="10760" width="21.85546875" style="1" customWidth="1"/>
    <col min="10761" max="10767" width="11.42578125" style="1"/>
    <col min="10768" max="10768" width="26.140625" style="1" customWidth="1"/>
    <col min="10769" max="10991" width="11.42578125" style="1"/>
    <col min="10992" max="10992" width="32.28515625" style="1" customWidth="1"/>
    <col min="10993" max="10995" width="12.7109375" style="1" bestFit="1" customWidth="1"/>
    <col min="10996" max="10996" width="12.42578125" style="1" customWidth="1"/>
    <col min="10997" max="10997" width="9.85546875" style="1" customWidth="1"/>
    <col min="10998" max="10998" width="9" style="1" customWidth="1"/>
    <col min="10999" max="10999" width="11.42578125" style="1"/>
    <col min="11000" max="11000" width="13.85546875" style="1" bestFit="1" customWidth="1"/>
    <col min="11001" max="11007" width="11.42578125" style="1"/>
    <col min="11008" max="11008" width="29.140625" style="1" customWidth="1"/>
    <col min="11009" max="11015" width="11.42578125" style="1"/>
    <col min="11016" max="11016" width="21.85546875" style="1" customWidth="1"/>
    <col min="11017" max="11023" width="11.42578125" style="1"/>
    <col min="11024" max="11024" width="26.140625" style="1" customWidth="1"/>
    <col min="11025" max="11247" width="11.42578125" style="1"/>
    <col min="11248" max="11248" width="32.28515625" style="1" customWidth="1"/>
    <col min="11249" max="11251" width="12.7109375" style="1" bestFit="1" customWidth="1"/>
    <col min="11252" max="11252" width="12.42578125" style="1" customWidth="1"/>
    <col min="11253" max="11253" width="9.85546875" style="1" customWidth="1"/>
    <col min="11254" max="11254" width="9" style="1" customWidth="1"/>
    <col min="11255" max="11255" width="11.42578125" style="1"/>
    <col min="11256" max="11256" width="13.85546875" style="1" bestFit="1" customWidth="1"/>
    <col min="11257" max="11263" width="11.42578125" style="1"/>
    <col min="11264" max="11264" width="29.140625" style="1" customWidth="1"/>
    <col min="11265" max="11271" width="11.42578125" style="1"/>
    <col min="11272" max="11272" width="21.85546875" style="1" customWidth="1"/>
    <col min="11273" max="11279" width="11.42578125" style="1"/>
    <col min="11280" max="11280" width="26.140625" style="1" customWidth="1"/>
    <col min="11281" max="11503" width="11.42578125" style="1"/>
    <col min="11504" max="11504" width="32.28515625" style="1" customWidth="1"/>
    <col min="11505" max="11507" width="12.7109375" style="1" bestFit="1" customWidth="1"/>
    <col min="11508" max="11508" width="12.42578125" style="1" customWidth="1"/>
    <col min="11509" max="11509" width="9.85546875" style="1" customWidth="1"/>
    <col min="11510" max="11510" width="9" style="1" customWidth="1"/>
    <col min="11511" max="11511" width="11.42578125" style="1"/>
    <col min="11512" max="11512" width="13.85546875" style="1" bestFit="1" customWidth="1"/>
    <col min="11513" max="11519" width="11.42578125" style="1"/>
    <col min="11520" max="11520" width="29.140625" style="1" customWidth="1"/>
    <col min="11521" max="11527" width="11.42578125" style="1"/>
    <col min="11528" max="11528" width="21.85546875" style="1" customWidth="1"/>
    <col min="11529" max="11535" width="11.42578125" style="1"/>
    <col min="11536" max="11536" width="26.140625" style="1" customWidth="1"/>
    <col min="11537" max="11759" width="11.42578125" style="1"/>
    <col min="11760" max="11760" width="32.28515625" style="1" customWidth="1"/>
    <col min="11761" max="11763" width="12.7109375" style="1" bestFit="1" customWidth="1"/>
    <col min="11764" max="11764" width="12.42578125" style="1" customWidth="1"/>
    <col min="11765" max="11765" width="9.85546875" style="1" customWidth="1"/>
    <col min="11766" max="11766" width="9" style="1" customWidth="1"/>
    <col min="11767" max="11767" width="11.42578125" style="1"/>
    <col min="11768" max="11768" width="13.85546875" style="1" bestFit="1" customWidth="1"/>
    <col min="11769" max="11775" width="11.42578125" style="1"/>
    <col min="11776" max="11776" width="29.140625" style="1" customWidth="1"/>
    <col min="11777" max="11783" width="11.42578125" style="1"/>
    <col min="11784" max="11784" width="21.85546875" style="1" customWidth="1"/>
    <col min="11785" max="11791" width="11.42578125" style="1"/>
    <col min="11792" max="11792" width="26.140625" style="1" customWidth="1"/>
    <col min="11793" max="12015" width="11.42578125" style="1"/>
    <col min="12016" max="12016" width="32.28515625" style="1" customWidth="1"/>
    <col min="12017" max="12019" width="12.7109375" style="1" bestFit="1" customWidth="1"/>
    <col min="12020" max="12020" width="12.42578125" style="1" customWidth="1"/>
    <col min="12021" max="12021" width="9.85546875" style="1" customWidth="1"/>
    <col min="12022" max="12022" width="9" style="1" customWidth="1"/>
    <col min="12023" max="12023" width="11.42578125" style="1"/>
    <col min="12024" max="12024" width="13.85546875" style="1" bestFit="1" customWidth="1"/>
    <col min="12025" max="12031" width="11.42578125" style="1"/>
    <col min="12032" max="12032" width="29.140625" style="1" customWidth="1"/>
    <col min="12033" max="12039" width="11.42578125" style="1"/>
    <col min="12040" max="12040" width="21.85546875" style="1" customWidth="1"/>
    <col min="12041" max="12047" width="11.42578125" style="1"/>
    <col min="12048" max="12048" width="26.140625" style="1" customWidth="1"/>
    <col min="12049" max="12271" width="11.42578125" style="1"/>
    <col min="12272" max="12272" width="32.28515625" style="1" customWidth="1"/>
    <col min="12273" max="12275" width="12.7109375" style="1" bestFit="1" customWidth="1"/>
    <col min="12276" max="12276" width="12.42578125" style="1" customWidth="1"/>
    <col min="12277" max="12277" width="9.85546875" style="1" customWidth="1"/>
    <col min="12278" max="12278" width="9" style="1" customWidth="1"/>
    <col min="12279" max="12279" width="11.42578125" style="1"/>
    <col min="12280" max="12280" width="13.85546875" style="1" bestFit="1" customWidth="1"/>
    <col min="12281" max="12287" width="11.42578125" style="1"/>
    <col min="12288" max="12288" width="29.140625" style="1" customWidth="1"/>
    <col min="12289" max="12295" width="11.42578125" style="1"/>
    <col min="12296" max="12296" width="21.85546875" style="1" customWidth="1"/>
    <col min="12297" max="12303" width="11.42578125" style="1"/>
    <col min="12304" max="12304" width="26.140625" style="1" customWidth="1"/>
    <col min="12305" max="12527" width="11.42578125" style="1"/>
    <col min="12528" max="12528" width="32.28515625" style="1" customWidth="1"/>
    <col min="12529" max="12531" width="12.7109375" style="1" bestFit="1" customWidth="1"/>
    <col min="12532" max="12532" width="12.42578125" style="1" customWidth="1"/>
    <col min="12533" max="12533" width="9.85546875" style="1" customWidth="1"/>
    <col min="12534" max="12534" width="9" style="1" customWidth="1"/>
    <col min="12535" max="12535" width="11.42578125" style="1"/>
    <col min="12536" max="12536" width="13.85546875" style="1" bestFit="1" customWidth="1"/>
    <col min="12537" max="12543" width="11.42578125" style="1"/>
    <col min="12544" max="12544" width="29.140625" style="1" customWidth="1"/>
    <col min="12545" max="12551" width="11.42578125" style="1"/>
    <col min="12552" max="12552" width="21.85546875" style="1" customWidth="1"/>
    <col min="12553" max="12559" width="11.42578125" style="1"/>
    <col min="12560" max="12560" width="26.140625" style="1" customWidth="1"/>
    <col min="12561" max="12783" width="11.42578125" style="1"/>
    <col min="12784" max="12784" width="32.28515625" style="1" customWidth="1"/>
    <col min="12785" max="12787" width="12.7109375" style="1" bestFit="1" customWidth="1"/>
    <col min="12788" max="12788" width="12.42578125" style="1" customWidth="1"/>
    <col min="12789" max="12789" width="9.85546875" style="1" customWidth="1"/>
    <col min="12790" max="12790" width="9" style="1" customWidth="1"/>
    <col min="12791" max="12791" width="11.42578125" style="1"/>
    <col min="12792" max="12792" width="13.85546875" style="1" bestFit="1" customWidth="1"/>
    <col min="12793" max="12799" width="11.42578125" style="1"/>
    <col min="12800" max="12800" width="29.140625" style="1" customWidth="1"/>
    <col min="12801" max="12807" width="11.42578125" style="1"/>
    <col min="12808" max="12808" width="21.85546875" style="1" customWidth="1"/>
    <col min="12809" max="12815" width="11.42578125" style="1"/>
    <col min="12816" max="12816" width="26.140625" style="1" customWidth="1"/>
    <col min="12817" max="13039" width="11.42578125" style="1"/>
    <col min="13040" max="13040" width="32.28515625" style="1" customWidth="1"/>
    <col min="13041" max="13043" width="12.7109375" style="1" bestFit="1" customWidth="1"/>
    <col min="13044" max="13044" width="12.42578125" style="1" customWidth="1"/>
    <col min="13045" max="13045" width="9.85546875" style="1" customWidth="1"/>
    <col min="13046" max="13046" width="9" style="1" customWidth="1"/>
    <col min="13047" max="13047" width="11.42578125" style="1"/>
    <col min="13048" max="13048" width="13.85546875" style="1" bestFit="1" customWidth="1"/>
    <col min="13049" max="13055" width="11.42578125" style="1"/>
    <col min="13056" max="13056" width="29.140625" style="1" customWidth="1"/>
    <col min="13057" max="13063" width="11.42578125" style="1"/>
    <col min="13064" max="13064" width="21.85546875" style="1" customWidth="1"/>
    <col min="13065" max="13071" width="11.42578125" style="1"/>
    <col min="13072" max="13072" width="26.140625" style="1" customWidth="1"/>
    <col min="13073" max="13295" width="11.42578125" style="1"/>
    <col min="13296" max="13296" width="32.28515625" style="1" customWidth="1"/>
    <col min="13297" max="13299" width="12.7109375" style="1" bestFit="1" customWidth="1"/>
    <col min="13300" max="13300" width="12.42578125" style="1" customWidth="1"/>
    <col min="13301" max="13301" width="9.85546875" style="1" customWidth="1"/>
    <col min="13302" max="13302" width="9" style="1" customWidth="1"/>
    <col min="13303" max="13303" width="11.42578125" style="1"/>
    <col min="13304" max="13304" width="13.85546875" style="1" bestFit="1" customWidth="1"/>
    <col min="13305" max="13311" width="11.42578125" style="1"/>
    <col min="13312" max="13312" width="29.140625" style="1" customWidth="1"/>
    <col min="13313" max="13319" width="11.42578125" style="1"/>
    <col min="13320" max="13320" width="21.85546875" style="1" customWidth="1"/>
    <col min="13321" max="13327" width="11.42578125" style="1"/>
    <col min="13328" max="13328" width="26.140625" style="1" customWidth="1"/>
    <col min="13329" max="13551" width="11.42578125" style="1"/>
    <col min="13552" max="13552" width="32.28515625" style="1" customWidth="1"/>
    <col min="13553" max="13555" width="12.7109375" style="1" bestFit="1" customWidth="1"/>
    <col min="13556" max="13556" width="12.42578125" style="1" customWidth="1"/>
    <col min="13557" max="13557" width="9.85546875" style="1" customWidth="1"/>
    <col min="13558" max="13558" width="9" style="1" customWidth="1"/>
    <col min="13559" max="13559" width="11.42578125" style="1"/>
    <col min="13560" max="13560" width="13.85546875" style="1" bestFit="1" customWidth="1"/>
    <col min="13561" max="13567" width="11.42578125" style="1"/>
    <col min="13568" max="13568" width="29.140625" style="1" customWidth="1"/>
    <col min="13569" max="13575" width="11.42578125" style="1"/>
    <col min="13576" max="13576" width="21.85546875" style="1" customWidth="1"/>
    <col min="13577" max="13583" width="11.42578125" style="1"/>
    <col min="13584" max="13584" width="26.140625" style="1" customWidth="1"/>
    <col min="13585" max="13807" width="11.42578125" style="1"/>
    <col min="13808" max="13808" width="32.28515625" style="1" customWidth="1"/>
    <col min="13809" max="13811" width="12.7109375" style="1" bestFit="1" customWidth="1"/>
    <col min="13812" max="13812" width="12.42578125" style="1" customWidth="1"/>
    <col min="13813" max="13813" width="9.85546875" style="1" customWidth="1"/>
    <col min="13814" max="13814" width="9" style="1" customWidth="1"/>
    <col min="13815" max="13815" width="11.42578125" style="1"/>
    <col min="13816" max="13816" width="13.85546875" style="1" bestFit="1" customWidth="1"/>
    <col min="13817" max="13823" width="11.42578125" style="1"/>
    <col min="13824" max="13824" width="29.140625" style="1" customWidth="1"/>
    <col min="13825" max="13831" width="11.42578125" style="1"/>
    <col min="13832" max="13832" width="21.85546875" style="1" customWidth="1"/>
    <col min="13833" max="13839" width="11.42578125" style="1"/>
    <col min="13840" max="13840" width="26.140625" style="1" customWidth="1"/>
    <col min="13841" max="14063" width="11.42578125" style="1"/>
    <col min="14064" max="14064" width="32.28515625" style="1" customWidth="1"/>
    <col min="14065" max="14067" width="12.7109375" style="1" bestFit="1" customWidth="1"/>
    <col min="14068" max="14068" width="12.42578125" style="1" customWidth="1"/>
    <col min="14069" max="14069" width="9.85546875" style="1" customWidth="1"/>
    <col min="14070" max="14070" width="9" style="1" customWidth="1"/>
    <col min="14071" max="14071" width="11.42578125" style="1"/>
    <col min="14072" max="14072" width="13.85546875" style="1" bestFit="1" customWidth="1"/>
    <col min="14073" max="14079" width="11.42578125" style="1"/>
    <col min="14080" max="14080" width="29.140625" style="1" customWidth="1"/>
    <col min="14081" max="14087" width="11.42578125" style="1"/>
    <col min="14088" max="14088" width="21.85546875" style="1" customWidth="1"/>
    <col min="14089" max="14095" width="11.42578125" style="1"/>
    <col min="14096" max="14096" width="26.140625" style="1" customWidth="1"/>
    <col min="14097" max="14319" width="11.42578125" style="1"/>
    <col min="14320" max="14320" width="32.28515625" style="1" customWidth="1"/>
    <col min="14321" max="14323" width="12.7109375" style="1" bestFit="1" customWidth="1"/>
    <col min="14324" max="14324" width="12.42578125" style="1" customWidth="1"/>
    <col min="14325" max="14325" width="9.85546875" style="1" customWidth="1"/>
    <col min="14326" max="14326" width="9" style="1" customWidth="1"/>
    <col min="14327" max="14327" width="11.42578125" style="1"/>
    <col min="14328" max="14328" width="13.85546875" style="1" bestFit="1" customWidth="1"/>
    <col min="14329" max="14335" width="11.42578125" style="1"/>
    <col min="14336" max="14336" width="29.140625" style="1" customWidth="1"/>
    <col min="14337" max="14343" width="11.42578125" style="1"/>
    <col min="14344" max="14344" width="21.85546875" style="1" customWidth="1"/>
    <col min="14345" max="14351" width="11.42578125" style="1"/>
    <col min="14352" max="14352" width="26.140625" style="1" customWidth="1"/>
    <col min="14353" max="14575" width="11.42578125" style="1"/>
    <col min="14576" max="14576" width="32.28515625" style="1" customWidth="1"/>
    <col min="14577" max="14579" width="12.7109375" style="1" bestFit="1" customWidth="1"/>
    <col min="14580" max="14580" width="12.42578125" style="1" customWidth="1"/>
    <col min="14581" max="14581" width="9.85546875" style="1" customWidth="1"/>
    <col min="14582" max="14582" width="9" style="1" customWidth="1"/>
    <col min="14583" max="14583" width="11.42578125" style="1"/>
    <col min="14584" max="14584" width="13.85546875" style="1" bestFit="1" customWidth="1"/>
    <col min="14585" max="14591" width="11.42578125" style="1"/>
    <col min="14592" max="14592" width="29.140625" style="1" customWidth="1"/>
    <col min="14593" max="14599" width="11.42578125" style="1"/>
    <col min="14600" max="14600" width="21.85546875" style="1" customWidth="1"/>
    <col min="14601" max="14607" width="11.42578125" style="1"/>
    <col min="14608" max="14608" width="26.140625" style="1" customWidth="1"/>
    <col min="14609" max="14831" width="11.42578125" style="1"/>
    <col min="14832" max="14832" width="32.28515625" style="1" customWidth="1"/>
    <col min="14833" max="14835" width="12.7109375" style="1" bestFit="1" customWidth="1"/>
    <col min="14836" max="14836" width="12.42578125" style="1" customWidth="1"/>
    <col min="14837" max="14837" width="9.85546875" style="1" customWidth="1"/>
    <col min="14838" max="14838" width="9" style="1" customWidth="1"/>
    <col min="14839" max="14839" width="11.42578125" style="1"/>
    <col min="14840" max="14840" width="13.85546875" style="1" bestFit="1" customWidth="1"/>
    <col min="14841" max="14847" width="11.42578125" style="1"/>
    <col min="14848" max="14848" width="29.140625" style="1" customWidth="1"/>
    <col min="14849" max="14855" width="11.42578125" style="1"/>
    <col min="14856" max="14856" width="21.85546875" style="1" customWidth="1"/>
    <col min="14857" max="14863" width="11.42578125" style="1"/>
    <col min="14864" max="14864" width="26.140625" style="1" customWidth="1"/>
    <col min="14865" max="15087" width="11.42578125" style="1"/>
    <col min="15088" max="15088" width="32.28515625" style="1" customWidth="1"/>
    <col min="15089" max="15091" width="12.7109375" style="1" bestFit="1" customWidth="1"/>
    <col min="15092" max="15092" width="12.42578125" style="1" customWidth="1"/>
    <col min="15093" max="15093" width="9.85546875" style="1" customWidth="1"/>
    <col min="15094" max="15094" width="9" style="1" customWidth="1"/>
    <col min="15095" max="15095" width="11.42578125" style="1"/>
    <col min="15096" max="15096" width="13.85546875" style="1" bestFit="1" customWidth="1"/>
    <col min="15097" max="15103" width="11.42578125" style="1"/>
    <col min="15104" max="15104" width="29.140625" style="1" customWidth="1"/>
    <col min="15105" max="15111" width="11.42578125" style="1"/>
    <col min="15112" max="15112" width="21.85546875" style="1" customWidth="1"/>
    <col min="15113" max="15119" width="11.42578125" style="1"/>
    <col min="15120" max="15120" width="26.140625" style="1" customWidth="1"/>
    <col min="15121" max="15343" width="11.42578125" style="1"/>
    <col min="15344" max="15344" width="32.28515625" style="1" customWidth="1"/>
    <col min="15345" max="15347" width="12.7109375" style="1" bestFit="1" customWidth="1"/>
    <col min="15348" max="15348" width="12.42578125" style="1" customWidth="1"/>
    <col min="15349" max="15349" width="9.85546875" style="1" customWidth="1"/>
    <col min="15350" max="15350" width="9" style="1" customWidth="1"/>
    <col min="15351" max="15351" width="11.42578125" style="1"/>
    <col min="15352" max="15352" width="13.85546875" style="1" bestFit="1" customWidth="1"/>
    <col min="15353" max="15359" width="11.42578125" style="1"/>
    <col min="15360" max="15360" width="29.140625" style="1" customWidth="1"/>
    <col min="15361" max="15367" width="11.42578125" style="1"/>
    <col min="15368" max="15368" width="21.85546875" style="1" customWidth="1"/>
    <col min="15369" max="15375" width="11.42578125" style="1"/>
    <col min="15376" max="15376" width="26.140625" style="1" customWidth="1"/>
    <col min="15377" max="15599" width="11.42578125" style="1"/>
    <col min="15600" max="15600" width="32.28515625" style="1" customWidth="1"/>
    <col min="15601" max="15603" width="12.7109375" style="1" bestFit="1" customWidth="1"/>
    <col min="15604" max="15604" width="12.42578125" style="1" customWidth="1"/>
    <col min="15605" max="15605" width="9.85546875" style="1" customWidth="1"/>
    <col min="15606" max="15606" width="9" style="1" customWidth="1"/>
    <col min="15607" max="15607" width="11.42578125" style="1"/>
    <col min="15608" max="15608" width="13.85546875" style="1" bestFit="1" customWidth="1"/>
    <col min="15609" max="15615" width="11.42578125" style="1"/>
    <col min="15616" max="15616" width="29.140625" style="1" customWidth="1"/>
    <col min="15617" max="15623" width="11.42578125" style="1"/>
    <col min="15624" max="15624" width="21.85546875" style="1" customWidth="1"/>
    <col min="15625" max="15631" width="11.42578125" style="1"/>
    <col min="15632" max="15632" width="26.140625" style="1" customWidth="1"/>
    <col min="15633" max="15855" width="11.42578125" style="1"/>
    <col min="15856" max="15856" width="32.28515625" style="1" customWidth="1"/>
    <col min="15857" max="15859" width="12.7109375" style="1" bestFit="1" customWidth="1"/>
    <col min="15860" max="15860" width="12.42578125" style="1" customWidth="1"/>
    <col min="15861" max="15861" width="9.85546875" style="1" customWidth="1"/>
    <col min="15862" max="15862" width="9" style="1" customWidth="1"/>
    <col min="15863" max="15863" width="11.42578125" style="1"/>
    <col min="15864" max="15864" width="13.85546875" style="1" bestFit="1" customWidth="1"/>
    <col min="15865" max="15871" width="11.42578125" style="1"/>
    <col min="15872" max="15872" width="29.140625" style="1" customWidth="1"/>
    <col min="15873" max="15879" width="11.42578125" style="1"/>
    <col min="15880" max="15880" width="21.85546875" style="1" customWidth="1"/>
    <col min="15881" max="15887" width="11.42578125" style="1"/>
    <col min="15888" max="15888" width="26.140625" style="1" customWidth="1"/>
    <col min="15889" max="16111" width="11.42578125" style="1"/>
    <col min="16112" max="16112" width="32.28515625" style="1" customWidth="1"/>
    <col min="16113" max="16115" width="12.7109375" style="1" bestFit="1" customWidth="1"/>
    <col min="16116" max="16116" width="12.42578125" style="1" customWidth="1"/>
    <col min="16117" max="16117" width="9.85546875" style="1" customWidth="1"/>
    <col min="16118" max="16118" width="9" style="1" customWidth="1"/>
    <col min="16119" max="16119" width="11.42578125" style="1"/>
    <col min="16120" max="16120" width="13.85546875" style="1" bestFit="1" customWidth="1"/>
    <col min="16121" max="16127" width="11.42578125" style="1"/>
    <col min="16128" max="16128" width="29.140625" style="1" customWidth="1"/>
    <col min="16129" max="16135" width="11.42578125" style="1"/>
    <col min="16136" max="16136" width="21.85546875" style="1" customWidth="1"/>
    <col min="16137" max="16143" width="11.42578125" style="1"/>
    <col min="16144" max="16144" width="26.140625" style="1" customWidth="1"/>
    <col min="16145" max="16384" width="11.42578125" style="1"/>
  </cols>
  <sheetData>
    <row r="1" spans="1:127">
      <c r="H1" s="2"/>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row>
    <row r="2" spans="1:127">
      <c r="H2" s="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row>
    <row r="3" spans="1:127">
      <c r="A3" s="3"/>
      <c r="B3" s="3"/>
      <c r="C3" s="3"/>
      <c r="D3" s="3"/>
      <c r="E3" s="3"/>
      <c r="F3" s="3"/>
      <c r="G3" s="3"/>
      <c r="H3" s="2"/>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row>
    <row r="4" spans="1:127">
      <c r="A4" s="3" t="s">
        <v>0</v>
      </c>
      <c r="B4" s="3"/>
      <c r="C4" s="3"/>
      <c r="D4" s="3"/>
      <c r="E4" s="3"/>
      <c r="F4" s="3"/>
      <c r="G4" s="3"/>
      <c r="H4" s="2"/>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row>
    <row r="5" spans="1:127">
      <c r="A5" s="3" t="s">
        <v>1</v>
      </c>
      <c r="B5" s="3"/>
      <c r="C5" s="3"/>
      <c r="D5" s="3"/>
      <c r="E5" s="3"/>
      <c r="F5" s="3"/>
      <c r="G5" s="3"/>
      <c r="H5" s="2"/>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row>
    <row r="6" spans="1:127">
      <c r="A6" s="4" t="s">
        <v>2</v>
      </c>
      <c r="B6" s="4"/>
      <c r="C6" s="4"/>
      <c r="D6" s="4"/>
      <c r="E6" s="4"/>
      <c r="F6" s="4"/>
      <c r="G6" s="4"/>
      <c r="H6" s="2"/>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row>
    <row r="7" spans="1:127">
      <c r="A7" s="7"/>
      <c r="B7" s="8"/>
      <c r="C7" s="8"/>
      <c r="D7" s="8"/>
      <c r="E7" s="8"/>
      <c r="F7" s="8"/>
      <c r="G7" s="8"/>
      <c r="H7" s="2"/>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row>
    <row r="8" spans="1:127" ht="12.75" customHeight="1">
      <c r="A8" s="9" t="s">
        <v>3</v>
      </c>
      <c r="B8" s="10" t="s">
        <v>4</v>
      </c>
      <c r="C8" s="11"/>
      <c r="D8" s="12"/>
      <c r="E8" s="13" t="s">
        <v>5</v>
      </c>
      <c r="F8" s="11"/>
      <c r="G8" s="14"/>
      <c r="H8" s="2"/>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row>
    <row r="9" spans="1:127">
      <c r="A9" s="15"/>
      <c r="B9" s="16" t="s">
        <v>6</v>
      </c>
      <c r="C9" s="17" t="s">
        <v>7</v>
      </c>
      <c r="D9" s="12"/>
      <c r="E9" s="13" t="s">
        <v>8</v>
      </c>
      <c r="F9" s="11"/>
      <c r="G9" s="18">
        <v>2014</v>
      </c>
      <c r="H9" s="2"/>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row>
    <row r="10" spans="1:127" ht="26.25" customHeight="1">
      <c r="A10" s="19"/>
      <c r="B10" s="20"/>
      <c r="C10" s="21" t="s">
        <v>9</v>
      </c>
      <c r="D10" s="18" t="s">
        <v>10</v>
      </c>
      <c r="E10" s="18" t="s">
        <v>11</v>
      </c>
      <c r="F10" s="21" t="s">
        <v>12</v>
      </c>
      <c r="G10" s="18" t="s">
        <v>13</v>
      </c>
      <c r="H10" s="2"/>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row>
    <row r="11" spans="1:127">
      <c r="A11" s="22" t="s">
        <v>14</v>
      </c>
      <c r="B11" s="23">
        <f>B13+B23+B37</f>
        <v>63257422157.419998</v>
      </c>
      <c r="C11" s="23">
        <f t="shared" ref="C11" si="0">C13+C23+C37</f>
        <v>57182209034</v>
      </c>
      <c r="D11" s="23">
        <f>D13+D23+D37</f>
        <v>65702148795</v>
      </c>
      <c r="E11" s="23">
        <f>D11-C11</f>
        <v>8519939761</v>
      </c>
      <c r="F11" s="24">
        <f>(D11*100/C11)-100</f>
        <v>14.899633828301603</v>
      </c>
      <c r="G11" s="25">
        <f>(D11/1.0221)/B11*100-100</f>
        <v>1.6189481880673355</v>
      </c>
      <c r="H11" s="2"/>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row>
    <row r="12" spans="1:127" s="32" customFormat="1" ht="8.25">
      <c r="A12" s="26"/>
      <c r="B12" s="27"/>
      <c r="C12" s="27"/>
      <c r="D12" s="27"/>
      <c r="E12" s="28"/>
      <c r="F12" s="29"/>
      <c r="G12" s="30"/>
      <c r="H12" s="31"/>
    </row>
    <row r="13" spans="1:127">
      <c r="A13" s="33" t="s">
        <v>15</v>
      </c>
      <c r="B13" s="34">
        <f>B14+B15+B16+B17+B18+B21</f>
        <v>4203365192</v>
      </c>
      <c r="C13" s="34">
        <f>C14+C15+C16+C17+C18+C21</f>
        <v>2995255223</v>
      </c>
      <c r="D13" s="34">
        <f>D14+D15+D16+D17+D18+D21</f>
        <v>4417413757</v>
      </c>
      <c r="E13" s="35">
        <f>D13-C13</f>
        <v>1422158534</v>
      </c>
      <c r="F13" s="36">
        <f t="shared" ref="F13:F19" si="1">(D13*100/C13)-100</f>
        <v>47.480379070187837</v>
      </c>
      <c r="G13" s="37">
        <f>(D13/1.0221)/B13*100-100</f>
        <v>2.8199924256774125</v>
      </c>
      <c r="H13" s="38"/>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row>
    <row r="14" spans="1:127">
      <c r="A14" s="39" t="s">
        <v>16</v>
      </c>
      <c r="B14" s="40">
        <f>'ING 3 armonizados'!B8</f>
        <v>1376303872</v>
      </c>
      <c r="C14" s="40">
        <f>'ING 3 armonizados'!C8</f>
        <v>879001445</v>
      </c>
      <c r="D14" s="40">
        <f>'ING 3 armonizados'!D8</f>
        <v>1236888612</v>
      </c>
      <c r="E14" s="40">
        <f>D14-C14</f>
        <v>357887167</v>
      </c>
      <c r="F14" s="41">
        <f t="shared" si="1"/>
        <v>40.715196662731302</v>
      </c>
      <c r="G14" s="42">
        <f>(D14/1.0221)/B14*100-100</f>
        <v>-12.07287540704354</v>
      </c>
      <c r="H14" s="2"/>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row>
    <row r="15" spans="1:127">
      <c r="A15" s="39" t="s">
        <v>17</v>
      </c>
      <c r="B15" s="40">
        <f>'ING 4 armonizados'!B10</f>
        <v>0</v>
      </c>
      <c r="C15" s="40">
        <f>'ING 4 armonizados'!C10</f>
        <v>0</v>
      </c>
      <c r="D15" s="40">
        <f>'ING 4 armonizados'!D10</f>
        <v>0</v>
      </c>
      <c r="E15" s="40">
        <f>D15-C15</f>
        <v>0</v>
      </c>
      <c r="F15" s="41" t="s">
        <v>18</v>
      </c>
      <c r="G15" s="42" t="s">
        <v>18</v>
      </c>
      <c r="H15" s="2"/>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row>
    <row r="16" spans="1:127">
      <c r="A16" s="39" t="s">
        <v>19</v>
      </c>
      <c r="B16" s="40">
        <f>'ING 4 armonizados'!B12</f>
        <v>1192298019</v>
      </c>
      <c r="C16" s="40">
        <f>'ING 4 armonizados'!C12</f>
        <v>1290479296</v>
      </c>
      <c r="D16" s="40">
        <f>'ING 4 armonizados'!D12</f>
        <v>1330153461</v>
      </c>
      <c r="E16" s="40">
        <f t="shared" ref="E16:E19" si="2">D16-C16</f>
        <v>39674165</v>
      </c>
      <c r="F16" s="41">
        <f t="shared" si="1"/>
        <v>3.0743743912029373</v>
      </c>
      <c r="G16" s="42">
        <f t="shared" ref="G16:G21" si="3">(D16/1.0221)/B16*100-100</f>
        <v>9.1499492554355584</v>
      </c>
      <c r="H16" s="2"/>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row>
    <row r="17" spans="1:127">
      <c r="A17" s="39" t="s">
        <v>20</v>
      </c>
      <c r="B17" s="40">
        <f>'ING 4 armonizados'!B14</f>
        <v>74276223</v>
      </c>
      <c r="C17" s="40">
        <f>'ING 4 armonizados'!C14</f>
        <v>36109818</v>
      </c>
      <c r="D17" s="40">
        <f>'ING 4 armonizados'!D14</f>
        <v>38190488</v>
      </c>
      <c r="E17" s="40">
        <f>D17-C17</f>
        <v>2080670</v>
      </c>
      <c r="F17" s="41">
        <f t="shared" si="1"/>
        <v>5.7620617196132144</v>
      </c>
      <c r="G17" s="42">
        <f t="shared" si="3"/>
        <v>-49.694900989016489</v>
      </c>
      <c r="H17" s="2"/>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row>
    <row r="18" spans="1:127" s="6" customFormat="1" ht="11.25">
      <c r="A18" s="39" t="s">
        <v>21</v>
      </c>
      <c r="B18" s="43">
        <f>B19+B20</f>
        <v>1521349242</v>
      </c>
      <c r="C18" s="43">
        <f>C19+C20</f>
        <v>771978578</v>
      </c>
      <c r="D18" s="44">
        <f>D19+D20</f>
        <v>1806054101</v>
      </c>
      <c r="E18" s="43">
        <f t="shared" si="2"/>
        <v>1034075523</v>
      </c>
      <c r="F18" s="41">
        <f t="shared" si="1"/>
        <v>133.95132358193493</v>
      </c>
      <c r="G18" s="42">
        <f t="shared" si="3"/>
        <v>16.147119851331709</v>
      </c>
      <c r="H18" s="45"/>
    </row>
    <row r="19" spans="1:127" s="6" customFormat="1" ht="11.25">
      <c r="A19" s="46" t="s">
        <v>22</v>
      </c>
      <c r="B19" s="47">
        <f>'ING 4 armonizados'!B17</f>
        <v>624745262</v>
      </c>
      <c r="C19" s="47">
        <f>'ING 4 armonizados'!C17</f>
        <v>568906218</v>
      </c>
      <c r="D19" s="47">
        <f>'ING 4 armonizados'!D17</f>
        <v>1019852532</v>
      </c>
      <c r="E19" s="48">
        <f t="shared" si="2"/>
        <v>450946314</v>
      </c>
      <c r="F19" s="49">
        <f t="shared" si="1"/>
        <v>79.265492225644834</v>
      </c>
      <c r="G19" s="50">
        <f t="shared" si="3"/>
        <v>59.713276399570788</v>
      </c>
      <c r="H19" s="5"/>
    </row>
    <row r="20" spans="1:127" s="6" customFormat="1" ht="11.25">
      <c r="A20" s="46" t="s">
        <v>23</v>
      </c>
      <c r="B20" s="51">
        <f>'ING 4 armonizados'!B18</f>
        <v>896603980</v>
      </c>
      <c r="C20" s="51">
        <f>'ING 4 armonizados'!C18</f>
        <v>203072360</v>
      </c>
      <c r="D20" s="51">
        <f>'ING 4 armonizados'!D18</f>
        <v>786201569</v>
      </c>
      <c r="E20" s="40">
        <f>D20-C20</f>
        <v>583129209</v>
      </c>
      <c r="F20" s="41">
        <f>(D20*100/C20)-100</f>
        <v>287.15341122740682</v>
      </c>
      <c r="G20" s="42">
        <f t="shared" si="3"/>
        <v>-14.209370298380392</v>
      </c>
      <c r="H20" s="5"/>
    </row>
    <row r="21" spans="1:127" s="6" customFormat="1" ht="45">
      <c r="A21" s="46" t="s">
        <v>24</v>
      </c>
      <c r="B21" s="51">
        <f>'ING 4 armonizados'!B20</f>
        <v>39137836</v>
      </c>
      <c r="C21" s="51">
        <f>'ING 4 armonizados'!C20</f>
        <v>17686086</v>
      </c>
      <c r="D21" s="51">
        <f>'ING 4 armonizados'!D20</f>
        <v>6127095</v>
      </c>
      <c r="E21" s="51">
        <f>D21-C21</f>
        <v>-11558991</v>
      </c>
      <c r="F21" s="52">
        <f>(D21*100/C21)-100</f>
        <v>-65.35641068351697</v>
      </c>
      <c r="G21" s="53">
        <f t="shared" si="3"/>
        <v>-84.683327841788795</v>
      </c>
      <c r="H21" s="5"/>
    </row>
    <row r="22" spans="1:127" s="32" customFormat="1" ht="11.25" customHeight="1">
      <c r="A22" s="54"/>
      <c r="B22" s="40"/>
      <c r="C22" s="40"/>
      <c r="D22" s="51"/>
      <c r="E22" s="40"/>
      <c r="F22" s="41"/>
      <c r="G22" s="42"/>
      <c r="H22" s="31"/>
    </row>
    <row r="23" spans="1:127" s="32" customFormat="1" ht="31.5" customHeight="1">
      <c r="A23" s="55" t="s">
        <v>25</v>
      </c>
      <c r="B23" s="35">
        <f>B25+B34</f>
        <v>58488266571</v>
      </c>
      <c r="C23" s="35">
        <f t="shared" ref="C23:E23" si="4">C25+C34</f>
        <v>53986673813</v>
      </c>
      <c r="D23" s="35">
        <f t="shared" si="4"/>
        <v>60842678380</v>
      </c>
      <c r="E23" s="35">
        <f t="shared" si="4"/>
        <v>6856004567</v>
      </c>
      <c r="F23" s="36">
        <f>(D23*100/C23)-100</f>
        <v>12.699438736951919</v>
      </c>
      <c r="G23" s="37">
        <f>(D23/1.0221)/B23*100-100</f>
        <v>1.7761891789597399</v>
      </c>
      <c r="H23" s="31"/>
    </row>
    <row r="24" spans="1:127" s="32" customFormat="1" ht="8.25" customHeight="1">
      <c r="A24" s="54"/>
      <c r="B24" s="40"/>
      <c r="C24" s="40"/>
      <c r="D24" s="51"/>
      <c r="E24" s="40"/>
      <c r="F24" s="41"/>
      <c r="G24" s="42"/>
      <c r="H24" s="31"/>
    </row>
    <row r="25" spans="1:127">
      <c r="A25" s="56" t="s">
        <v>26</v>
      </c>
      <c r="B25" s="43">
        <f>SUM(B27:B31)</f>
        <v>56588590341</v>
      </c>
      <c r="C25" s="43">
        <f t="shared" ref="C25" si="5">SUM(C27:C31)</f>
        <v>51999340300</v>
      </c>
      <c r="D25" s="43">
        <f>SUM(D27:D31)</f>
        <v>58632931128</v>
      </c>
      <c r="E25" s="43">
        <f>SUM(E27:E31)</f>
        <v>6633590828</v>
      </c>
      <c r="F25" s="41">
        <f>(D25*100/C25)-100</f>
        <v>12.757067281486258</v>
      </c>
      <c r="G25" s="42">
        <f>(D25/1.0221)/B25*100-100</f>
        <v>1.3723097230537746</v>
      </c>
      <c r="H25" s="2"/>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row>
    <row r="26" spans="1:127" s="32" customFormat="1" ht="7.5" customHeight="1">
      <c r="A26" s="26"/>
      <c r="B26" s="27"/>
      <c r="C26" s="27"/>
      <c r="D26" s="27"/>
      <c r="E26" s="57"/>
      <c r="F26" s="29"/>
      <c r="G26" s="30"/>
      <c r="H26" s="31"/>
    </row>
    <row r="27" spans="1:127">
      <c r="A27" s="39" t="s">
        <v>27</v>
      </c>
      <c r="B27" s="40">
        <f>'ING 5 armonizados'!B10</f>
        <v>15526106608</v>
      </c>
      <c r="C27" s="40">
        <f>'ING 5 armonizados'!C10</f>
        <v>15260633331</v>
      </c>
      <c r="D27" s="40">
        <f>'ING 5 armonizados'!D10</f>
        <v>15146145728</v>
      </c>
      <c r="E27" s="40">
        <f>D27-C27</f>
        <v>-114487603</v>
      </c>
      <c r="F27" s="41">
        <f>(D27*100/C27)-100</f>
        <v>-0.75021527951551548</v>
      </c>
      <c r="G27" s="42">
        <f>(D27/1.0221)/B27*100-100</f>
        <v>-4.5565391240789239</v>
      </c>
      <c r="H27" s="2"/>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row>
    <row r="28" spans="1:127" s="32" customFormat="1" ht="7.5" customHeight="1">
      <c r="A28" s="26"/>
      <c r="B28" s="27"/>
      <c r="C28" s="27"/>
      <c r="D28" s="27"/>
      <c r="E28" s="58"/>
      <c r="F28" s="59"/>
      <c r="G28" s="60"/>
      <c r="H28" s="31"/>
    </row>
    <row r="29" spans="1:127">
      <c r="A29" s="61" t="s">
        <v>28</v>
      </c>
      <c r="B29" s="40">
        <f>'ING 5 armonizados'!B17</f>
        <v>28273008778</v>
      </c>
      <c r="C29" s="40">
        <f>'ING 5 armonizados'!C17</f>
        <v>31266102613</v>
      </c>
      <c r="D29" s="40">
        <f>'ING 5 armonizados'!D17</f>
        <v>33579361530</v>
      </c>
      <c r="E29" s="40">
        <f>D29-C29</f>
        <v>2313258917</v>
      </c>
      <c r="F29" s="41">
        <f>(D29*100/C29)-100</f>
        <v>7.398616148717494</v>
      </c>
      <c r="G29" s="42">
        <f>(D29/1.0221)/B29*100-100</f>
        <v>16.200238114467354</v>
      </c>
      <c r="H29" s="2"/>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row>
    <row r="30" spans="1:127" s="32" customFormat="1" ht="11.25">
      <c r="A30" s="62"/>
      <c r="B30" s="63"/>
      <c r="C30" s="63" t="s">
        <v>29</v>
      </c>
      <c r="D30" s="63"/>
      <c r="E30" s="40"/>
      <c r="F30" s="41"/>
      <c r="G30" s="42"/>
      <c r="H30" s="31"/>
    </row>
    <row r="31" spans="1:127">
      <c r="A31" s="61" t="s">
        <v>30</v>
      </c>
      <c r="B31" s="40">
        <f>'ING 5 armonizados'!B29</f>
        <v>12789474955</v>
      </c>
      <c r="C31" s="40">
        <f>'ING 5 armonizados'!C29</f>
        <v>5472604356</v>
      </c>
      <c r="D31" s="40">
        <f>'ING 5 armonizados'!D29</f>
        <v>9907423870</v>
      </c>
      <c r="E31" s="40">
        <f>D31-C31</f>
        <v>4434819514</v>
      </c>
      <c r="F31" s="41">
        <f>(D31*100/C31)-100</f>
        <v>81.036728137267886</v>
      </c>
      <c r="G31" s="42">
        <f>(D31/1.0221)/B31*100-100</f>
        <v>-24.20952310885481</v>
      </c>
      <c r="H31" s="2"/>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row>
    <row r="32" spans="1:127" s="32" customFormat="1" ht="11.25">
      <c r="A32" s="62"/>
      <c r="B32" s="63"/>
      <c r="C32" s="63"/>
      <c r="D32" s="63"/>
      <c r="E32" s="40"/>
      <c r="F32" s="41"/>
      <c r="G32" s="42"/>
      <c r="H32" s="31"/>
    </row>
    <row r="33" spans="1:127" s="32" customFormat="1" ht="11.25">
      <c r="A33" s="62"/>
      <c r="B33" s="63"/>
      <c r="C33" s="63"/>
      <c r="D33" s="63"/>
      <c r="E33" s="40"/>
      <c r="F33" s="41"/>
      <c r="G33" s="42"/>
      <c r="H33" s="31"/>
    </row>
    <row r="34" spans="1:127" ht="25.5" customHeight="1">
      <c r="A34" s="64" t="s">
        <v>31</v>
      </c>
      <c r="B34" s="43">
        <f>'ING 5 armonizados'!B32</f>
        <v>1899676230</v>
      </c>
      <c r="C34" s="43">
        <f>'ING 5 armonizados'!C32</f>
        <v>1987333513</v>
      </c>
      <c r="D34" s="43">
        <f>'ING 5 armonizados'!D32</f>
        <v>2209747252</v>
      </c>
      <c r="E34" s="43">
        <f>D34-C34</f>
        <v>222413739</v>
      </c>
      <c r="F34" s="41">
        <f>(D34*100/C34)-100</f>
        <v>11.191565861748742</v>
      </c>
      <c r="G34" s="42">
        <f>(D34/1.0221)/B34*100-100</f>
        <v>13.807170414856103</v>
      </c>
      <c r="H34" s="2"/>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row>
    <row r="35" spans="1:127" s="32" customFormat="1" ht="13.5" customHeight="1">
      <c r="A35" s="26"/>
      <c r="B35" s="27"/>
      <c r="C35" s="27"/>
      <c r="D35" s="27"/>
      <c r="E35" s="57"/>
      <c r="F35" s="29"/>
      <c r="G35" s="30"/>
      <c r="H35" s="31"/>
    </row>
    <row r="36" spans="1:127" s="32" customFormat="1" ht="14.25" customHeight="1">
      <c r="A36" s="65"/>
      <c r="B36" s="35"/>
      <c r="C36" s="35"/>
      <c r="D36" s="35"/>
      <c r="E36" s="35"/>
      <c r="F36" s="41"/>
      <c r="G36" s="42"/>
      <c r="H36" s="31"/>
    </row>
    <row r="37" spans="1:127" s="32" customFormat="1" ht="14.25" customHeight="1">
      <c r="A37" s="55" t="s">
        <v>32</v>
      </c>
      <c r="B37" s="35">
        <v>565790394.41999996</v>
      </c>
      <c r="C37" s="35">
        <v>200279998</v>
      </c>
      <c r="D37" s="35">
        <v>442056658</v>
      </c>
      <c r="E37" s="35">
        <f>D37-C37</f>
        <v>241776660</v>
      </c>
      <c r="F37" s="36">
        <f>(D37*100/C37)-100</f>
        <v>120.71932415337852</v>
      </c>
      <c r="G37" s="37">
        <f>(D37/1.0221)/B37*100-100</f>
        <v>-23.558539224437695</v>
      </c>
      <c r="H37" s="31"/>
    </row>
    <row r="38" spans="1:127" s="32" customFormat="1" ht="14.25" customHeight="1">
      <c r="A38" s="65"/>
      <c r="B38" s="35"/>
      <c r="C38" s="35"/>
      <c r="D38" s="35"/>
      <c r="E38" s="66"/>
      <c r="F38" s="41"/>
      <c r="G38" s="67"/>
      <c r="H38" s="31"/>
    </row>
    <row r="39" spans="1:127">
      <c r="A39" s="68" t="s">
        <v>33</v>
      </c>
      <c r="B39" s="68"/>
      <c r="C39" s="68"/>
      <c r="D39" s="69"/>
      <c r="E39" s="70"/>
      <c r="F39" s="69"/>
      <c r="G39" s="69"/>
      <c r="H39" s="2"/>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row>
    <row r="40" spans="1:127">
      <c r="A40" s="71" t="s">
        <v>34</v>
      </c>
      <c r="B40" s="71"/>
      <c r="C40" s="70"/>
      <c r="D40" s="70"/>
      <c r="E40" s="70"/>
      <c r="F40" s="70"/>
      <c r="G40" s="70"/>
      <c r="H40" s="2"/>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row>
    <row r="41" spans="1:127">
      <c r="B41" s="72"/>
      <c r="H41" s="2"/>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row>
    <row r="42" spans="1:127">
      <c r="H42" s="2"/>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row>
    <row r="43" spans="1:127">
      <c r="B43" s="72"/>
      <c r="D43" s="72"/>
      <c r="H43" s="2"/>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row>
    <row r="44" spans="1:127">
      <c r="H44" s="2"/>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row>
    <row r="45" spans="1:127">
      <c r="H45" s="2"/>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row>
    <row r="46" spans="1:127">
      <c r="H46" s="2"/>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row>
    <row r="47" spans="1:127">
      <c r="B47" s="73"/>
      <c r="H47" s="2"/>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row>
    <row r="48" spans="1:127">
      <c r="H48" s="2"/>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row>
    <row r="49" spans="8:127">
      <c r="H49" s="2"/>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row>
    <row r="50" spans="8:127">
      <c r="H50" s="2"/>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row>
    <row r="51" spans="8:127">
      <c r="H51" s="2"/>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row>
    <row r="52" spans="8:127">
      <c r="H52" s="2"/>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row>
    <row r="53" spans="8:127">
      <c r="H53" s="2"/>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row>
    <row r="54" spans="8:127">
      <c r="H54" s="2"/>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row>
    <row r="55" spans="8:127">
      <c r="H55" s="2"/>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row>
    <row r="56" spans="8:127">
      <c r="H56" s="2"/>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row>
    <row r="57" spans="8:127">
      <c r="H57" s="2"/>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row>
    <row r="58" spans="8:127">
      <c r="H58" s="2"/>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row>
    <row r="59" spans="8:127">
      <c r="H59" s="2"/>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row>
    <row r="60" spans="8:127">
      <c r="H60" s="2"/>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row>
    <row r="61" spans="8:127">
      <c r="H61" s="2"/>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row>
    <row r="62" spans="8:127">
      <c r="H62" s="2"/>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row>
    <row r="63" spans="8:127">
      <c r="H63" s="2"/>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row>
    <row r="64" spans="8:127">
      <c r="H64" s="2"/>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row>
    <row r="65" spans="8:127">
      <c r="H65" s="2"/>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row>
    <row r="66" spans="8:127">
      <c r="H66" s="2"/>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row>
    <row r="67" spans="8:127">
      <c r="H67" s="2"/>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row>
    <row r="68" spans="8:127">
      <c r="H68" s="2"/>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row>
    <row r="69" spans="8:127">
      <c r="H69" s="2"/>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row>
    <row r="70" spans="8:127">
      <c r="H70" s="2"/>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row>
    <row r="71" spans="8:127">
      <c r="H71" s="2"/>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row>
    <row r="72" spans="8:127">
      <c r="H72" s="2"/>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row>
    <row r="73" spans="8:127">
      <c r="H73" s="2"/>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row>
    <row r="74" spans="8:127">
      <c r="H74" s="2"/>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row>
    <row r="75" spans="8:127">
      <c r="H75" s="2"/>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row>
    <row r="76" spans="8:127">
      <c r="H76" s="2"/>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row>
    <row r="77" spans="8:127">
      <c r="H77" s="2"/>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row>
    <row r="78" spans="8:127">
      <c r="H78" s="2"/>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row>
    <row r="79" spans="8:127">
      <c r="H79" s="2"/>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row>
    <row r="80" spans="8:127">
      <c r="H80" s="2"/>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row>
    <row r="81" spans="8:127">
      <c r="H81" s="2"/>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row>
    <row r="82" spans="8:127">
      <c r="H82" s="2"/>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row>
    <row r="83" spans="8:127">
      <c r="H83" s="2"/>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row>
    <row r="84" spans="8:127">
      <c r="H84" s="2"/>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row>
    <row r="85" spans="8:127">
      <c r="H85" s="2"/>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row>
    <row r="86" spans="8:127">
      <c r="H86" s="2"/>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row>
    <row r="87" spans="8:127">
      <c r="H87" s="2"/>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row>
    <row r="88" spans="8:127">
      <c r="H88" s="2"/>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row>
    <row r="89" spans="8:127">
      <c r="H89" s="2"/>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row>
    <row r="90" spans="8:127">
      <c r="H90" s="2"/>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row>
    <row r="91" spans="8:127">
      <c r="H91" s="2"/>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row>
    <row r="92" spans="8:127">
      <c r="H92" s="2"/>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row>
    <row r="93" spans="8:127">
      <c r="H93" s="2"/>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row>
    <row r="94" spans="8:127">
      <c r="H94" s="2"/>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row>
    <row r="95" spans="8:127">
      <c r="H95" s="2"/>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row>
    <row r="96" spans="8:127">
      <c r="H96" s="2"/>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row>
    <row r="97" spans="8:127">
      <c r="H97" s="2"/>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row>
    <row r="98" spans="8:127">
      <c r="H98" s="2"/>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row>
    <row r="99" spans="8:127">
      <c r="H99" s="2"/>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row>
    <row r="100" spans="8:127">
      <c r="H100" s="2"/>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row>
    <row r="101" spans="8:127">
      <c r="H101" s="2"/>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row>
    <row r="102" spans="8:127">
      <c r="H102" s="2"/>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row>
    <row r="103" spans="8:127">
      <c r="H103" s="2"/>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row>
    <row r="104" spans="8:127">
      <c r="H104" s="2"/>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row>
    <row r="105" spans="8:127">
      <c r="H105" s="2"/>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row>
    <row r="106" spans="8:127">
      <c r="H106" s="2"/>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row>
    <row r="107" spans="8:127">
      <c r="H107" s="2"/>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row>
    <row r="108" spans="8:127">
      <c r="H108" s="2"/>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row>
    <row r="109" spans="8:127">
      <c r="H109" s="2"/>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row>
    <row r="110" spans="8:127">
      <c r="H110" s="2"/>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row>
    <row r="111" spans="8:127">
      <c r="H111" s="2"/>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row>
    <row r="112" spans="8:127">
      <c r="H112" s="2"/>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row>
    <row r="113" spans="8:127">
      <c r="H113" s="2"/>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row>
    <row r="114" spans="8:127">
      <c r="H114" s="2"/>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row>
    <row r="115" spans="8:127">
      <c r="H115" s="2"/>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row>
    <row r="116" spans="8:127">
      <c r="H116" s="2"/>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row>
    <row r="117" spans="8:127">
      <c r="H117" s="2"/>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row>
    <row r="118" spans="8:127">
      <c r="H118" s="2"/>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row>
    <row r="119" spans="8:127">
      <c r="H119" s="2"/>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row>
    <row r="120" spans="8:127">
      <c r="H120" s="2"/>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row>
    <row r="121" spans="8:127">
      <c r="H121" s="2"/>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row>
    <row r="122" spans="8:127">
      <c r="H122" s="2"/>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row>
    <row r="123" spans="8:127">
      <c r="H123" s="2"/>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row>
    <row r="124" spans="8:127">
      <c r="H124" s="2"/>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row>
    <row r="125" spans="8:127">
      <c r="H125" s="2"/>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row>
    <row r="126" spans="8:127">
      <c r="H126" s="2"/>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row>
    <row r="127" spans="8:127">
      <c r="H127" s="2"/>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row>
    <row r="128" spans="8:127">
      <c r="H128" s="2"/>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row>
    <row r="129" spans="8:127">
      <c r="H129" s="2"/>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row>
    <row r="130" spans="8:127">
      <c r="H130" s="2"/>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row>
    <row r="131" spans="8:127">
      <c r="H131" s="2"/>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row>
    <row r="132" spans="8:127">
      <c r="H132" s="2"/>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row>
    <row r="133" spans="8:127">
      <c r="H133" s="2"/>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row>
    <row r="134" spans="8:127">
      <c r="H134" s="2"/>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row>
    <row r="135" spans="8:127">
      <c r="H135" s="2"/>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row>
    <row r="136" spans="8:127">
      <c r="H136" s="2"/>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row>
    <row r="137" spans="8:127">
      <c r="H137" s="2"/>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row>
    <row r="138" spans="8:127">
      <c r="H138" s="2"/>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row>
    <row r="139" spans="8:127">
      <c r="H139" s="2"/>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row>
    <row r="140" spans="8:127">
      <c r="H140" s="2"/>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row>
    <row r="141" spans="8:127">
      <c r="H141" s="2"/>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row>
    <row r="142" spans="8:127">
      <c r="H142" s="2"/>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row>
    <row r="143" spans="8:127">
      <c r="H143" s="2"/>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row>
    <row r="144" spans="8:127">
      <c r="H144" s="2"/>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row>
    <row r="145" spans="8:127">
      <c r="H145" s="2"/>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row>
    <row r="146" spans="8:127">
      <c r="H146" s="2"/>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row>
    <row r="147" spans="8:127">
      <c r="H147" s="2"/>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row>
    <row r="148" spans="8:127">
      <c r="H148" s="2"/>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row>
    <row r="149" spans="8:127">
      <c r="H149" s="2"/>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row>
    <row r="150" spans="8:127">
      <c r="H150" s="2"/>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row>
    <row r="151" spans="8:127">
      <c r="H151" s="2"/>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row>
    <row r="152" spans="8:127">
      <c r="H152" s="2"/>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row>
    <row r="153" spans="8:127">
      <c r="H153" s="2"/>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row>
    <row r="154" spans="8:127">
      <c r="H154" s="2"/>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row>
    <row r="155" spans="8:127">
      <c r="H155" s="2"/>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row>
    <row r="156" spans="8:127">
      <c r="H156" s="2"/>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row>
    <row r="157" spans="8:127">
      <c r="H157" s="2"/>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row>
    <row r="158" spans="8:127">
      <c r="H158" s="2"/>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row>
    <row r="159" spans="8:127">
      <c r="H159" s="2"/>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row>
    <row r="160" spans="8:127">
      <c r="H160" s="2"/>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row>
    <row r="161" spans="8:127">
      <c r="H161" s="2"/>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row>
    <row r="162" spans="8:127">
      <c r="H162" s="2"/>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row>
    <row r="163" spans="8:127">
      <c r="H163" s="2"/>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row>
    <row r="164" spans="8:127">
      <c r="H164" s="2"/>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row>
    <row r="165" spans="8:127">
      <c r="H165" s="2"/>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row>
    <row r="166" spans="8:127">
      <c r="H166" s="2"/>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row>
    <row r="167" spans="8:127">
      <c r="H167" s="2"/>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row>
    <row r="168" spans="8:127">
      <c r="H168" s="2"/>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row>
    <row r="169" spans="8:127">
      <c r="H169" s="2"/>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row>
    <row r="170" spans="8:127">
      <c r="H170" s="2"/>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row>
    <row r="171" spans="8:127">
      <c r="H171" s="2"/>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row>
    <row r="172" spans="8:127">
      <c r="H172" s="2"/>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row>
    <row r="173" spans="8:127">
      <c r="H173" s="2"/>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row>
    <row r="174" spans="8:127">
      <c r="H174" s="2"/>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row>
    <row r="175" spans="8:127">
      <c r="H175" s="2"/>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row>
    <row r="176" spans="8:127">
      <c r="H176" s="2"/>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row>
    <row r="177" spans="8:127">
      <c r="H177" s="2"/>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row>
    <row r="178" spans="8:127">
      <c r="H178" s="2"/>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row>
    <row r="179" spans="8:127">
      <c r="H179" s="2"/>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row>
    <row r="180" spans="8:127">
      <c r="H180" s="2"/>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row>
    <row r="181" spans="8:127">
      <c r="H181" s="2"/>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row>
    <row r="182" spans="8:127">
      <c r="H182" s="2"/>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row>
    <row r="183" spans="8:127">
      <c r="H183" s="2"/>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row>
    <row r="184" spans="8:127">
      <c r="H184" s="2"/>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row>
    <row r="185" spans="8:127">
      <c r="H185" s="2"/>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row>
    <row r="186" spans="8:127">
      <c r="H186" s="2"/>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row>
    <row r="187" spans="8:127">
      <c r="H187" s="2"/>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row>
    <row r="188" spans="8:127">
      <c r="H188" s="2"/>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row>
    <row r="189" spans="8:127">
      <c r="H189" s="2"/>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row>
    <row r="190" spans="8:127">
      <c r="H190" s="2"/>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row>
    <row r="191" spans="8:127">
      <c r="H191" s="2"/>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row>
    <row r="192" spans="8:127">
      <c r="H192" s="2"/>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row>
    <row r="193" spans="8:127">
      <c r="H193" s="2"/>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row>
    <row r="194" spans="8:127">
      <c r="H194" s="2"/>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row>
    <row r="195" spans="8:127">
      <c r="H195" s="2"/>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row>
    <row r="196" spans="8:127">
      <c r="H196" s="2"/>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row>
    <row r="197" spans="8:127">
      <c r="H197" s="2"/>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row>
    <row r="198" spans="8:127">
      <c r="H198" s="2"/>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row>
    <row r="199" spans="8:127">
      <c r="H199" s="2"/>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row>
    <row r="200" spans="8:127">
      <c r="H200" s="2"/>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row>
    <row r="201" spans="8:127">
      <c r="H201" s="2"/>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row>
    <row r="202" spans="8:127">
      <c r="H202" s="2"/>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row>
    <row r="203" spans="8:127">
      <c r="H203" s="2"/>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row>
    <row r="204" spans="8:127">
      <c r="H204" s="2"/>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row>
    <row r="205" spans="8:127">
      <c r="H205" s="2"/>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row>
    <row r="206" spans="8:127">
      <c r="H206" s="2"/>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row>
    <row r="207" spans="8:127">
      <c r="H207" s="2"/>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row>
    <row r="208" spans="8:127">
      <c r="H208" s="2"/>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row>
    <row r="209" spans="8:127">
      <c r="H209" s="2"/>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row>
    <row r="210" spans="8:127">
      <c r="H210" s="2"/>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row>
    <row r="211" spans="8:127">
      <c r="H211" s="2"/>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row>
    <row r="212" spans="8:127">
      <c r="H212" s="2"/>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row>
    <row r="213" spans="8:127">
      <c r="H213" s="2"/>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row>
    <row r="214" spans="8:127">
      <c r="H214" s="2"/>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row>
    <row r="215" spans="8:127">
      <c r="H215" s="2"/>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row>
    <row r="216" spans="8:127">
      <c r="H216" s="2"/>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row>
    <row r="217" spans="8:127">
      <c r="H217" s="2"/>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row>
    <row r="218" spans="8:127">
      <c r="H218" s="2"/>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row>
    <row r="219" spans="8:127">
      <c r="H219" s="2"/>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row>
    <row r="220" spans="8:127">
      <c r="H220" s="2"/>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row>
    <row r="221" spans="8:127">
      <c r="H221" s="2"/>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row>
    <row r="222" spans="8:127">
      <c r="H222" s="2"/>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row>
    <row r="223" spans="8:127">
      <c r="H223" s="2"/>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row>
    <row r="224" spans="8:127">
      <c r="H224" s="2"/>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row>
    <row r="225" spans="8:127">
      <c r="H225" s="2"/>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row>
    <row r="226" spans="8:127">
      <c r="H226" s="2"/>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row>
    <row r="227" spans="8:127">
      <c r="H227" s="2"/>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row>
    <row r="228" spans="8:127">
      <c r="H228" s="2"/>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row>
    <row r="229" spans="8:127">
      <c r="H229" s="2"/>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row>
    <row r="230" spans="8:127">
      <c r="H230" s="2"/>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row>
    <row r="231" spans="8:127">
      <c r="H231" s="2"/>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row>
    <row r="232" spans="8:127">
      <c r="H232" s="2"/>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row>
    <row r="233" spans="8:127">
      <c r="H233" s="2"/>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row>
    <row r="234" spans="8:127">
      <c r="H234" s="2"/>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row>
    <row r="235" spans="8:127">
      <c r="H235" s="2"/>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row>
    <row r="236" spans="8:127">
      <c r="H236" s="2"/>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row>
    <row r="237" spans="8:127">
      <c r="H237" s="2"/>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row>
    <row r="238" spans="8:127">
      <c r="H238" s="2"/>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row>
    <row r="239" spans="8:127">
      <c r="H239" s="2"/>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row>
    <row r="240" spans="8:127">
      <c r="H240" s="2"/>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row>
    <row r="241" spans="8:127">
      <c r="H241" s="2"/>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row>
    <row r="242" spans="8:127">
      <c r="H242" s="2"/>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row>
    <row r="243" spans="8:127">
      <c r="H243" s="2"/>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row>
    <row r="244" spans="8:127">
      <c r="H244" s="2"/>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row>
    <row r="245" spans="8:127">
      <c r="H245" s="2"/>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row>
    <row r="246" spans="8:127">
      <c r="H246" s="2"/>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row>
    <row r="247" spans="8:127">
      <c r="H247" s="2"/>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row>
    <row r="248" spans="8:127">
      <c r="H248" s="2"/>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row>
    <row r="249" spans="8:127">
      <c r="H249" s="2"/>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row>
    <row r="250" spans="8:127">
      <c r="H250" s="2"/>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row>
    <row r="251" spans="8:127">
      <c r="H251" s="2"/>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row>
    <row r="252" spans="8:127">
      <c r="H252" s="2"/>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row>
    <row r="253" spans="8:127">
      <c r="H253" s="2"/>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row>
    <row r="254" spans="8:127">
      <c r="H254" s="2"/>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row>
    <row r="255" spans="8:127">
      <c r="H255" s="2"/>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row>
    <row r="256" spans="8:127">
      <c r="H256" s="2"/>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row>
    <row r="257" spans="8:127">
      <c r="H257" s="2"/>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row>
    <row r="258" spans="8:127">
      <c r="H258" s="2"/>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row>
    <row r="259" spans="8:127">
      <c r="H259" s="2"/>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row>
    <row r="260" spans="8:127">
      <c r="H260" s="2"/>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row>
    <row r="261" spans="8:127">
      <c r="H261" s="2"/>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row>
    <row r="262" spans="8:127">
      <c r="H262" s="2"/>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row>
    <row r="263" spans="8:127">
      <c r="H263" s="2"/>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row>
    <row r="264" spans="8:127">
      <c r="H264" s="2"/>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row>
    <row r="265" spans="8:127">
      <c r="H265" s="2"/>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row>
    <row r="266" spans="8:127">
      <c r="H266" s="2"/>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row>
    <row r="267" spans="8:127">
      <c r="H267" s="2"/>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row>
    <row r="268" spans="8:127">
      <c r="H268" s="2"/>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row>
    <row r="269" spans="8:127">
      <c r="H269" s="2"/>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row>
    <row r="270" spans="8:127">
      <c r="H270" s="2"/>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row>
    <row r="271" spans="8:127">
      <c r="H271" s="2"/>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row>
    <row r="272" spans="8:127">
      <c r="H272" s="2"/>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row>
    <row r="273" spans="8:127">
      <c r="H273" s="2"/>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row>
    <row r="274" spans="8:127">
      <c r="H274" s="2"/>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row>
    <row r="275" spans="8:127">
      <c r="H275" s="2"/>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row>
    <row r="276" spans="8:127">
      <c r="H276" s="2"/>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row>
    <row r="277" spans="8:127">
      <c r="H277" s="2"/>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row>
    <row r="278" spans="8:127">
      <c r="H278" s="2"/>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row>
    <row r="279" spans="8:127">
      <c r="H279" s="2"/>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row>
    <row r="280" spans="8:127">
      <c r="H280" s="2"/>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row>
    <row r="281" spans="8:127">
      <c r="H281" s="2"/>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row>
    <row r="282" spans="8:127">
      <c r="H282" s="2"/>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row>
    <row r="283" spans="8:127">
      <c r="H283" s="2"/>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row>
    <row r="284" spans="8:127">
      <c r="H284" s="2"/>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row>
    <row r="285" spans="8:127">
      <c r="H285" s="2"/>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row>
    <row r="286" spans="8:127">
      <c r="H286" s="2"/>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row>
    <row r="287" spans="8:127">
      <c r="H287" s="2"/>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row>
    <row r="288" spans="8:127">
      <c r="H288" s="2"/>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row>
    <row r="289" spans="8:127">
      <c r="H289" s="2"/>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row>
    <row r="290" spans="8:127">
      <c r="H290" s="2"/>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row>
    <row r="291" spans="8:127">
      <c r="H291" s="2"/>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row>
    <row r="292" spans="8:127">
      <c r="H292" s="2"/>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row>
    <row r="293" spans="8:127">
      <c r="H293" s="2"/>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row>
    <row r="294" spans="8:127">
      <c r="H294" s="2"/>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row>
    <row r="295" spans="8:127">
      <c r="H295" s="2"/>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row>
    <row r="296" spans="8:127">
      <c r="H296" s="2"/>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row>
    <row r="297" spans="8:127">
      <c r="H297" s="2"/>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row>
    <row r="298" spans="8:127">
      <c r="H298" s="2"/>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row>
    <row r="299" spans="8:127">
      <c r="H299" s="2"/>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row>
    <row r="300" spans="8:127">
      <c r="H300" s="2"/>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row>
    <row r="301" spans="8:127">
      <c r="H301" s="2"/>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row>
    <row r="302" spans="8:127">
      <c r="H302" s="2"/>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row>
    <row r="303" spans="8:127">
      <c r="H303" s="2"/>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row>
    <row r="304" spans="8:127">
      <c r="H304" s="2"/>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row>
    <row r="305" spans="8:127">
      <c r="H305" s="2"/>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row>
    <row r="306" spans="8:127">
      <c r="H306" s="2"/>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row>
    <row r="307" spans="8:127">
      <c r="H307" s="2"/>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row>
    <row r="308" spans="8:127">
      <c r="H308" s="2"/>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row>
    <row r="309" spans="8:127">
      <c r="H309" s="2"/>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row>
    <row r="310" spans="8:127">
      <c r="H310" s="2"/>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row>
    <row r="311" spans="8:127">
      <c r="H311" s="2"/>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row>
    <row r="312" spans="8:127">
      <c r="H312" s="2"/>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row>
    <row r="313" spans="8:127">
      <c r="H313" s="2"/>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row>
    <row r="314" spans="8:127">
      <c r="H314" s="2"/>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row>
    <row r="315" spans="8:127">
      <c r="H315" s="2"/>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row>
    <row r="316" spans="8:127">
      <c r="H316" s="2"/>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row>
    <row r="317" spans="8:127">
      <c r="H317" s="2"/>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row>
    <row r="318" spans="8:127">
      <c r="H318" s="2"/>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row>
    <row r="319" spans="8:127">
      <c r="H319" s="2"/>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row>
    <row r="320" spans="8:127">
      <c r="H320" s="2"/>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row>
    <row r="321" spans="8:127">
      <c r="H321" s="2"/>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row>
    <row r="322" spans="8:127">
      <c r="H322" s="2"/>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row>
    <row r="323" spans="8:127">
      <c r="H323" s="2"/>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row>
    <row r="324" spans="8:127">
      <c r="H324" s="2"/>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row>
    <row r="325" spans="8:127">
      <c r="H325" s="2"/>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row>
    <row r="326" spans="8:127">
      <c r="H326" s="2"/>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row>
    <row r="327" spans="8:127">
      <c r="H327" s="2"/>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row>
    <row r="328" spans="8:127">
      <c r="H328" s="2"/>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row>
    <row r="329" spans="8:127">
      <c r="H329" s="2"/>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row>
    <row r="330" spans="8:127">
      <c r="H330" s="2"/>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row>
    <row r="331" spans="8:127">
      <c r="H331" s="2"/>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row>
    <row r="332" spans="8:127">
      <c r="H332" s="2"/>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row>
    <row r="333" spans="8:127">
      <c r="H333" s="2"/>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row>
    <row r="334" spans="8:127">
      <c r="H334" s="2"/>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row>
    <row r="335" spans="8:127">
      <c r="H335" s="2"/>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row>
    <row r="336" spans="8:127">
      <c r="H336" s="2"/>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row>
    <row r="337" spans="8:127">
      <c r="H337" s="2"/>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row>
    <row r="338" spans="8:127">
      <c r="H338" s="2"/>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row>
    <row r="339" spans="8:127">
      <c r="H339" s="2"/>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row>
    <row r="340" spans="8:127">
      <c r="H340" s="2"/>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row>
    <row r="341" spans="8:127">
      <c r="H341" s="2"/>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row>
    <row r="342" spans="8:127">
      <c r="H342" s="2"/>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row>
    <row r="343" spans="8:127">
      <c r="H343" s="2"/>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row>
    <row r="344" spans="8:127">
      <c r="H344" s="2"/>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row>
    <row r="345" spans="8:127">
      <c r="H345" s="2"/>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row>
    <row r="346" spans="8:127">
      <c r="H346" s="2"/>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row>
    <row r="347" spans="8:127">
      <c r="H347" s="2"/>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row>
    <row r="348" spans="8:127">
      <c r="H348" s="2"/>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row>
    <row r="349" spans="8:127">
      <c r="H349" s="2"/>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row>
    <row r="350" spans="8:127">
      <c r="H350" s="2"/>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row>
    <row r="351" spans="8:127">
      <c r="H351" s="2"/>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row>
    <row r="352" spans="8:127">
      <c r="H352" s="2"/>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row>
    <row r="353" spans="8:127">
      <c r="H353" s="2"/>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row>
    <row r="354" spans="8:127">
      <c r="H354" s="2"/>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row>
    <row r="355" spans="8:127">
      <c r="H355" s="2"/>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row>
    <row r="356" spans="8:127">
      <c r="H356" s="2"/>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row>
    <row r="357" spans="8:127">
      <c r="H357" s="2"/>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row>
    <row r="358" spans="8:127">
      <c r="H358" s="2"/>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row>
    <row r="359" spans="8:127">
      <c r="H359" s="2"/>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row>
    <row r="360" spans="8:127">
      <c r="H360" s="2"/>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row>
    <row r="361" spans="8:127">
      <c r="H361" s="2"/>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row>
    <row r="362" spans="8:127">
      <c r="H362" s="2"/>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row>
    <row r="363" spans="8:127">
      <c r="H363" s="2"/>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row>
    <row r="364" spans="8:127">
      <c r="H364" s="2"/>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row>
    <row r="365" spans="8:127">
      <c r="H365" s="2"/>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row>
    <row r="366" spans="8:127">
      <c r="H366" s="2"/>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row>
    <row r="367" spans="8:127">
      <c r="H367" s="2"/>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row>
    <row r="368" spans="8:127">
      <c r="H368" s="2"/>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row>
    <row r="369" spans="8:127">
      <c r="H369" s="2"/>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row>
    <row r="370" spans="8:127">
      <c r="H370" s="2"/>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row>
    <row r="371" spans="8:127">
      <c r="H371" s="2"/>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row>
    <row r="372" spans="8:127">
      <c r="H372" s="2"/>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row>
    <row r="373" spans="8:127">
      <c r="H373" s="2"/>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row>
    <row r="374" spans="8:127">
      <c r="H374" s="2"/>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row>
    <row r="375" spans="8:127">
      <c r="H375" s="2"/>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row>
    <row r="376" spans="8:127">
      <c r="H376" s="2"/>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row>
    <row r="377" spans="8:127">
      <c r="H377" s="2"/>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row>
    <row r="378" spans="8:127">
      <c r="H378" s="2"/>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row>
    <row r="379" spans="8:127">
      <c r="H379" s="2"/>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row>
    <row r="380" spans="8:127">
      <c r="H380" s="2"/>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row>
    <row r="381" spans="8:127">
      <c r="H381" s="2"/>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row>
    <row r="382" spans="8:127">
      <c r="H382" s="2"/>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row>
    <row r="383" spans="8:127">
      <c r="H383" s="2"/>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row>
    <row r="384" spans="8:127">
      <c r="H384" s="2"/>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row>
    <row r="385" spans="8:127">
      <c r="H385" s="2"/>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row>
    <row r="386" spans="8:127">
      <c r="H386" s="2"/>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row>
    <row r="387" spans="8:127">
      <c r="H387" s="2"/>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row>
    <row r="388" spans="8:127">
      <c r="H388" s="2"/>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row>
    <row r="389" spans="8:127">
      <c r="H389" s="2"/>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row>
    <row r="390" spans="8:127">
      <c r="H390" s="2"/>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row>
    <row r="391" spans="8:127">
      <c r="H391" s="2"/>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row>
    <row r="392" spans="8:127">
      <c r="H392" s="2"/>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row>
    <row r="393" spans="8:127">
      <c r="H393" s="2"/>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row>
    <row r="394" spans="8:127">
      <c r="H394" s="2"/>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row>
    <row r="395" spans="8:127">
      <c r="H395" s="2"/>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row>
    <row r="396" spans="8:127">
      <c r="H396" s="2"/>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row>
    <row r="397" spans="8:127">
      <c r="H397" s="2"/>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row>
    <row r="398" spans="8:127">
      <c r="H398" s="2"/>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row>
    <row r="399" spans="8:127">
      <c r="H399" s="2"/>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row>
    <row r="400" spans="8:127">
      <c r="H400" s="2"/>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row>
    <row r="401" spans="8:127">
      <c r="H401" s="2"/>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row>
    <row r="402" spans="8:127">
      <c r="H402" s="2"/>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row>
    <row r="403" spans="8:127">
      <c r="H403" s="2"/>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row>
    <row r="404" spans="8:127">
      <c r="H404" s="2"/>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row>
    <row r="405" spans="8:127">
      <c r="H405" s="2"/>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row>
    <row r="406" spans="8:127">
      <c r="H406" s="2"/>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row>
    <row r="407" spans="8:127">
      <c r="H407" s="2"/>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row>
    <row r="408" spans="8:127">
      <c r="H408" s="2"/>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row>
    <row r="409" spans="8:127">
      <c r="H409" s="2"/>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row>
    <row r="410" spans="8:127">
      <c r="H410" s="2"/>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row>
    <row r="411" spans="8:127">
      <c r="H411" s="2"/>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row>
    <row r="412" spans="8:127">
      <c r="H412" s="2"/>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row>
    <row r="413" spans="8:127">
      <c r="H413" s="2"/>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row>
    <row r="414" spans="8:127">
      <c r="H414" s="2"/>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row>
    <row r="415" spans="8:127">
      <c r="H415" s="2"/>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row>
    <row r="416" spans="8:127">
      <c r="H416" s="2"/>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row>
    <row r="417" spans="8:127">
      <c r="H417" s="2"/>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row>
    <row r="418" spans="8:127">
      <c r="H418" s="2"/>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row>
    <row r="419" spans="8:127">
      <c r="H419" s="2"/>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row>
    <row r="420" spans="8:127">
      <c r="H420" s="2"/>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row>
    <row r="421" spans="8:127">
      <c r="H421" s="2"/>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row>
    <row r="422" spans="8:127">
      <c r="H422" s="2"/>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row>
    <row r="423" spans="8:127">
      <c r="H423" s="2"/>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row>
    <row r="424" spans="8:127">
      <c r="H424" s="2"/>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row>
    <row r="425" spans="8:127">
      <c r="H425" s="2"/>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row>
    <row r="426" spans="8:127">
      <c r="H426" s="2"/>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row>
    <row r="427" spans="8:127">
      <c r="H427" s="2"/>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row>
    <row r="428" spans="8:127">
      <c r="H428" s="2"/>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row>
    <row r="429" spans="8:127">
      <c r="H429" s="2"/>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row>
    <row r="430" spans="8:127">
      <c r="H430" s="2"/>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row>
    <row r="431" spans="8:127">
      <c r="H431" s="2"/>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row>
    <row r="432" spans="8:127">
      <c r="H432" s="2"/>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row>
    <row r="433" spans="8:127">
      <c r="H433" s="2"/>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row>
    <row r="434" spans="8:127">
      <c r="H434" s="2"/>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row>
    <row r="435" spans="8:127">
      <c r="H435" s="2"/>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row>
    <row r="436" spans="8:127">
      <c r="H436" s="2"/>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row>
    <row r="437" spans="8:127">
      <c r="H437" s="2"/>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row>
    <row r="438" spans="8:127">
      <c r="H438" s="2"/>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row>
    <row r="439" spans="8:127">
      <c r="H439" s="2"/>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row>
    <row r="440" spans="8:127">
      <c r="H440" s="2"/>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row>
    <row r="441" spans="8:127">
      <c r="H441" s="2"/>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row>
    <row r="442" spans="8:127">
      <c r="H442" s="2"/>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row>
    <row r="443" spans="8:127">
      <c r="H443" s="2"/>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row>
    <row r="444" spans="8:127">
      <c r="H444" s="2"/>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row>
    <row r="445" spans="8:127">
      <c r="H445" s="2"/>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row>
    <row r="446" spans="8:127">
      <c r="H446" s="2"/>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row>
    <row r="447" spans="8:127">
      <c r="H447" s="2"/>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row>
    <row r="448" spans="8:127">
      <c r="H448" s="2"/>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row>
    <row r="449" spans="8:127">
      <c r="H449" s="2"/>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row>
    <row r="450" spans="8:127">
      <c r="H450" s="2"/>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row>
    <row r="451" spans="8:127">
      <c r="H451" s="2"/>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row>
    <row r="452" spans="8:127">
      <c r="H452" s="2"/>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row>
    <row r="453" spans="8:127">
      <c r="H453" s="2"/>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row>
    <row r="454" spans="8:127">
      <c r="H454" s="2"/>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row>
    <row r="455" spans="8:127">
      <c r="H455" s="2"/>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row>
    <row r="456" spans="8:127">
      <c r="H456" s="2"/>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row>
    <row r="457" spans="8:127">
      <c r="H457" s="2"/>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row>
    <row r="458" spans="8:127">
      <c r="H458" s="2"/>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row>
    <row r="459" spans="8:127">
      <c r="H459" s="2"/>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row>
    <row r="460" spans="8:127">
      <c r="H460" s="2"/>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row>
    <row r="461" spans="8:127">
      <c r="H461" s="2"/>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row>
    <row r="462" spans="8:127">
      <c r="H462" s="2"/>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row>
    <row r="463" spans="8:127">
      <c r="H463" s="2"/>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row>
    <row r="464" spans="8:127">
      <c r="H464" s="2"/>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row>
    <row r="465" spans="8:127">
      <c r="H465" s="2"/>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row>
    <row r="466" spans="8:127">
      <c r="H466" s="2"/>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row>
    <row r="467" spans="8:127">
      <c r="H467" s="2"/>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row>
    <row r="468" spans="8:127">
      <c r="H468" s="2"/>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row>
    <row r="469" spans="8:127">
      <c r="H469" s="2"/>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row>
    <row r="470" spans="8:127">
      <c r="H470" s="2"/>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row>
    <row r="471" spans="8:127">
      <c r="H471" s="2"/>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row>
    <row r="472" spans="8:127">
      <c r="H472" s="2"/>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row>
    <row r="473" spans="8:127">
      <c r="H473" s="2"/>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row>
    <row r="474" spans="8:127">
      <c r="H474" s="2"/>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row>
    <row r="475" spans="8:127">
      <c r="H475" s="2"/>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row>
    <row r="476" spans="8:127">
      <c r="H476" s="2"/>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row>
    <row r="477" spans="8:127">
      <c r="H477" s="2"/>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row>
    <row r="478" spans="8:127">
      <c r="H478" s="2"/>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row>
    <row r="479" spans="8:127">
      <c r="H479" s="2"/>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row>
    <row r="480" spans="8:127">
      <c r="H480" s="2"/>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row>
    <row r="481" spans="8:127">
      <c r="H481" s="2"/>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row>
    <row r="482" spans="8:127">
      <c r="H482" s="2"/>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row>
    <row r="483" spans="8:127">
      <c r="H483" s="2"/>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row>
    <row r="484" spans="8:127">
      <c r="H484" s="2"/>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row>
    <row r="485" spans="8:127">
      <c r="H485" s="2"/>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row>
    <row r="486" spans="8:127">
      <c r="H486" s="2"/>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row>
    <row r="487" spans="8:127">
      <c r="H487" s="2"/>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row>
    <row r="488" spans="8:127">
      <c r="H488" s="2"/>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row>
    <row r="489" spans="8:127">
      <c r="H489" s="2"/>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row>
    <row r="490" spans="8:127">
      <c r="H490" s="2"/>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row>
    <row r="491" spans="8:127">
      <c r="H491" s="2"/>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row>
    <row r="492" spans="8:127">
      <c r="H492" s="2"/>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row>
    <row r="493" spans="8:127">
      <c r="H493" s="2"/>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row>
    <row r="494" spans="8:127">
      <c r="H494" s="2"/>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row>
    <row r="495" spans="8:127">
      <c r="H495" s="2"/>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row>
    <row r="496" spans="8:127">
      <c r="H496" s="2"/>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row>
    <row r="497" spans="8:127">
      <c r="H497" s="2"/>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row>
    <row r="498" spans="8:127">
      <c r="H498" s="2"/>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row>
    <row r="499" spans="8:127">
      <c r="H499" s="2"/>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row>
    <row r="500" spans="8:127">
      <c r="H500" s="2"/>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row>
    <row r="501" spans="8:127">
      <c r="H501" s="2"/>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row>
    <row r="502" spans="8:127">
      <c r="H502" s="2"/>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row>
    <row r="503" spans="8:127">
      <c r="H503" s="2"/>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row>
    <row r="504" spans="8:127">
      <c r="H504" s="2"/>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row>
    <row r="505" spans="8:127">
      <c r="H505" s="2"/>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row>
    <row r="506" spans="8:127">
      <c r="H506" s="2"/>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row>
    <row r="507" spans="8:127">
      <c r="H507" s="2"/>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row>
    <row r="508" spans="8:127">
      <c r="H508" s="2"/>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row>
    <row r="509" spans="8:127">
      <c r="H509" s="2"/>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row>
    <row r="510" spans="8:127">
      <c r="H510" s="2"/>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row>
    <row r="511" spans="8:127">
      <c r="H511" s="2"/>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row>
    <row r="512" spans="8:127">
      <c r="H512" s="2"/>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row>
    <row r="513" spans="8:127">
      <c r="H513" s="2"/>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row>
    <row r="514" spans="8:127">
      <c r="H514" s="2"/>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row>
    <row r="515" spans="8:127">
      <c r="H515" s="2"/>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row>
    <row r="516" spans="8:127">
      <c r="H516" s="2"/>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row>
    <row r="517" spans="8:127">
      <c r="H517" s="2"/>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row>
    <row r="518" spans="8:127">
      <c r="H518" s="2"/>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row>
    <row r="519" spans="8:127">
      <c r="H519" s="2"/>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row>
    <row r="520" spans="8:127">
      <c r="H520" s="2"/>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row>
    <row r="521" spans="8:127">
      <c r="H521" s="2"/>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row>
    <row r="522" spans="8:127">
      <c r="H522" s="2"/>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row>
    <row r="523" spans="8:127">
      <c r="H523" s="2"/>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row>
    <row r="524" spans="8:127">
      <c r="H524" s="2"/>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row>
    <row r="525" spans="8:127">
      <c r="H525" s="2"/>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row>
    <row r="526" spans="8:127">
      <c r="H526" s="2"/>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row>
    <row r="527" spans="8:127">
      <c r="H527" s="2"/>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row>
    <row r="528" spans="8:127">
      <c r="H528" s="2"/>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row>
    <row r="529" spans="8:127">
      <c r="H529" s="2"/>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row>
    <row r="530" spans="8:127">
      <c r="H530" s="2"/>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row>
    <row r="531" spans="8:127">
      <c r="H531" s="2"/>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row>
    <row r="532" spans="8:127">
      <c r="H532" s="2"/>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row>
    <row r="533" spans="8:127">
      <c r="H533" s="2"/>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row>
    <row r="534" spans="8:127">
      <c r="H534" s="2"/>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row>
    <row r="535" spans="8:127">
      <c r="H535" s="2"/>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row>
    <row r="536" spans="8:127">
      <c r="H536" s="2"/>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row>
    <row r="537" spans="8:127">
      <c r="H537" s="2"/>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row>
    <row r="538" spans="8:127">
      <c r="H538" s="2"/>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row>
    <row r="539" spans="8:127">
      <c r="H539" s="2"/>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row>
    <row r="540" spans="8:127">
      <c r="H540" s="2"/>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row>
    <row r="541" spans="8:127">
      <c r="H541" s="2"/>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row>
    <row r="542" spans="8:127">
      <c r="H542" s="2"/>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row>
    <row r="543" spans="8:127">
      <c r="H543" s="2"/>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row>
    <row r="544" spans="8:127">
      <c r="H544" s="2"/>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row>
    <row r="545" spans="8:127">
      <c r="H545" s="2"/>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row>
    <row r="546" spans="8:127">
      <c r="H546" s="2"/>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row>
    <row r="547" spans="8:127">
      <c r="H547" s="2"/>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row>
    <row r="548" spans="8:127">
      <c r="H548" s="2"/>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row>
    <row r="549" spans="8:127">
      <c r="H549" s="2"/>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row>
    <row r="550" spans="8:127">
      <c r="H550" s="2"/>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row>
    <row r="551" spans="8:127">
      <c r="H551" s="2"/>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row>
    <row r="552" spans="8:127">
      <c r="H552" s="2"/>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row>
    <row r="553" spans="8:127">
      <c r="H553" s="2"/>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row>
    <row r="554" spans="8:127">
      <c r="H554" s="2"/>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row>
    <row r="555" spans="8:127">
      <c r="H555" s="2"/>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row>
    <row r="556" spans="8:127">
      <c r="H556" s="2"/>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row>
    <row r="557" spans="8:127">
      <c r="H557" s="2"/>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row>
    <row r="558" spans="8:127">
      <c r="H558" s="2"/>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row>
    <row r="559" spans="8:127">
      <c r="H559" s="2"/>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row>
    <row r="560" spans="8:127">
      <c r="H560" s="2"/>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row>
    <row r="561" spans="8:127">
      <c r="H561" s="2"/>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row>
    <row r="562" spans="8:127">
      <c r="H562" s="2"/>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row>
    <row r="563" spans="8:127">
      <c r="H563" s="2"/>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row>
    <row r="564" spans="8:127">
      <c r="H564" s="2"/>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row>
    <row r="565" spans="8:127">
      <c r="H565" s="2"/>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row>
    <row r="566" spans="8:127">
      <c r="H566" s="2"/>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row>
    <row r="567" spans="8:127">
      <c r="H567" s="2"/>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row>
    <row r="568" spans="8:127">
      <c r="H568" s="2"/>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row>
    <row r="569" spans="8:127">
      <c r="H569" s="2"/>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row>
    <row r="570" spans="8:127">
      <c r="H570" s="2"/>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row>
    <row r="571" spans="8:127">
      <c r="H571" s="2"/>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row>
    <row r="572" spans="8:127">
      <c r="H572" s="2"/>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row>
    <row r="573" spans="8:127">
      <c r="H573" s="2"/>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row>
    <row r="574" spans="8:127">
      <c r="H574" s="2"/>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row>
    <row r="575" spans="8:127">
      <c r="H575" s="2"/>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row>
    <row r="576" spans="8:127">
      <c r="H576" s="2"/>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row>
    <row r="577" spans="8:127">
      <c r="H577" s="2"/>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row>
    <row r="578" spans="8:127">
      <c r="H578" s="2"/>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row>
    <row r="579" spans="8:127">
      <c r="H579" s="2"/>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row>
    <row r="580" spans="8:127">
      <c r="H580" s="2"/>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row>
    <row r="581" spans="8:127">
      <c r="H581" s="2"/>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row>
    <row r="582" spans="8:127">
      <c r="H582" s="2"/>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row>
    <row r="583" spans="8:127">
      <c r="H583" s="2"/>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row>
    <row r="584" spans="8:127">
      <c r="H584" s="2"/>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row>
    <row r="585" spans="8:127">
      <c r="H585" s="2"/>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row>
    <row r="586" spans="8:127">
      <c r="H586" s="2"/>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row>
    <row r="587" spans="8:127">
      <c r="H587" s="2"/>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row>
    <row r="588" spans="8:127">
      <c r="H588" s="2"/>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row>
    <row r="589" spans="8:127">
      <c r="H589" s="2"/>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row>
    <row r="590" spans="8:127">
      <c r="H590" s="2"/>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row>
    <row r="591" spans="8:127">
      <c r="H591" s="2"/>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row>
    <row r="592" spans="8:127">
      <c r="H592" s="2"/>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row>
    <row r="593" spans="8:127">
      <c r="H593" s="2"/>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row>
    <row r="594" spans="8:127">
      <c r="H594" s="2"/>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row>
    <row r="595" spans="8:127">
      <c r="H595" s="2"/>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row>
    <row r="596" spans="8:127">
      <c r="H596" s="2"/>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row>
    <row r="597" spans="8:127">
      <c r="H597" s="2"/>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row>
    <row r="598" spans="8:127">
      <c r="H598" s="2"/>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row>
    <row r="599" spans="8:127">
      <c r="H599" s="2"/>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row>
    <row r="600" spans="8:127">
      <c r="H600" s="2"/>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row>
    <row r="601" spans="8:127">
      <c r="H601" s="2"/>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row>
    <row r="602" spans="8:127">
      <c r="H602" s="2"/>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row>
    <row r="603" spans="8:127">
      <c r="H603" s="2"/>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row>
    <row r="604" spans="8:127">
      <c r="H604" s="2"/>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row>
    <row r="605" spans="8:127">
      <c r="H605" s="2"/>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row>
    <row r="606" spans="8:127">
      <c r="H606" s="2"/>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row>
    <row r="607" spans="8:127">
      <c r="H607" s="2"/>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row>
    <row r="608" spans="8:127">
      <c r="H608" s="2"/>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row>
    <row r="609" spans="8:127">
      <c r="H609" s="2"/>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row>
    <row r="610" spans="8:127">
      <c r="H610" s="2"/>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row>
    <row r="611" spans="8:127">
      <c r="H611" s="2"/>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row>
    <row r="612" spans="8:127">
      <c r="H612" s="2"/>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row>
    <row r="613" spans="8:127">
      <c r="H613" s="2"/>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row>
    <row r="614" spans="8:127">
      <c r="H614" s="2"/>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row>
    <row r="615" spans="8:127">
      <c r="H615" s="2"/>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row>
    <row r="616" spans="8:127">
      <c r="H616" s="2"/>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row>
    <row r="617" spans="8:127">
      <c r="H617" s="2"/>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row>
    <row r="618" spans="8:127">
      <c r="H618" s="2"/>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row>
    <row r="619" spans="8:127">
      <c r="H619" s="2"/>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row>
    <row r="620" spans="8:127">
      <c r="H620" s="2"/>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row>
    <row r="621" spans="8:127">
      <c r="H621" s="2"/>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row>
    <row r="622" spans="8:127">
      <c r="H622" s="2"/>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row>
    <row r="623" spans="8:127">
      <c r="H623" s="2"/>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row>
    <row r="624" spans="8:127">
      <c r="H624" s="2"/>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row>
    <row r="625" spans="8:127">
      <c r="H625" s="2"/>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row>
    <row r="626" spans="8:127">
      <c r="H626" s="2"/>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row>
    <row r="627" spans="8:127">
      <c r="H627" s="2"/>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row>
    <row r="628" spans="8:127">
      <c r="H628" s="2"/>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row>
    <row r="629" spans="8:127">
      <c r="H629" s="2"/>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row>
    <row r="630" spans="8:127">
      <c r="H630" s="2"/>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row>
    <row r="631" spans="8:127">
      <c r="H631" s="2"/>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row>
    <row r="632" spans="8:127">
      <c r="H632" s="2"/>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row>
    <row r="633" spans="8:127">
      <c r="H633" s="2"/>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row>
    <row r="634" spans="8:127">
      <c r="H634" s="2"/>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row>
    <row r="635" spans="8:127">
      <c r="H635" s="2"/>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row>
    <row r="636" spans="8:127">
      <c r="H636" s="2"/>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row>
    <row r="637" spans="8:127">
      <c r="H637" s="2"/>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row>
    <row r="638" spans="8:127">
      <c r="H638" s="2"/>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row>
    <row r="639" spans="8:127">
      <c r="H639" s="2"/>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row>
    <row r="640" spans="8:127">
      <c r="H640" s="2"/>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row>
    <row r="641" spans="8:127">
      <c r="H641" s="2"/>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row>
    <row r="642" spans="8:127">
      <c r="H642" s="2"/>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row>
    <row r="643" spans="8:127">
      <c r="H643" s="2"/>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row>
    <row r="644" spans="8:127">
      <c r="H644" s="2"/>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row>
    <row r="645" spans="8:127">
      <c r="H645" s="2"/>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row>
    <row r="646" spans="8:127">
      <c r="H646" s="2"/>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row>
    <row r="647" spans="8:127">
      <c r="H647" s="2"/>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row>
    <row r="648" spans="8:127">
      <c r="H648" s="2"/>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row>
    <row r="649" spans="8:127">
      <c r="H649" s="2"/>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row>
    <row r="650" spans="8:127">
      <c r="H650" s="2"/>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row>
    <row r="651" spans="8:127">
      <c r="H651" s="2"/>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row>
    <row r="652" spans="8:127">
      <c r="H652" s="2"/>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row>
    <row r="653" spans="8:127">
      <c r="H653" s="2"/>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row>
    <row r="654" spans="8:127">
      <c r="H654" s="2"/>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row>
    <row r="655" spans="8:127">
      <c r="H655" s="2"/>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row>
    <row r="656" spans="8:127">
      <c r="H656" s="2"/>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row>
    <row r="657" spans="8:127">
      <c r="H657" s="2"/>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row>
    <row r="658" spans="8:127">
      <c r="H658" s="2"/>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row>
    <row r="659" spans="8:127">
      <c r="H659" s="2"/>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row>
    <row r="660" spans="8:127">
      <c r="H660" s="2"/>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row>
    <row r="661" spans="8:127">
      <c r="H661" s="2"/>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row>
    <row r="662" spans="8:127">
      <c r="H662" s="2"/>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row>
    <row r="663" spans="8:127">
      <c r="H663" s="2"/>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row>
    <row r="664" spans="8:127">
      <c r="H664" s="2"/>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row>
    <row r="665" spans="8:127">
      <c r="H665" s="2"/>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row>
    <row r="666" spans="8:127">
      <c r="H666" s="2"/>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row>
    <row r="667" spans="8:127">
      <c r="H667" s="2"/>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row>
    <row r="668" spans="8:127">
      <c r="H668" s="2"/>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row>
    <row r="669" spans="8:127">
      <c r="H669" s="2"/>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row>
    <row r="670" spans="8:127">
      <c r="H670" s="2"/>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row>
    <row r="671" spans="8:127">
      <c r="H671" s="2"/>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row>
    <row r="672" spans="8:127">
      <c r="H672" s="2"/>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row>
    <row r="673" spans="8:127">
      <c r="H673" s="2"/>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row>
    <row r="674" spans="8:127">
      <c r="H674" s="2"/>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row>
    <row r="675" spans="8:127">
      <c r="H675" s="2"/>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row>
    <row r="676" spans="8:127">
      <c r="H676" s="2"/>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row>
    <row r="677" spans="8:127">
      <c r="H677" s="2"/>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row>
    <row r="678" spans="8:127">
      <c r="H678" s="2"/>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row>
    <row r="679" spans="8:127">
      <c r="H679" s="2"/>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row>
    <row r="680" spans="8:127">
      <c r="H680" s="2"/>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row>
    <row r="681" spans="8:127">
      <c r="H681" s="2"/>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row>
    <row r="682" spans="8:127">
      <c r="H682" s="2"/>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row>
    <row r="683" spans="8:127">
      <c r="H683" s="2"/>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row>
    <row r="684" spans="8:127">
      <c r="H684" s="2"/>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row>
    <row r="685" spans="8:127">
      <c r="H685" s="2"/>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row>
    <row r="686" spans="8:127">
      <c r="H686" s="2"/>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row>
    <row r="687" spans="8:127">
      <c r="H687" s="2"/>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row>
    <row r="688" spans="8:127">
      <c r="H688" s="2"/>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row>
    <row r="689" spans="8:127">
      <c r="H689" s="2"/>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row>
    <row r="690" spans="8:127">
      <c r="H690" s="2"/>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row>
    <row r="691" spans="8:127">
      <c r="H691" s="2"/>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row>
    <row r="692" spans="8:127">
      <c r="H692" s="2"/>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row>
    <row r="693" spans="8:127">
      <c r="H693" s="2"/>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row>
    <row r="694" spans="8:127">
      <c r="H694" s="2"/>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row>
    <row r="695" spans="8:127">
      <c r="H695" s="2"/>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row>
    <row r="696" spans="8:127">
      <c r="H696" s="2"/>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row>
    <row r="697" spans="8:127">
      <c r="H697" s="2"/>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row>
    <row r="698" spans="8:127">
      <c r="H698" s="2"/>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row>
    <row r="699" spans="8:127">
      <c r="H699" s="2"/>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row>
    <row r="700" spans="8:127">
      <c r="H700" s="2"/>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row>
    <row r="701" spans="8:127">
      <c r="H701" s="2"/>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row>
    <row r="702" spans="8:127">
      <c r="H702" s="2"/>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row>
    <row r="703" spans="8:127">
      <c r="H703" s="2"/>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row>
    <row r="704" spans="8:127">
      <c r="H704" s="2"/>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row>
    <row r="705" spans="8:127">
      <c r="H705" s="2"/>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row>
    <row r="706" spans="8:127">
      <c r="H706" s="2"/>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row>
    <row r="707" spans="8:127">
      <c r="H707" s="2"/>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row>
    <row r="708" spans="8:127">
      <c r="H708" s="2"/>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row>
    <row r="709" spans="8:127">
      <c r="H709" s="2"/>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row>
    <row r="710" spans="8:127">
      <c r="H710" s="2"/>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row>
    <row r="711" spans="8:127">
      <c r="H711" s="2"/>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row>
    <row r="712" spans="8:127">
      <c r="H712" s="2"/>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row>
    <row r="713" spans="8:127">
      <c r="H713" s="2"/>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row>
    <row r="714" spans="8:127">
      <c r="H714" s="2"/>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row>
    <row r="715" spans="8:127">
      <c r="H715" s="2"/>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row>
    <row r="716" spans="8:127">
      <c r="H716" s="2"/>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row>
    <row r="717" spans="8:127">
      <c r="H717" s="2"/>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row>
    <row r="718" spans="8:127">
      <c r="H718" s="2"/>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row>
    <row r="719" spans="8:127">
      <c r="H719" s="2"/>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row>
    <row r="720" spans="8:127">
      <c r="H720" s="2"/>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row>
    <row r="721" spans="8:127">
      <c r="H721" s="2"/>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row>
    <row r="722" spans="8:127">
      <c r="H722" s="2"/>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row>
    <row r="723" spans="8:127">
      <c r="H723" s="2"/>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row>
    <row r="724" spans="8:127">
      <c r="H724" s="2"/>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row>
    <row r="725" spans="8:127">
      <c r="H725" s="2"/>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row>
    <row r="726" spans="8:127">
      <c r="H726" s="2"/>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row>
    <row r="727" spans="8:127">
      <c r="H727" s="2"/>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row>
    <row r="728" spans="8:127">
      <c r="H728" s="2"/>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row>
    <row r="729" spans="8:127">
      <c r="H729" s="2"/>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row>
    <row r="730" spans="8:127">
      <c r="H730" s="2"/>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row>
    <row r="731" spans="8:127">
      <c r="H731" s="2"/>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row>
    <row r="732" spans="8:127">
      <c r="H732" s="2"/>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row>
    <row r="733" spans="8:127">
      <c r="H733" s="2"/>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row>
    <row r="734" spans="8:127">
      <c r="H734" s="2"/>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row>
    <row r="735" spans="8:127">
      <c r="H735" s="2"/>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row>
    <row r="736" spans="8:127">
      <c r="H736" s="2"/>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row>
    <row r="737" spans="8:127">
      <c r="H737" s="2"/>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row>
    <row r="738" spans="8:127">
      <c r="H738" s="2"/>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row>
    <row r="739" spans="8:127">
      <c r="H739" s="2"/>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row>
    <row r="740" spans="8:127">
      <c r="H740" s="2"/>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row>
    <row r="741" spans="8:127">
      <c r="H741" s="2"/>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row>
    <row r="742" spans="8:127">
      <c r="H742" s="2"/>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row>
    <row r="743" spans="8:127">
      <c r="H743" s="2"/>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row>
    <row r="744" spans="8:127">
      <c r="H744" s="2"/>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row>
    <row r="745" spans="8:127">
      <c r="H745" s="2"/>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row>
    <row r="746" spans="8:127">
      <c r="H746" s="2"/>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row>
    <row r="747" spans="8:127">
      <c r="H747" s="2"/>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row>
    <row r="748" spans="8:127">
      <c r="H748" s="2"/>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row>
    <row r="749" spans="8:127">
      <c r="H749" s="2"/>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row>
    <row r="750" spans="8:127">
      <c r="H750" s="2"/>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row>
    <row r="751" spans="8:127">
      <c r="H751" s="2"/>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row>
    <row r="752" spans="8:127">
      <c r="H752" s="2"/>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row>
    <row r="753" spans="8:127">
      <c r="H753" s="2"/>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row>
    <row r="754" spans="8:127">
      <c r="H754" s="2"/>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row>
    <row r="755" spans="8:127">
      <c r="H755" s="2"/>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row>
    <row r="756" spans="8:127">
      <c r="H756" s="2"/>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row>
    <row r="757" spans="8:127">
      <c r="H757" s="2"/>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row>
    <row r="758" spans="8:127">
      <c r="H758" s="2"/>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row>
    <row r="759" spans="8:127">
      <c r="H759" s="2"/>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row>
    <row r="760" spans="8:127">
      <c r="H760" s="2"/>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row>
    <row r="761" spans="8:127">
      <c r="H761" s="2"/>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row>
    <row r="762" spans="8:127">
      <c r="H762" s="2"/>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row>
    <row r="763" spans="8:127">
      <c r="H763" s="2"/>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row>
    <row r="764" spans="8:127">
      <c r="H764" s="2"/>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row>
    <row r="765" spans="8:127">
      <c r="H765" s="2"/>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row>
    <row r="766" spans="8:127">
      <c r="H766" s="2"/>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row>
    <row r="767" spans="8:127">
      <c r="H767" s="2"/>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row>
    <row r="768" spans="8:127">
      <c r="H768" s="2"/>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row>
    <row r="769" spans="8:127">
      <c r="H769" s="2"/>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row>
    <row r="770" spans="8:127">
      <c r="H770" s="2"/>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row>
    <row r="771" spans="8:127">
      <c r="H771" s="2"/>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row>
    <row r="772" spans="8:127">
      <c r="H772" s="2"/>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row>
    <row r="773" spans="8:127">
      <c r="H773" s="2"/>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row>
    <row r="774" spans="8:127">
      <c r="H774" s="2"/>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row>
    <row r="775" spans="8:127">
      <c r="H775" s="2"/>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row>
    <row r="776" spans="8:127">
      <c r="H776" s="2"/>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row>
    <row r="777" spans="8:127">
      <c r="H777" s="2"/>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row>
    <row r="778" spans="8:127">
      <c r="H778" s="2"/>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row>
    <row r="779" spans="8:127">
      <c r="H779" s="2"/>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row>
    <row r="780" spans="8:127">
      <c r="H780" s="2"/>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row>
    <row r="781" spans="8:127">
      <c r="H781" s="2"/>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row>
    <row r="782" spans="8:127">
      <c r="H782" s="2"/>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row>
    <row r="783" spans="8:127">
      <c r="H783" s="2"/>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row>
    <row r="784" spans="8:127">
      <c r="H784" s="2"/>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row>
    <row r="785" spans="8:127">
      <c r="H785" s="2"/>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row>
    <row r="786" spans="8:127">
      <c r="H786" s="2"/>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row>
    <row r="787" spans="8:127">
      <c r="H787" s="2"/>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row>
    <row r="788" spans="8:127">
      <c r="H788" s="2"/>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row>
    <row r="789" spans="8:127">
      <c r="H789" s="2"/>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row>
    <row r="790" spans="8:127">
      <c r="H790" s="2"/>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row>
    <row r="791" spans="8:127">
      <c r="H791" s="2"/>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row>
    <row r="792" spans="8:127">
      <c r="H792" s="2"/>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row>
    <row r="793" spans="8:127">
      <c r="H793" s="2"/>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row>
    <row r="794" spans="8:127">
      <c r="H794" s="2"/>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row>
    <row r="795" spans="8:127">
      <c r="H795" s="2"/>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row>
    <row r="796" spans="8:127">
      <c r="H796" s="2"/>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row>
    <row r="797" spans="8:127">
      <c r="H797" s="2"/>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row>
    <row r="798" spans="8:127">
      <c r="H798" s="2"/>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row>
    <row r="799" spans="8:127">
      <c r="H799" s="2"/>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row>
    <row r="800" spans="8:127">
      <c r="H800" s="2"/>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row>
    <row r="801" spans="8:127">
      <c r="H801" s="2"/>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row>
    <row r="802" spans="8:127">
      <c r="H802" s="2"/>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row>
    <row r="803" spans="8:127">
      <c r="H803" s="2"/>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row>
    <row r="804" spans="8:127">
      <c r="H804" s="2"/>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row>
    <row r="805" spans="8:127">
      <c r="H805" s="2"/>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row>
    <row r="806" spans="8:127">
      <c r="H806" s="2"/>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row>
    <row r="807" spans="8:127">
      <c r="H807" s="2"/>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row>
    <row r="808" spans="8:127">
      <c r="H808" s="2"/>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row>
    <row r="809" spans="8:127">
      <c r="H809" s="2"/>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row>
    <row r="810" spans="8:127">
      <c r="H810" s="2"/>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row>
    <row r="811" spans="8:127">
      <c r="H811" s="2"/>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row>
    <row r="812" spans="8:127">
      <c r="H812" s="2"/>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row>
    <row r="813" spans="8:127">
      <c r="H813" s="2"/>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row>
    <row r="814" spans="8:127">
      <c r="H814" s="2"/>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row>
    <row r="815" spans="8:127">
      <c r="H815" s="2"/>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row>
    <row r="816" spans="8:127">
      <c r="H816" s="2"/>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row>
    <row r="817" spans="8:127">
      <c r="H817" s="2"/>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row>
    <row r="818" spans="8:127">
      <c r="H818" s="2"/>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row>
    <row r="819" spans="8:127">
      <c r="H819" s="2"/>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row>
    <row r="820" spans="8:127">
      <c r="H820" s="2"/>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row>
    <row r="821" spans="8:127">
      <c r="H821" s="2"/>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row>
    <row r="822" spans="8:127">
      <c r="H822" s="2"/>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row>
    <row r="823" spans="8:127">
      <c r="H823" s="2"/>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row>
    <row r="824" spans="8:127">
      <c r="H824" s="2"/>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row>
    <row r="825" spans="8:127">
      <c r="H825" s="2"/>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row>
    <row r="826" spans="8:127">
      <c r="H826" s="2"/>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row>
    <row r="827" spans="8:127">
      <c r="H827" s="2"/>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row>
    <row r="828" spans="8:127">
      <c r="H828" s="2"/>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row>
    <row r="829" spans="8:127">
      <c r="H829" s="2"/>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row>
    <row r="830" spans="8:127">
      <c r="H830" s="2"/>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row>
    <row r="831" spans="8:127">
      <c r="H831" s="2"/>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row>
    <row r="832" spans="8:127">
      <c r="H832" s="2"/>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row>
    <row r="833" spans="8:127">
      <c r="H833" s="2"/>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row>
    <row r="834" spans="8:127">
      <c r="H834" s="2"/>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row>
    <row r="835" spans="8:127">
      <c r="H835" s="2"/>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row>
    <row r="836" spans="8:127">
      <c r="H836" s="2"/>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row>
    <row r="837" spans="8:127">
      <c r="H837" s="2"/>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row>
    <row r="838" spans="8:127">
      <c r="H838" s="2"/>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row>
    <row r="839" spans="8:127">
      <c r="H839" s="2"/>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row>
    <row r="840" spans="8:127">
      <c r="H840" s="2"/>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row>
    <row r="841" spans="8:127">
      <c r="H841" s="2"/>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row>
    <row r="842" spans="8:127">
      <c r="H842" s="2"/>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row>
    <row r="843" spans="8:127">
      <c r="H843" s="2"/>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row>
    <row r="844" spans="8:127">
      <c r="H844" s="2"/>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row>
    <row r="845" spans="8:127">
      <c r="H845" s="2"/>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row>
    <row r="846" spans="8:127">
      <c r="H846" s="2"/>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row>
    <row r="847" spans="8:127">
      <c r="H847" s="2"/>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row>
    <row r="848" spans="8:127">
      <c r="H848" s="2"/>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row>
    <row r="849" spans="8:127">
      <c r="H849" s="2"/>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row>
    <row r="850" spans="8:127">
      <c r="H850" s="2"/>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row>
    <row r="851" spans="8:127">
      <c r="H851" s="2"/>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row>
    <row r="852" spans="8:127">
      <c r="H852" s="2"/>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row>
    <row r="853" spans="8:127">
      <c r="H853" s="2"/>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row>
    <row r="854" spans="8:127">
      <c r="H854" s="2"/>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row>
    <row r="855" spans="8:127">
      <c r="H855" s="2"/>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row>
    <row r="856" spans="8:127">
      <c r="H856" s="2"/>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row>
    <row r="857" spans="8:127">
      <c r="H857" s="2"/>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row>
    <row r="858" spans="8:127">
      <c r="H858" s="2"/>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row>
    <row r="859" spans="8:127">
      <c r="H859" s="2"/>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row>
    <row r="860" spans="8:127">
      <c r="H860" s="2"/>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row>
    <row r="861" spans="8:127">
      <c r="H861" s="2"/>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row>
    <row r="862" spans="8:127">
      <c r="H862" s="2"/>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row>
    <row r="863" spans="8:127">
      <c r="H863" s="2"/>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row>
    <row r="864" spans="8:127">
      <c r="H864" s="2"/>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row>
    <row r="865" spans="8:127">
      <c r="H865" s="2"/>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row>
    <row r="866" spans="8:127">
      <c r="H866" s="2"/>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row>
    <row r="867" spans="8:127">
      <c r="H867" s="2"/>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row>
    <row r="868" spans="8:127">
      <c r="H868" s="2"/>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row>
    <row r="869" spans="8:127">
      <c r="H869" s="2"/>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row>
    <row r="870" spans="8:127">
      <c r="H870" s="2"/>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row>
    <row r="871" spans="8:127">
      <c r="H871" s="2"/>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row>
    <row r="872" spans="8:127">
      <c r="H872" s="2"/>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row>
    <row r="873" spans="8:127">
      <c r="H873" s="2"/>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row>
    <row r="874" spans="8:127">
      <c r="H874" s="2"/>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row>
    <row r="875" spans="8:127">
      <c r="H875" s="2"/>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row>
    <row r="876" spans="8:127">
      <c r="H876" s="2"/>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row>
    <row r="877" spans="8:127">
      <c r="H877" s="2"/>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row>
    <row r="878" spans="8:127">
      <c r="H878" s="2"/>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row>
    <row r="879" spans="8:127">
      <c r="H879" s="2"/>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row>
    <row r="880" spans="8:127">
      <c r="H880" s="2"/>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row>
    <row r="881" spans="8:127">
      <c r="H881" s="2"/>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row>
    <row r="882" spans="8:127">
      <c r="H882" s="2"/>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row>
    <row r="883" spans="8:127">
      <c r="H883" s="2"/>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row>
    <row r="884" spans="8:127">
      <c r="H884" s="2"/>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row>
    <row r="885" spans="8:127">
      <c r="H885" s="2"/>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row>
    <row r="886" spans="8:127">
      <c r="H886" s="2"/>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row>
    <row r="887" spans="8:127">
      <c r="H887" s="2"/>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row>
    <row r="888" spans="8:127">
      <c r="H888" s="2"/>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row>
    <row r="889" spans="8:127">
      <c r="H889" s="2"/>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row>
    <row r="890" spans="8:127">
      <c r="H890" s="2"/>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row>
    <row r="891" spans="8:127">
      <c r="H891" s="2"/>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row>
    <row r="892" spans="8:127">
      <c r="H892" s="2"/>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row>
    <row r="893" spans="8:127">
      <c r="H893" s="2"/>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row>
    <row r="894" spans="8:127">
      <c r="H894" s="2"/>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row>
    <row r="895" spans="8:127">
      <c r="H895" s="2"/>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row>
    <row r="896" spans="8:127">
      <c r="H896" s="2"/>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row>
    <row r="897" spans="8:127">
      <c r="H897" s="2"/>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row>
    <row r="898" spans="8:127">
      <c r="H898" s="2"/>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row>
    <row r="899" spans="8:127">
      <c r="H899" s="2"/>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row>
    <row r="900" spans="8:127">
      <c r="H900" s="2"/>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row>
    <row r="901" spans="8:127">
      <c r="H901" s="2"/>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row>
    <row r="902" spans="8:127">
      <c r="H902" s="2"/>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row>
    <row r="903" spans="8:127">
      <c r="H903" s="2"/>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row>
    <row r="904" spans="8:127">
      <c r="H904" s="2"/>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row>
    <row r="905" spans="8:127">
      <c r="H905" s="2"/>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row>
    <row r="906" spans="8:127">
      <c r="H906" s="2"/>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row>
    <row r="907" spans="8:127">
      <c r="H907" s="2"/>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row>
    <row r="908" spans="8:127">
      <c r="H908" s="2"/>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row>
    <row r="909" spans="8:127">
      <c r="H909" s="2"/>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row>
    <row r="910" spans="8:127">
      <c r="H910" s="2"/>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row>
    <row r="911" spans="8:127">
      <c r="H911" s="2"/>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row>
    <row r="912" spans="8:127">
      <c r="H912" s="2"/>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row>
    <row r="913" spans="8:127">
      <c r="H913" s="2"/>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row>
    <row r="914" spans="8:127">
      <c r="H914" s="2"/>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row>
    <row r="915" spans="8:127">
      <c r="H915" s="2"/>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row>
    <row r="916" spans="8:127">
      <c r="H916" s="2"/>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row>
    <row r="917" spans="8:127">
      <c r="H917" s="2"/>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row>
    <row r="918" spans="8:127">
      <c r="H918" s="2"/>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row>
    <row r="919" spans="8:127">
      <c r="H919" s="2"/>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row>
    <row r="920" spans="8:127">
      <c r="H920" s="2"/>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row>
    <row r="921" spans="8:127">
      <c r="H921" s="2"/>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row>
    <row r="922" spans="8:127">
      <c r="H922" s="2"/>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row>
    <row r="923" spans="8:127">
      <c r="H923" s="2"/>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row>
    <row r="924" spans="8:127">
      <c r="H924" s="2"/>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row>
    <row r="925" spans="8:127">
      <c r="H925" s="2"/>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row>
    <row r="926" spans="8:127">
      <c r="H926" s="2"/>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row>
    <row r="927" spans="8:127">
      <c r="H927" s="2"/>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row>
    <row r="928" spans="8:127">
      <c r="H928" s="2"/>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row>
    <row r="929" spans="8:127">
      <c r="H929" s="2"/>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row>
    <row r="930" spans="8:127">
      <c r="H930" s="2"/>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row>
    <row r="931" spans="8:127">
      <c r="H931" s="2"/>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row>
    <row r="932" spans="8:127">
      <c r="H932" s="2"/>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row>
    <row r="933" spans="8:127">
      <c r="H933" s="2"/>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row>
    <row r="934" spans="8:127">
      <c r="H934" s="2"/>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row>
    <row r="935" spans="8:127">
      <c r="H935" s="2"/>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row>
    <row r="936" spans="8:127">
      <c r="H936" s="2"/>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row>
    <row r="937" spans="8:127">
      <c r="H937" s="2"/>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row>
    <row r="938" spans="8:127">
      <c r="H938" s="2"/>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row>
    <row r="939" spans="8:127">
      <c r="H939" s="2"/>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row>
    <row r="940" spans="8:127">
      <c r="H940" s="2"/>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row>
    <row r="941" spans="8:127">
      <c r="H941" s="2"/>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row>
    <row r="942" spans="8:127">
      <c r="H942" s="2"/>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row>
    <row r="943" spans="8:127">
      <c r="H943" s="2"/>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row>
    <row r="944" spans="8:127">
      <c r="H944" s="2"/>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row>
    <row r="945" spans="8:127">
      <c r="H945" s="2"/>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row>
    <row r="946" spans="8:127">
      <c r="H946" s="2"/>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row>
    <row r="947" spans="8:127">
      <c r="H947" s="2"/>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row>
    <row r="948" spans="8:127">
      <c r="H948" s="2"/>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row>
    <row r="949" spans="8:127">
      <c r="H949" s="2"/>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row>
    <row r="950" spans="8:127">
      <c r="H950" s="2"/>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row>
    <row r="951" spans="8:127">
      <c r="H951" s="2"/>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row>
    <row r="952" spans="8:127">
      <c r="H952" s="2"/>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row>
    <row r="953" spans="8:127">
      <c r="H953" s="2"/>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row>
    <row r="954" spans="8:127">
      <c r="H954" s="2"/>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row>
    <row r="955" spans="8:127">
      <c r="H955" s="2"/>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row>
    <row r="956" spans="8:127">
      <c r="H956" s="2"/>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row>
    <row r="957" spans="8:127">
      <c r="H957" s="2"/>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row>
    <row r="958" spans="8:127">
      <c r="H958" s="2"/>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row>
    <row r="959" spans="8:127">
      <c r="H959" s="2"/>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row>
    <row r="960" spans="8:127">
      <c r="H960" s="2"/>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row>
    <row r="961" spans="8:127">
      <c r="H961" s="2"/>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row>
    <row r="962" spans="8:127">
      <c r="H962" s="2"/>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row>
    <row r="963" spans="8:127">
      <c r="H963" s="2"/>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row>
    <row r="964" spans="8:127">
      <c r="H964" s="2"/>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row>
    <row r="965" spans="8:127">
      <c r="H965" s="2"/>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row>
    <row r="966" spans="8:127">
      <c r="H966" s="2"/>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row>
    <row r="967" spans="8:127">
      <c r="H967" s="2"/>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row>
    <row r="968" spans="8:127">
      <c r="H968" s="2"/>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row>
    <row r="969" spans="8:127">
      <c r="H969" s="2"/>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row>
    <row r="970" spans="8:127">
      <c r="H970" s="2"/>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row>
    <row r="971" spans="8:127">
      <c r="H971" s="2"/>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row>
    <row r="972" spans="8:127">
      <c r="H972" s="2"/>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row>
    <row r="973" spans="8:127">
      <c r="H973" s="2"/>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row>
    <row r="974" spans="8:127">
      <c r="H974" s="2"/>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row>
    <row r="975" spans="8:127">
      <c r="H975" s="2"/>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row>
    <row r="976" spans="8:127">
      <c r="H976" s="2"/>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row>
    <row r="977" spans="8:127">
      <c r="H977" s="2"/>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row>
    <row r="978" spans="8:127">
      <c r="H978" s="2"/>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row>
    <row r="979" spans="8:127">
      <c r="H979" s="2"/>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row>
    <row r="980" spans="8:127">
      <c r="H980" s="2"/>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row>
    <row r="981" spans="8:127">
      <c r="H981" s="2"/>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row>
    <row r="982" spans="8:127">
      <c r="H982" s="2"/>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row>
    <row r="983" spans="8:127">
      <c r="H983" s="2"/>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row>
    <row r="984" spans="8:127">
      <c r="H984" s="2"/>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row>
    <row r="985" spans="8:127">
      <c r="H985" s="2"/>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row>
    <row r="986" spans="8:127">
      <c r="H986" s="2"/>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row>
    <row r="987" spans="8:127">
      <c r="H987" s="2"/>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row>
    <row r="988" spans="8:127">
      <c r="H988" s="2"/>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row>
    <row r="989" spans="8:127">
      <c r="H989" s="2"/>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row>
    <row r="990" spans="8:127">
      <c r="H990" s="2"/>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row>
    <row r="991" spans="8:127">
      <c r="H991" s="2"/>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row>
    <row r="992" spans="8:127">
      <c r="H992" s="2"/>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row>
    <row r="993" spans="8:127">
      <c r="H993" s="2"/>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row>
    <row r="994" spans="8:127">
      <c r="H994" s="2"/>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row>
    <row r="995" spans="8:127">
      <c r="H995" s="2"/>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row>
    <row r="996" spans="8:127">
      <c r="H996" s="2"/>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row>
    <row r="997" spans="8:127">
      <c r="H997" s="2"/>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row>
    <row r="998" spans="8:127">
      <c r="H998" s="2"/>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row>
    <row r="999" spans="8:127">
      <c r="H999" s="2"/>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row>
    <row r="1000" spans="8:127">
      <c r="H1000" s="2"/>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row>
    <row r="1001" spans="8:127">
      <c r="H1001" s="2"/>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row>
    <row r="1002" spans="8:127">
      <c r="H1002" s="2"/>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row>
    <row r="1003" spans="8:127">
      <c r="H1003" s="2"/>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row>
    <row r="1004" spans="8:127">
      <c r="H1004" s="2"/>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row>
    <row r="1005" spans="8:127">
      <c r="H1005" s="2"/>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row>
    <row r="1006" spans="8:127">
      <c r="H1006" s="2"/>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row>
    <row r="1007" spans="8:127">
      <c r="H1007" s="2"/>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row>
    <row r="1008" spans="8:127">
      <c r="H1008" s="2"/>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row>
    <row r="1009" spans="8:127">
      <c r="H1009" s="2"/>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row>
    <row r="1010" spans="8:127">
      <c r="H1010" s="2"/>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row>
    <row r="1011" spans="8:127">
      <c r="H1011" s="2"/>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row>
    <row r="1012" spans="8:127">
      <c r="H1012" s="2"/>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row>
    <row r="1013" spans="8:127">
      <c r="H1013" s="2"/>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row>
    <row r="1014" spans="8:127">
      <c r="H1014" s="2"/>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row>
    <row r="1015" spans="8:127">
      <c r="H1015" s="2"/>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row>
    <row r="1016" spans="8:127">
      <c r="H1016" s="2"/>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row>
    <row r="1017" spans="8:127">
      <c r="H1017" s="2"/>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row>
    <row r="1018" spans="8:127">
      <c r="H1018" s="2"/>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row>
    <row r="1019" spans="8:127">
      <c r="H1019" s="2"/>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row>
    <row r="1020" spans="8:127">
      <c r="H1020" s="2"/>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row>
    <row r="1021" spans="8:127">
      <c r="H1021" s="2"/>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row>
    <row r="1022" spans="8:127">
      <c r="H1022" s="2"/>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row>
    <row r="1023" spans="8:127">
      <c r="H1023" s="2"/>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row>
    <row r="1024" spans="8:127">
      <c r="H1024" s="2"/>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row>
    <row r="1025" spans="8:127">
      <c r="H1025" s="2"/>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row>
    <row r="1026" spans="8:127">
      <c r="H1026" s="2"/>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row>
    <row r="1027" spans="8:127">
      <c r="H1027" s="2"/>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row>
    <row r="1028" spans="8:127">
      <c r="H1028" s="2"/>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row>
    <row r="1029" spans="8:127">
      <c r="H1029" s="2"/>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row>
    <row r="1030" spans="8:127">
      <c r="H1030" s="2"/>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row>
    <row r="1031" spans="8:127">
      <c r="H1031" s="2"/>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row>
    <row r="1032" spans="8:127">
      <c r="H1032" s="2"/>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row>
    <row r="1033" spans="8:127">
      <c r="H1033" s="2"/>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row>
    <row r="1034" spans="8:127">
      <c r="H1034" s="2"/>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row>
    <row r="1035" spans="8:127">
      <c r="H1035" s="2"/>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row>
    <row r="1036" spans="8:127">
      <c r="H1036" s="2"/>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row>
    <row r="1037" spans="8:127">
      <c r="H1037" s="2"/>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row>
    <row r="1038" spans="8:127">
      <c r="H1038" s="2"/>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row>
    <row r="1039" spans="8:127">
      <c r="H1039" s="2"/>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row>
    <row r="1040" spans="8:127">
      <c r="H1040" s="2"/>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row>
    <row r="1041" spans="8:127">
      <c r="H1041" s="2"/>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row>
    <row r="1042" spans="8:127">
      <c r="H1042" s="2"/>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row>
    <row r="1043" spans="8:127">
      <c r="H1043" s="2"/>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row>
    <row r="1044" spans="8:127">
      <c r="H1044" s="2"/>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row>
    <row r="1045" spans="8:127">
      <c r="H1045" s="2"/>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row>
    <row r="1046" spans="8:127">
      <c r="H1046" s="2"/>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row>
    <row r="1047" spans="8:127">
      <c r="H1047" s="2"/>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row>
    <row r="1048" spans="8:127">
      <c r="H1048" s="2"/>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row>
    <row r="1049" spans="8:127">
      <c r="H1049" s="2"/>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row>
    <row r="1050" spans="8:127">
      <c r="H1050" s="2"/>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row>
    <row r="1051" spans="8:127">
      <c r="H1051" s="2"/>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row>
    <row r="1052" spans="8:127">
      <c r="H1052" s="2"/>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row>
    <row r="1053" spans="8:127">
      <c r="H1053" s="2"/>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row>
    <row r="1054" spans="8:127">
      <c r="H1054" s="2"/>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row>
    <row r="1055" spans="8:127">
      <c r="H1055" s="2"/>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row>
    <row r="1056" spans="8:127">
      <c r="H1056" s="2"/>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row>
    <row r="1057" spans="8:127">
      <c r="H1057" s="2"/>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row>
    <row r="1058" spans="8:127">
      <c r="H1058" s="2"/>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row>
    <row r="1059" spans="8:127">
      <c r="H1059" s="2"/>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row>
    <row r="1060" spans="8:127">
      <c r="H1060" s="2"/>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row>
    <row r="1061" spans="8:127">
      <c r="H1061" s="2"/>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row>
    <row r="1062" spans="8:127">
      <c r="H1062" s="2"/>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row>
    <row r="1063" spans="8:127">
      <c r="H1063" s="2"/>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row>
    <row r="1064" spans="8:127">
      <c r="H1064" s="2"/>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row>
    <row r="1065" spans="8:127">
      <c r="H1065" s="2"/>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row>
    <row r="1066" spans="8:127">
      <c r="H1066" s="2"/>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row>
    <row r="1067" spans="8:127">
      <c r="H1067" s="2"/>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row>
    <row r="1068" spans="8:127">
      <c r="H1068" s="2"/>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row>
    <row r="1069" spans="8:127">
      <c r="H1069" s="2"/>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row>
    <row r="1070" spans="8:127">
      <c r="H1070" s="2"/>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row>
    <row r="1071" spans="8:127">
      <c r="H1071" s="2"/>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row>
    <row r="1072" spans="8:127">
      <c r="H1072" s="2"/>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row>
    <row r="1073" spans="8:127">
      <c r="H1073" s="2"/>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row>
    <row r="1074" spans="8:127">
      <c r="H1074" s="2"/>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row>
    <row r="1075" spans="8:127">
      <c r="H1075" s="2"/>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row>
    <row r="1076" spans="8:127">
      <c r="H1076" s="2"/>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row>
    <row r="1077" spans="8:127">
      <c r="H1077" s="2"/>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row>
    <row r="1078" spans="8:127">
      <c r="H1078" s="2"/>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row>
    <row r="1079" spans="8:127">
      <c r="H1079" s="2"/>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row>
    <row r="1080" spans="8:127">
      <c r="H1080" s="2"/>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row>
    <row r="1081" spans="8:127">
      <c r="H1081" s="2"/>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row>
    <row r="1082" spans="8:127">
      <c r="H1082" s="2"/>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row>
    <row r="1083" spans="8:127">
      <c r="H1083" s="2"/>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row>
    <row r="1084" spans="8:127">
      <c r="H1084" s="2"/>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row>
    <row r="1085" spans="8:127">
      <c r="H1085" s="2"/>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row>
    <row r="1086" spans="8:127">
      <c r="H1086" s="2"/>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row>
    <row r="1087" spans="8:127">
      <c r="H1087" s="2"/>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row>
    <row r="1088" spans="8:127">
      <c r="H1088" s="2"/>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row>
    <row r="1089" spans="8:127">
      <c r="H1089" s="2"/>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row>
    <row r="1090" spans="8:127">
      <c r="H1090" s="2"/>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row>
    <row r="1091" spans="8:127">
      <c r="H1091" s="2"/>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row>
    <row r="1092" spans="8:127">
      <c r="H1092" s="2"/>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row>
    <row r="1093" spans="8:127">
      <c r="H1093" s="2"/>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row>
    <row r="1094" spans="8:127">
      <c r="H1094" s="2"/>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row>
    <row r="1095" spans="8:127">
      <c r="H1095" s="2"/>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row>
    <row r="1096" spans="8:127">
      <c r="H1096" s="2"/>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row>
    <row r="1097" spans="8:127">
      <c r="H1097" s="2"/>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row>
    <row r="1098" spans="8:127">
      <c r="H1098" s="2"/>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row>
    <row r="1099" spans="8:127">
      <c r="H1099" s="2"/>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row>
    <row r="1100" spans="8:127">
      <c r="H1100" s="2"/>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row>
    <row r="1101" spans="8:127">
      <c r="H1101" s="2"/>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row>
    <row r="1102" spans="8:127">
      <c r="H1102" s="2"/>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row>
    <row r="1103" spans="8:127">
      <c r="H1103" s="2"/>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row>
    <row r="1104" spans="8:127">
      <c r="H1104" s="2"/>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row>
    <row r="1105" spans="8:127">
      <c r="H1105" s="2"/>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row>
    <row r="1106" spans="8:127">
      <c r="H1106" s="2"/>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row>
    <row r="1107" spans="8:127">
      <c r="H1107" s="2"/>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row>
    <row r="1108" spans="8:127">
      <c r="H1108" s="2"/>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row>
    <row r="1109" spans="8:127">
      <c r="H1109" s="2"/>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row>
    <row r="1110" spans="8:127">
      <c r="H1110" s="2"/>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row>
    <row r="1111" spans="8:127">
      <c r="H1111" s="2"/>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row>
    <row r="1112" spans="8:127">
      <c r="H1112" s="2"/>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row>
    <row r="1113" spans="8:127">
      <c r="H1113" s="2"/>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row>
    <row r="1114" spans="8:127">
      <c r="H1114" s="2"/>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row>
    <row r="1115" spans="8:127">
      <c r="H1115" s="2"/>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row>
    <row r="1116" spans="8:127">
      <c r="H1116" s="2"/>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row>
    <row r="1117" spans="8:127">
      <c r="H1117" s="2"/>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row>
    <row r="1118" spans="8:127">
      <c r="H1118" s="2"/>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row>
    <row r="1119" spans="8:127">
      <c r="H1119" s="2"/>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row>
    <row r="1120" spans="8:127">
      <c r="H1120" s="2"/>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row>
    <row r="1121" spans="8:127">
      <c r="H1121" s="2"/>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row>
    <row r="1122" spans="8:127">
      <c r="H1122" s="2"/>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row>
    <row r="1123" spans="8:127">
      <c r="H1123" s="2"/>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row>
    <row r="1124" spans="8:127">
      <c r="H1124" s="2"/>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row>
    <row r="1125" spans="8:127">
      <c r="H1125" s="2"/>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row>
    <row r="1126" spans="8:127">
      <c r="H1126" s="2"/>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row>
    <row r="1127" spans="8:127">
      <c r="H1127" s="2"/>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row>
    <row r="1128" spans="8:127">
      <c r="H1128" s="2"/>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row>
    <row r="1129" spans="8:127">
      <c r="H1129" s="2"/>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row>
    <row r="1130" spans="8:127">
      <c r="H1130" s="2"/>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row>
    <row r="1131" spans="8:127">
      <c r="H1131" s="2"/>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row>
    <row r="1132" spans="8:127">
      <c r="H1132" s="2"/>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row>
    <row r="1133" spans="8:127">
      <c r="H1133" s="2"/>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row>
    <row r="1134" spans="8:127">
      <c r="H1134" s="2"/>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row>
    <row r="1135" spans="8:127">
      <c r="H1135" s="2"/>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row>
    <row r="1136" spans="8:127">
      <c r="H1136" s="2"/>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row>
    <row r="1137" spans="8:127">
      <c r="H1137" s="2"/>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row>
    <row r="1138" spans="8:127">
      <c r="H1138" s="2"/>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row>
    <row r="1139" spans="8:127">
      <c r="H1139" s="2"/>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row>
    <row r="1140" spans="8:127">
      <c r="H1140" s="2"/>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row>
    <row r="1141" spans="8:127">
      <c r="H1141" s="2"/>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row>
    <row r="1142" spans="8:127">
      <c r="H1142" s="2"/>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row>
    <row r="1143" spans="8:127">
      <c r="H1143" s="2"/>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row>
    <row r="1144" spans="8:127">
      <c r="H1144" s="2"/>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row>
    <row r="1145" spans="8:127">
      <c r="H1145" s="2"/>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row>
    <row r="1146" spans="8:127">
      <c r="H1146" s="2"/>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row>
    <row r="1147" spans="8:127">
      <c r="H1147" s="2"/>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row>
    <row r="1148" spans="8:127">
      <c r="H1148" s="2"/>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c r="DK1148" s="1"/>
      <c r="DL1148" s="1"/>
      <c r="DM1148" s="1"/>
      <c r="DN1148" s="1"/>
      <c r="DO1148" s="1"/>
      <c r="DP1148" s="1"/>
      <c r="DQ1148" s="1"/>
      <c r="DR1148" s="1"/>
      <c r="DS1148" s="1"/>
      <c r="DT1148" s="1"/>
      <c r="DU1148" s="1"/>
      <c r="DV1148" s="1"/>
      <c r="DW1148" s="1"/>
    </row>
    <row r="1149" spans="8:127">
      <c r="H1149" s="2"/>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c r="DK1149" s="1"/>
      <c r="DL1149" s="1"/>
      <c r="DM1149" s="1"/>
      <c r="DN1149" s="1"/>
      <c r="DO1149" s="1"/>
      <c r="DP1149" s="1"/>
      <c r="DQ1149" s="1"/>
      <c r="DR1149" s="1"/>
      <c r="DS1149" s="1"/>
      <c r="DT1149" s="1"/>
      <c r="DU1149" s="1"/>
      <c r="DV1149" s="1"/>
      <c r="DW1149" s="1"/>
    </row>
    <row r="1150" spans="8:127">
      <c r="H1150" s="2"/>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c r="DK1150" s="1"/>
      <c r="DL1150" s="1"/>
      <c r="DM1150" s="1"/>
      <c r="DN1150" s="1"/>
      <c r="DO1150" s="1"/>
      <c r="DP1150" s="1"/>
      <c r="DQ1150" s="1"/>
      <c r="DR1150" s="1"/>
      <c r="DS1150" s="1"/>
      <c r="DT1150" s="1"/>
      <c r="DU1150" s="1"/>
      <c r="DV1150" s="1"/>
      <c r="DW1150" s="1"/>
    </row>
    <row r="1151" spans="8:127">
      <c r="H1151" s="2"/>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H1151" s="1"/>
      <c r="DI1151" s="1"/>
      <c r="DJ1151" s="1"/>
      <c r="DK1151" s="1"/>
      <c r="DL1151" s="1"/>
      <c r="DM1151" s="1"/>
      <c r="DN1151" s="1"/>
      <c r="DO1151" s="1"/>
      <c r="DP1151" s="1"/>
      <c r="DQ1151" s="1"/>
      <c r="DR1151" s="1"/>
      <c r="DS1151" s="1"/>
      <c r="DT1151" s="1"/>
      <c r="DU1151" s="1"/>
      <c r="DV1151" s="1"/>
      <c r="DW1151" s="1"/>
    </row>
    <row r="1152" spans="8:127">
      <c r="H1152" s="2"/>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c r="DG1152" s="1"/>
      <c r="DH1152" s="1"/>
      <c r="DI1152" s="1"/>
      <c r="DJ1152" s="1"/>
      <c r="DK1152" s="1"/>
      <c r="DL1152" s="1"/>
      <c r="DM1152" s="1"/>
      <c r="DN1152" s="1"/>
      <c r="DO1152" s="1"/>
      <c r="DP1152" s="1"/>
      <c r="DQ1152" s="1"/>
      <c r="DR1152" s="1"/>
      <c r="DS1152" s="1"/>
      <c r="DT1152" s="1"/>
      <c r="DU1152" s="1"/>
      <c r="DV1152" s="1"/>
      <c r="DW1152" s="1"/>
    </row>
    <row r="1153" spans="8:127">
      <c r="H1153" s="2"/>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c r="DG1153" s="1"/>
      <c r="DH1153" s="1"/>
      <c r="DI1153" s="1"/>
      <c r="DJ1153" s="1"/>
      <c r="DK1153" s="1"/>
      <c r="DL1153" s="1"/>
      <c r="DM1153" s="1"/>
      <c r="DN1153" s="1"/>
      <c r="DO1153" s="1"/>
      <c r="DP1153" s="1"/>
      <c r="DQ1153" s="1"/>
      <c r="DR1153" s="1"/>
      <c r="DS1153" s="1"/>
      <c r="DT1153" s="1"/>
      <c r="DU1153" s="1"/>
      <c r="DV1153" s="1"/>
      <c r="DW1153" s="1"/>
    </row>
    <row r="1154" spans="8:127">
      <c r="H1154" s="2"/>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c r="DG1154" s="1"/>
      <c r="DH1154" s="1"/>
      <c r="DI1154" s="1"/>
      <c r="DJ1154" s="1"/>
      <c r="DK1154" s="1"/>
      <c r="DL1154" s="1"/>
      <c r="DM1154" s="1"/>
      <c r="DN1154" s="1"/>
      <c r="DO1154" s="1"/>
      <c r="DP1154" s="1"/>
      <c r="DQ1154" s="1"/>
      <c r="DR1154" s="1"/>
      <c r="DS1154" s="1"/>
      <c r="DT1154" s="1"/>
      <c r="DU1154" s="1"/>
      <c r="DV1154" s="1"/>
      <c r="DW1154" s="1"/>
    </row>
    <row r="1155" spans="8:127">
      <c r="H1155" s="2"/>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c r="DG1155" s="1"/>
      <c r="DH1155" s="1"/>
      <c r="DI1155" s="1"/>
      <c r="DJ1155" s="1"/>
      <c r="DK1155" s="1"/>
      <c r="DL1155" s="1"/>
      <c r="DM1155" s="1"/>
      <c r="DN1155" s="1"/>
      <c r="DO1155" s="1"/>
      <c r="DP1155" s="1"/>
      <c r="DQ1155" s="1"/>
      <c r="DR1155" s="1"/>
      <c r="DS1155" s="1"/>
      <c r="DT1155" s="1"/>
      <c r="DU1155" s="1"/>
      <c r="DV1155" s="1"/>
      <c r="DW1155" s="1"/>
    </row>
    <row r="1156" spans="8:127">
      <c r="H1156" s="2"/>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H1156" s="1"/>
      <c r="DI1156" s="1"/>
      <c r="DJ1156" s="1"/>
      <c r="DK1156" s="1"/>
      <c r="DL1156" s="1"/>
      <c r="DM1156" s="1"/>
      <c r="DN1156" s="1"/>
      <c r="DO1156" s="1"/>
      <c r="DP1156" s="1"/>
      <c r="DQ1156" s="1"/>
      <c r="DR1156" s="1"/>
      <c r="DS1156" s="1"/>
      <c r="DT1156" s="1"/>
      <c r="DU1156" s="1"/>
      <c r="DV1156" s="1"/>
      <c r="DW1156" s="1"/>
    </row>
    <row r="1157" spans="8:127">
      <c r="H1157" s="2"/>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c r="DG1157" s="1"/>
      <c r="DH1157" s="1"/>
      <c r="DI1157" s="1"/>
      <c r="DJ1157" s="1"/>
      <c r="DK1157" s="1"/>
      <c r="DL1157" s="1"/>
      <c r="DM1157" s="1"/>
      <c r="DN1157" s="1"/>
      <c r="DO1157" s="1"/>
      <c r="DP1157" s="1"/>
      <c r="DQ1157" s="1"/>
      <c r="DR1157" s="1"/>
      <c r="DS1157" s="1"/>
      <c r="DT1157" s="1"/>
      <c r="DU1157" s="1"/>
      <c r="DV1157" s="1"/>
      <c r="DW1157" s="1"/>
    </row>
    <row r="1158" spans="8:127">
      <c r="H1158" s="2"/>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c r="DK1158" s="1"/>
      <c r="DL1158" s="1"/>
      <c r="DM1158" s="1"/>
      <c r="DN1158" s="1"/>
      <c r="DO1158" s="1"/>
      <c r="DP1158" s="1"/>
      <c r="DQ1158" s="1"/>
      <c r="DR1158" s="1"/>
      <c r="DS1158" s="1"/>
      <c r="DT1158" s="1"/>
      <c r="DU1158" s="1"/>
      <c r="DV1158" s="1"/>
      <c r="DW1158" s="1"/>
    </row>
    <row r="1159" spans="8:127">
      <c r="H1159" s="2"/>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row>
    <row r="1160" spans="8:127">
      <c r="H1160" s="2"/>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row>
    <row r="1161" spans="8:127">
      <c r="H1161" s="2"/>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row>
    <row r="1162" spans="8:127">
      <c r="H1162" s="2"/>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row>
    <row r="1163" spans="8:127">
      <c r="H1163" s="2"/>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row>
    <row r="1164" spans="8:127">
      <c r="H1164" s="2"/>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row>
    <row r="1165" spans="8:127">
      <c r="H1165" s="2"/>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c r="DK1165" s="1"/>
      <c r="DL1165" s="1"/>
      <c r="DM1165" s="1"/>
      <c r="DN1165" s="1"/>
      <c r="DO1165" s="1"/>
      <c r="DP1165" s="1"/>
      <c r="DQ1165" s="1"/>
      <c r="DR1165" s="1"/>
      <c r="DS1165" s="1"/>
      <c r="DT1165" s="1"/>
      <c r="DU1165" s="1"/>
      <c r="DV1165" s="1"/>
      <c r="DW1165" s="1"/>
    </row>
    <row r="1166" spans="8:127">
      <c r="H1166" s="2"/>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c r="DK1166" s="1"/>
      <c r="DL1166" s="1"/>
      <c r="DM1166" s="1"/>
      <c r="DN1166" s="1"/>
      <c r="DO1166" s="1"/>
      <c r="DP1166" s="1"/>
      <c r="DQ1166" s="1"/>
      <c r="DR1166" s="1"/>
      <c r="DS1166" s="1"/>
      <c r="DT1166" s="1"/>
      <c r="DU1166" s="1"/>
      <c r="DV1166" s="1"/>
      <c r="DW1166" s="1"/>
    </row>
    <row r="1167" spans="8:127">
      <c r="H1167" s="2"/>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c r="DK1167" s="1"/>
      <c r="DL1167" s="1"/>
      <c r="DM1167" s="1"/>
      <c r="DN1167" s="1"/>
      <c r="DO1167" s="1"/>
      <c r="DP1167" s="1"/>
      <c r="DQ1167" s="1"/>
      <c r="DR1167" s="1"/>
      <c r="DS1167" s="1"/>
      <c r="DT1167" s="1"/>
      <c r="DU1167" s="1"/>
      <c r="DV1167" s="1"/>
      <c r="DW1167" s="1"/>
    </row>
    <row r="1168" spans="8:127">
      <c r="H1168" s="2"/>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c r="DK1168" s="1"/>
      <c r="DL1168" s="1"/>
      <c r="DM1168" s="1"/>
      <c r="DN1168" s="1"/>
      <c r="DO1168" s="1"/>
      <c r="DP1168" s="1"/>
      <c r="DQ1168" s="1"/>
      <c r="DR1168" s="1"/>
      <c r="DS1168" s="1"/>
      <c r="DT1168" s="1"/>
      <c r="DU1168" s="1"/>
      <c r="DV1168" s="1"/>
      <c r="DW1168" s="1"/>
    </row>
    <row r="1169" spans="8:127">
      <c r="H1169" s="2"/>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row>
    <row r="1170" spans="8:127">
      <c r="H1170" s="2"/>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c r="DK1170" s="1"/>
      <c r="DL1170" s="1"/>
      <c r="DM1170" s="1"/>
      <c r="DN1170" s="1"/>
      <c r="DO1170" s="1"/>
      <c r="DP1170" s="1"/>
      <c r="DQ1170" s="1"/>
      <c r="DR1170" s="1"/>
      <c r="DS1170" s="1"/>
      <c r="DT1170" s="1"/>
      <c r="DU1170" s="1"/>
      <c r="DV1170" s="1"/>
      <c r="DW1170" s="1"/>
    </row>
    <row r="1171" spans="8:127">
      <c r="H1171" s="2"/>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c r="DK1171" s="1"/>
      <c r="DL1171" s="1"/>
      <c r="DM1171" s="1"/>
      <c r="DN1171" s="1"/>
      <c r="DO1171" s="1"/>
      <c r="DP1171" s="1"/>
      <c r="DQ1171" s="1"/>
      <c r="DR1171" s="1"/>
      <c r="DS1171" s="1"/>
      <c r="DT1171" s="1"/>
      <c r="DU1171" s="1"/>
      <c r="DV1171" s="1"/>
      <c r="DW1171" s="1"/>
    </row>
    <row r="1172" spans="8:127">
      <c r="H1172" s="2"/>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c r="DK1172" s="1"/>
      <c r="DL1172" s="1"/>
      <c r="DM1172" s="1"/>
      <c r="DN1172" s="1"/>
      <c r="DO1172" s="1"/>
      <c r="DP1172" s="1"/>
      <c r="DQ1172" s="1"/>
      <c r="DR1172" s="1"/>
      <c r="DS1172" s="1"/>
      <c r="DT1172" s="1"/>
      <c r="DU1172" s="1"/>
      <c r="DV1172" s="1"/>
      <c r="DW1172" s="1"/>
    </row>
    <row r="1173" spans="8:127">
      <c r="H1173" s="2"/>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c r="DK1173" s="1"/>
      <c r="DL1173" s="1"/>
      <c r="DM1173" s="1"/>
      <c r="DN1173" s="1"/>
      <c r="DO1173" s="1"/>
      <c r="DP1173" s="1"/>
      <c r="DQ1173" s="1"/>
      <c r="DR1173" s="1"/>
      <c r="DS1173" s="1"/>
      <c r="DT1173" s="1"/>
      <c r="DU1173" s="1"/>
      <c r="DV1173" s="1"/>
      <c r="DW1173" s="1"/>
    </row>
    <row r="1174" spans="8:127">
      <c r="H1174" s="2"/>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c r="DK1174" s="1"/>
      <c r="DL1174" s="1"/>
      <c r="DM1174" s="1"/>
      <c r="DN1174" s="1"/>
      <c r="DO1174" s="1"/>
      <c r="DP1174" s="1"/>
      <c r="DQ1174" s="1"/>
      <c r="DR1174" s="1"/>
      <c r="DS1174" s="1"/>
      <c r="DT1174" s="1"/>
      <c r="DU1174" s="1"/>
      <c r="DV1174" s="1"/>
      <c r="DW1174" s="1"/>
    </row>
    <row r="1175" spans="8:127">
      <c r="H1175" s="2"/>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c r="DK1175" s="1"/>
      <c r="DL1175" s="1"/>
      <c r="DM1175" s="1"/>
      <c r="DN1175" s="1"/>
      <c r="DO1175" s="1"/>
      <c r="DP1175" s="1"/>
      <c r="DQ1175" s="1"/>
      <c r="DR1175" s="1"/>
      <c r="DS1175" s="1"/>
      <c r="DT1175" s="1"/>
      <c r="DU1175" s="1"/>
      <c r="DV1175" s="1"/>
      <c r="DW1175" s="1"/>
    </row>
    <row r="1176" spans="8:127">
      <c r="H1176" s="2"/>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c r="DK1176" s="1"/>
      <c r="DL1176" s="1"/>
      <c r="DM1176" s="1"/>
      <c r="DN1176" s="1"/>
      <c r="DO1176" s="1"/>
      <c r="DP1176" s="1"/>
      <c r="DQ1176" s="1"/>
      <c r="DR1176" s="1"/>
      <c r="DS1176" s="1"/>
      <c r="DT1176" s="1"/>
      <c r="DU1176" s="1"/>
      <c r="DV1176" s="1"/>
      <c r="DW1176" s="1"/>
    </row>
    <row r="1177" spans="8:127">
      <c r="H1177" s="2"/>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c r="DM1177" s="1"/>
      <c r="DN1177" s="1"/>
      <c r="DO1177" s="1"/>
      <c r="DP1177" s="1"/>
      <c r="DQ1177" s="1"/>
      <c r="DR1177" s="1"/>
      <c r="DS1177" s="1"/>
      <c r="DT1177" s="1"/>
      <c r="DU1177" s="1"/>
      <c r="DV1177" s="1"/>
      <c r="DW1177" s="1"/>
    </row>
    <row r="1178" spans="8:127">
      <c r="H1178" s="2"/>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c r="DK1178" s="1"/>
      <c r="DL1178" s="1"/>
      <c r="DM1178" s="1"/>
      <c r="DN1178" s="1"/>
      <c r="DO1178" s="1"/>
      <c r="DP1178" s="1"/>
      <c r="DQ1178" s="1"/>
      <c r="DR1178" s="1"/>
      <c r="DS1178" s="1"/>
      <c r="DT1178" s="1"/>
      <c r="DU1178" s="1"/>
      <c r="DV1178" s="1"/>
      <c r="DW1178" s="1"/>
    </row>
    <row r="1179" spans="8:127">
      <c r="H1179" s="2"/>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c r="DK1179" s="1"/>
      <c r="DL1179" s="1"/>
      <c r="DM1179" s="1"/>
      <c r="DN1179" s="1"/>
      <c r="DO1179" s="1"/>
      <c r="DP1179" s="1"/>
      <c r="DQ1179" s="1"/>
      <c r="DR1179" s="1"/>
      <c r="DS1179" s="1"/>
      <c r="DT1179" s="1"/>
      <c r="DU1179" s="1"/>
      <c r="DV1179" s="1"/>
      <c r="DW1179" s="1"/>
    </row>
    <row r="1180" spans="8:127">
      <c r="H1180" s="2"/>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c r="DK1180" s="1"/>
      <c r="DL1180" s="1"/>
      <c r="DM1180" s="1"/>
      <c r="DN1180" s="1"/>
      <c r="DO1180" s="1"/>
      <c r="DP1180" s="1"/>
      <c r="DQ1180" s="1"/>
      <c r="DR1180" s="1"/>
      <c r="DS1180" s="1"/>
      <c r="DT1180" s="1"/>
      <c r="DU1180" s="1"/>
      <c r="DV1180" s="1"/>
      <c r="DW1180" s="1"/>
    </row>
    <row r="1181" spans="8:127">
      <c r="H1181" s="2"/>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row>
    <row r="1182" spans="8:127">
      <c r="H1182" s="2"/>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c r="DK1182" s="1"/>
      <c r="DL1182" s="1"/>
      <c r="DM1182" s="1"/>
      <c r="DN1182" s="1"/>
      <c r="DO1182" s="1"/>
      <c r="DP1182" s="1"/>
      <c r="DQ1182" s="1"/>
      <c r="DR1182" s="1"/>
      <c r="DS1182" s="1"/>
      <c r="DT1182" s="1"/>
      <c r="DU1182" s="1"/>
      <c r="DV1182" s="1"/>
      <c r="DW1182" s="1"/>
    </row>
    <row r="1183" spans="8:127">
      <c r="H1183" s="2"/>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c r="DK1183" s="1"/>
      <c r="DL1183" s="1"/>
      <c r="DM1183" s="1"/>
      <c r="DN1183" s="1"/>
      <c r="DO1183" s="1"/>
      <c r="DP1183" s="1"/>
      <c r="DQ1183" s="1"/>
      <c r="DR1183" s="1"/>
      <c r="DS1183" s="1"/>
      <c r="DT1183" s="1"/>
      <c r="DU1183" s="1"/>
      <c r="DV1183" s="1"/>
      <c r="DW1183" s="1"/>
    </row>
    <row r="1184" spans="8:127">
      <c r="H1184" s="2"/>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c r="DK1184" s="1"/>
      <c r="DL1184" s="1"/>
      <c r="DM1184" s="1"/>
      <c r="DN1184" s="1"/>
      <c r="DO1184" s="1"/>
      <c r="DP1184" s="1"/>
      <c r="DQ1184" s="1"/>
      <c r="DR1184" s="1"/>
      <c r="DS1184" s="1"/>
      <c r="DT1184" s="1"/>
      <c r="DU1184" s="1"/>
      <c r="DV1184" s="1"/>
      <c r="DW1184" s="1"/>
    </row>
    <row r="1185" spans="8:127">
      <c r="H1185" s="2"/>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c r="DK1185" s="1"/>
      <c r="DL1185" s="1"/>
      <c r="DM1185" s="1"/>
      <c r="DN1185" s="1"/>
      <c r="DO1185" s="1"/>
      <c r="DP1185" s="1"/>
      <c r="DQ1185" s="1"/>
      <c r="DR1185" s="1"/>
      <c r="DS1185" s="1"/>
      <c r="DT1185" s="1"/>
      <c r="DU1185" s="1"/>
      <c r="DV1185" s="1"/>
      <c r="DW1185" s="1"/>
    </row>
    <row r="1186" spans="8:127">
      <c r="H1186" s="2"/>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H1186" s="1"/>
      <c r="DI1186" s="1"/>
      <c r="DJ1186" s="1"/>
      <c r="DK1186" s="1"/>
      <c r="DL1186" s="1"/>
      <c r="DM1186" s="1"/>
      <c r="DN1186" s="1"/>
      <c r="DO1186" s="1"/>
      <c r="DP1186" s="1"/>
      <c r="DQ1186" s="1"/>
      <c r="DR1186" s="1"/>
      <c r="DS1186" s="1"/>
      <c r="DT1186" s="1"/>
      <c r="DU1186" s="1"/>
      <c r="DV1186" s="1"/>
      <c r="DW1186" s="1"/>
    </row>
    <row r="1187" spans="8:127">
      <c r="H1187" s="2"/>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c r="DG1187" s="1"/>
      <c r="DH1187" s="1"/>
      <c r="DI1187" s="1"/>
      <c r="DJ1187" s="1"/>
      <c r="DK1187" s="1"/>
      <c r="DL1187" s="1"/>
      <c r="DM1187" s="1"/>
      <c r="DN1187" s="1"/>
      <c r="DO1187" s="1"/>
      <c r="DP1187" s="1"/>
      <c r="DQ1187" s="1"/>
      <c r="DR1187" s="1"/>
      <c r="DS1187" s="1"/>
      <c r="DT1187" s="1"/>
      <c r="DU1187" s="1"/>
      <c r="DV1187" s="1"/>
      <c r="DW1187" s="1"/>
    </row>
    <row r="1188" spans="8:127">
      <c r="H1188" s="2"/>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c r="DF1188" s="1"/>
      <c r="DG1188" s="1"/>
      <c r="DH1188" s="1"/>
      <c r="DI1188" s="1"/>
      <c r="DJ1188" s="1"/>
      <c r="DK1188" s="1"/>
      <c r="DL1188" s="1"/>
      <c r="DM1188" s="1"/>
      <c r="DN1188" s="1"/>
      <c r="DO1188" s="1"/>
      <c r="DP1188" s="1"/>
      <c r="DQ1188" s="1"/>
      <c r="DR1188" s="1"/>
      <c r="DS1188" s="1"/>
      <c r="DT1188" s="1"/>
      <c r="DU1188" s="1"/>
      <c r="DV1188" s="1"/>
      <c r="DW1188" s="1"/>
    </row>
    <row r="1189" spans="8:127">
      <c r="H1189" s="2"/>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c r="DF1189" s="1"/>
      <c r="DG1189" s="1"/>
      <c r="DH1189" s="1"/>
      <c r="DI1189" s="1"/>
      <c r="DJ1189" s="1"/>
      <c r="DK1189" s="1"/>
      <c r="DL1189" s="1"/>
      <c r="DM1189" s="1"/>
      <c r="DN1189" s="1"/>
      <c r="DO1189" s="1"/>
      <c r="DP1189" s="1"/>
      <c r="DQ1189" s="1"/>
      <c r="DR1189" s="1"/>
      <c r="DS1189" s="1"/>
      <c r="DT1189" s="1"/>
      <c r="DU1189" s="1"/>
      <c r="DV1189" s="1"/>
      <c r="DW1189" s="1"/>
    </row>
    <row r="1190" spans="8:127">
      <c r="H1190" s="2"/>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c r="DF1190" s="1"/>
      <c r="DG1190" s="1"/>
      <c r="DH1190" s="1"/>
      <c r="DI1190" s="1"/>
      <c r="DJ1190" s="1"/>
      <c r="DK1190" s="1"/>
      <c r="DL1190" s="1"/>
      <c r="DM1190" s="1"/>
      <c r="DN1190" s="1"/>
      <c r="DO1190" s="1"/>
      <c r="DP1190" s="1"/>
      <c r="DQ1190" s="1"/>
      <c r="DR1190" s="1"/>
      <c r="DS1190" s="1"/>
      <c r="DT1190" s="1"/>
      <c r="DU1190" s="1"/>
      <c r="DV1190" s="1"/>
      <c r="DW1190" s="1"/>
    </row>
    <row r="1191" spans="8:127">
      <c r="H1191" s="2"/>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c r="DG1191" s="1"/>
      <c r="DH1191" s="1"/>
      <c r="DI1191" s="1"/>
      <c r="DJ1191" s="1"/>
      <c r="DK1191" s="1"/>
      <c r="DL1191" s="1"/>
      <c r="DM1191" s="1"/>
      <c r="DN1191" s="1"/>
      <c r="DO1191" s="1"/>
      <c r="DP1191" s="1"/>
      <c r="DQ1191" s="1"/>
      <c r="DR1191" s="1"/>
      <c r="DS1191" s="1"/>
      <c r="DT1191" s="1"/>
      <c r="DU1191" s="1"/>
      <c r="DV1191" s="1"/>
      <c r="DW1191" s="1"/>
    </row>
    <row r="1192" spans="8:127">
      <c r="H1192" s="2"/>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c r="DF1192" s="1"/>
      <c r="DG1192" s="1"/>
      <c r="DH1192" s="1"/>
      <c r="DI1192" s="1"/>
      <c r="DJ1192" s="1"/>
      <c r="DK1192" s="1"/>
      <c r="DL1192" s="1"/>
      <c r="DM1192" s="1"/>
      <c r="DN1192" s="1"/>
      <c r="DO1192" s="1"/>
      <c r="DP1192" s="1"/>
      <c r="DQ1192" s="1"/>
      <c r="DR1192" s="1"/>
      <c r="DS1192" s="1"/>
      <c r="DT1192" s="1"/>
      <c r="DU1192" s="1"/>
      <c r="DV1192" s="1"/>
      <c r="DW1192" s="1"/>
    </row>
    <row r="1193" spans="8:127">
      <c r="H1193" s="2"/>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c r="DF1193" s="1"/>
      <c r="DG1193" s="1"/>
      <c r="DH1193" s="1"/>
      <c r="DI1193" s="1"/>
      <c r="DJ1193" s="1"/>
      <c r="DK1193" s="1"/>
      <c r="DL1193" s="1"/>
      <c r="DM1193" s="1"/>
      <c r="DN1193" s="1"/>
      <c r="DO1193" s="1"/>
      <c r="DP1193" s="1"/>
      <c r="DQ1193" s="1"/>
      <c r="DR1193" s="1"/>
      <c r="DS1193" s="1"/>
      <c r="DT1193" s="1"/>
      <c r="DU1193" s="1"/>
      <c r="DV1193" s="1"/>
      <c r="DW1193" s="1"/>
    </row>
    <row r="1194" spans="8:127">
      <c r="H1194" s="2"/>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c r="DF1194" s="1"/>
      <c r="DG1194" s="1"/>
      <c r="DH1194" s="1"/>
      <c r="DI1194" s="1"/>
      <c r="DJ1194" s="1"/>
      <c r="DK1194" s="1"/>
      <c r="DL1194" s="1"/>
      <c r="DM1194" s="1"/>
      <c r="DN1194" s="1"/>
      <c r="DO1194" s="1"/>
      <c r="DP1194" s="1"/>
      <c r="DQ1194" s="1"/>
      <c r="DR1194" s="1"/>
      <c r="DS1194" s="1"/>
      <c r="DT1194" s="1"/>
      <c r="DU1194" s="1"/>
      <c r="DV1194" s="1"/>
      <c r="DW1194" s="1"/>
    </row>
    <row r="1195" spans="8:127">
      <c r="H1195" s="2"/>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c r="DF1195" s="1"/>
      <c r="DG1195" s="1"/>
      <c r="DH1195" s="1"/>
      <c r="DI1195" s="1"/>
      <c r="DJ1195" s="1"/>
      <c r="DK1195" s="1"/>
      <c r="DL1195" s="1"/>
      <c r="DM1195" s="1"/>
      <c r="DN1195" s="1"/>
      <c r="DO1195" s="1"/>
      <c r="DP1195" s="1"/>
      <c r="DQ1195" s="1"/>
      <c r="DR1195" s="1"/>
      <c r="DS1195" s="1"/>
      <c r="DT1195" s="1"/>
      <c r="DU1195" s="1"/>
      <c r="DV1195" s="1"/>
      <c r="DW1195" s="1"/>
    </row>
    <row r="1196" spans="8:127">
      <c r="H1196" s="2"/>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c r="DF1196" s="1"/>
      <c r="DG1196" s="1"/>
      <c r="DH1196" s="1"/>
      <c r="DI1196" s="1"/>
      <c r="DJ1196" s="1"/>
      <c r="DK1196" s="1"/>
      <c r="DL1196" s="1"/>
      <c r="DM1196" s="1"/>
      <c r="DN1196" s="1"/>
      <c r="DO1196" s="1"/>
      <c r="DP1196" s="1"/>
      <c r="DQ1196" s="1"/>
      <c r="DR1196" s="1"/>
      <c r="DS1196" s="1"/>
      <c r="DT1196" s="1"/>
      <c r="DU1196" s="1"/>
      <c r="DV1196" s="1"/>
      <c r="DW1196" s="1"/>
    </row>
    <row r="1197" spans="8:127">
      <c r="H1197" s="2"/>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c r="DF1197" s="1"/>
      <c r="DG1197" s="1"/>
      <c r="DH1197" s="1"/>
      <c r="DI1197" s="1"/>
      <c r="DJ1197" s="1"/>
      <c r="DK1197" s="1"/>
      <c r="DL1197" s="1"/>
      <c r="DM1197" s="1"/>
      <c r="DN1197" s="1"/>
      <c r="DO1197" s="1"/>
      <c r="DP1197" s="1"/>
      <c r="DQ1197" s="1"/>
      <c r="DR1197" s="1"/>
      <c r="DS1197" s="1"/>
      <c r="DT1197" s="1"/>
      <c r="DU1197" s="1"/>
      <c r="DV1197" s="1"/>
      <c r="DW1197" s="1"/>
    </row>
    <row r="1198" spans="8:127">
      <c r="H1198" s="2"/>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c r="DG1198" s="1"/>
      <c r="DH1198" s="1"/>
      <c r="DI1198" s="1"/>
      <c r="DJ1198" s="1"/>
      <c r="DK1198" s="1"/>
      <c r="DL1198" s="1"/>
      <c r="DM1198" s="1"/>
      <c r="DN1198" s="1"/>
      <c r="DO1198" s="1"/>
      <c r="DP1198" s="1"/>
      <c r="DQ1198" s="1"/>
      <c r="DR1198" s="1"/>
      <c r="DS1198" s="1"/>
      <c r="DT1198" s="1"/>
      <c r="DU1198" s="1"/>
      <c r="DV1198" s="1"/>
      <c r="DW1198" s="1"/>
    </row>
    <row r="1199" spans="8:127">
      <c r="H1199" s="2"/>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c r="DF1199" s="1"/>
      <c r="DG1199" s="1"/>
      <c r="DH1199" s="1"/>
      <c r="DI1199" s="1"/>
      <c r="DJ1199" s="1"/>
      <c r="DK1199" s="1"/>
      <c r="DL1199" s="1"/>
      <c r="DM1199" s="1"/>
      <c r="DN1199" s="1"/>
      <c r="DO1199" s="1"/>
      <c r="DP1199" s="1"/>
      <c r="DQ1199" s="1"/>
      <c r="DR1199" s="1"/>
      <c r="DS1199" s="1"/>
      <c r="DT1199" s="1"/>
      <c r="DU1199" s="1"/>
      <c r="DV1199" s="1"/>
      <c r="DW1199" s="1"/>
    </row>
    <row r="1200" spans="8:127">
      <c r="H1200" s="2"/>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c r="DG1200" s="1"/>
      <c r="DH1200" s="1"/>
      <c r="DI1200" s="1"/>
      <c r="DJ1200" s="1"/>
      <c r="DK1200" s="1"/>
      <c r="DL1200" s="1"/>
      <c r="DM1200" s="1"/>
      <c r="DN1200" s="1"/>
      <c r="DO1200" s="1"/>
      <c r="DP1200" s="1"/>
      <c r="DQ1200" s="1"/>
      <c r="DR1200" s="1"/>
      <c r="DS1200" s="1"/>
      <c r="DT1200" s="1"/>
      <c r="DU1200" s="1"/>
      <c r="DV1200" s="1"/>
      <c r="DW1200" s="1"/>
    </row>
  </sheetData>
  <mergeCells count="12">
    <mergeCell ref="A39:C39"/>
    <mergeCell ref="A40:B40"/>
    <mergeCell ref="A8:A10"/>
    <mergeCell ref="B8:D8"/>
    <mergeCell ref="E8:G8"/>
    <mergeCell ref="B9:B10"/>
    <mergeCell ref="C9:D9"/>
    <mergeCell ref="E9:F9"/>
    <mergeCell ref="A3:G3"/>
    <mergeCell ref="A4:G4"/>
    <mergeCell ref="A5:G5"/>
    <mergeCell ref="A6:G6"/>
  </mergeCells>
  <pageMargins left="0.74803149606299213" right="0.74803149606299213" top="0.98425196850393704" bottom="0.98425196850393704" header="0" footer="0"/>
  <pageSetup scale="8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sheetPr>
    <tabColor theme="9" tint="-0.499984740745262"/>
  </sheetPr>
  <dimension ref="A1:J19"/>
  <sheetViews>
    <sheetView showGridLines="0" zoomScale="70" zoomScaleNormal="70" workbookViewId="0">
      <selection activeCell="E20" sqref="E20"/>
    </sheetView>
  </sheetViews>
  <sheetFormatPr baseColWidth="10" defaultRowHeight="12.75"/>
  <cols>
    <col min="1" max="1" width="48" style="290" customWidth="1"/>
    <col min="2" max="2" width="18.85546875" style="290" customWidth="1"/>
    <col min="3" max="3" width="19.85546875" style="290" customWidth="1"/>
    <col min="4" max="4" width="18.85546875" style="290" customWidth="1"/>
    <col min="5" max="5" width="19" style="290" customWidth="1"/>
    <col min="6" max="6" width="11.42578125" style="290"/>
    <col min="7" max="7" width="15.85546875" style="290" bestFit="1" customWidth="1"/>
    <col min="8" max="8" width="15.42578125" style="290" bestFit="1" customWidth="1"/>
    <col min="9" max="9" width="11.42578125" style="290"/>
    <col min="10" max="10" width="15.85546875" style="290" bestFit="1" customWidth="1"/>
    <col min="11" max="16384" width="11.42578125" style="290"/>
  </cols>
  <sheetData>
    <row r="1" spans="1:10">
      <c r="A1" s="289" t="s">
        <v>1661</v>
      </c>
      <c r="B1" s="289"/>
      <c r="C1" s="289"/>
      <c r="D1" s="289"/>
      <c r="E1" s="289"/>
    </row>
    <row r="2" spans="1:10">
      <c r="A2" s="289" t="s">
        <v>1662</v>
      </c>
      <c r="B2" s="289"/>
      <c r="C2" s="289"/>
      <c r="D2" s="289"/>
      <c r="E2" s="289"/>
    </row>
    <row r="3" spans="1:10">
      <c r="A3" s="289" t="s">
        <v>1663</v>
      </c>
      <c r="B3" s="289"/>
      <c r="C3" s="289"/>
      <c r="D3" s="289"/>
      <c r="E3" s="289"/>
    </row>
    <row r="4" spans="1:10">
      <c r="A4" s="291" t="s">
        <v>1664</v>
      </c>
      <c r="B4" s="291"/>
      <c r="C4" s="291"/>
      <c r="D4" s="291"/>
      <c r="E4" s="291"/>
    </row>
    <row r="8" spans="1:10" ht="15">
      <c r="A8" s="292" t="s">
        <v>1665</v>
      </c>
      <c r="B8" s="293">
        <v>2014</v>
      </c>
      <c r="C8" s="293"/>
      <c r="D8" s="293">
        <v>2015</v>
      </c>
      <c r="E8" s="293"/>
    </row>
    <row r="9" spans="1:10" ht="40.5" customHeight="1">
      <c r="A9" s="294"/>
      <c r="B9" s="295" t="s">
        <v>1666</v>
      </c>
      <c r="C9" s="296" t="s">
        <v>1667</v>
      </c>
      <c r="D9" s="295" t="s">
        <v>1666</v>
      </c>
      <c r="E9" s="296" t="s">
        <v>1667</v>
      </c>
    </row>
    <row r="10" spans="1:10" ht="27" customHeight="1">
      <c r="A10" s="297" t="s">
        <v>1668</v>
      </c>
      <c r="B10" s="297">
        <f>SUM(B11:B18)</f>
        <v>51730870669</v>
      </c>
      <c r="C10" s="297">
        <f>SUM(C11:C18)</f>
        <v>66823344327.390007</v>
      </c>
      <c r="D10" s="297">
        <f>SUM(D11:D18)</f>
        <v>57182209034</v>
      </c>
      <c r="E10" s="297">
        <f>SUM(E11:E18)</f>
        <v>59824212038.160004</v>
      </c>
    </row>
    <row r="11" spans="1:10" ht="25.5" customHeight="1">
      <c r="A11" s="298" t="s">
        <v>1669</v>
      </c>
      <c r="B11" s="299">
        <v>4148310635.25</v>
      </c>
      <c r="C11" s="300">
        <v>4518382754.4499998</v>
      </c>
      <c r="D11" s="300">
        <v>4339534260</v>
      </c>
      <c r="E11" s="300">
        <v>4913067141.1199999</v>
      </c>
      <c r="G11" s="301"/>
      <c r="H11" s="302"/>
      <c r="I11" s="303"/>
      <c r="J11" s="304"/>
    </row>
    <row r="12" spans="1:10" ht="25.5" customHeight="1">
      <c r="A12" s="305" t="s">
        <v>1670</v>
      </c>
      <c r="B12" s="306">
        <v>279599782.56</v>
      </c>
      <c r="C12" s="307">
        <v>498203406.31</v>
      </c>
      <c r="D12" s="307">
        <v>341828649.97000003</v>
      </c>
      <c r="E12" s="307">
        <v>578340042.47000003</v>
      </c>
      <c r="G12" s="304"/>
    </row>
    <row r="13" spans="1:10" ht="25.5" customHeight="1">
      <c r="A13" s="305" t="s">
        <v>1671</v>
      </c>
      <c r="B13" s="306">
        <v>2396395651.73</v>
      </c>
      <c r="C13" s="307">
        <v>3227256659.7199998</v>
      </c>
      <c r="D13" s="307">
        <v>2405004530.0799999</v>
      </c>
      <c r="E13" s="307">
        <v>3146173787.71</v>
      </c>
      <c r="G13" s="304"/>
    </row>
    <row r="14" spans="1:10" ht="25.5" customHeight="1">
      <c r="A14" s="308" t="s">
        <v>1672</v>
      </c>
      <c r="B14" s="309">
        <v>25599266746.360001</v>
      </c>
      <c r="C14" s="307">
        <v>36332824107.320007</v>
      </c>
      <c r="D14" s="307">
        <v>30525906100.099998</v>
      </c>
      <c r="E14" s="307">
        <v>31001082820.279999</v>
      </c>
      <c r="G14" s="304"/>
    </row>
    <row r="15" spans="1:10" ht="25.5" customHeight="1">
      <c r="A15" s="305" t="s">
        <v>1673</v>
      </c>
      <c r="B15" s="306">
        <v>79682635.879999995</v>
      </c>
      <c r="C15" s="307">
        <v>642552398.66999996</v>
      </c>
      <c r="D15" s="307">
        <v>18053359.510000002</v>
      </c>
      <c r="E15" s="307">
        <v>594876226.32000005</v>
      </c>
      <c r="G15" s="304"/>
    </row>
    <row r="16" spans="1:10" ht="25.5" customHeight="1">
      <c r="A16" s="305" t="s">
        <v>1674</v>
      </c>
      <c r="B16" s="306">
        <v>7081698535.3000002</v>
      </c>
      <c r="C16" s="307">
        <v>7317606492.8999996</v>
      </c>
      <c r="D16" s="307">
        <v>7665571732.3400002</v>
      </c>
      <c r="E16" s="307">
        <v>4129677963.9799995</v>
      </c>
      <c r="G16" s="304"/>
    </row>
    <row r="17" spans="1:7" ht="25.5" customHeight="1">
      <c r="A17" s="305" t="s">
        <v>1675</v>
      </c>
      <c r="B17" s="306">
        <v>11446541155.92</v>
      </c>
      <c r="C17" s="307">
        <v>13618603009.370001</v>
      </c>
      <c r="D17" s="307">
        <v>11164999583</v>
      </c>
      <c r="E17" s="307">
        <v>14716009929.950001</v>
      </c>
      <c r="G17" s="304"/>
    </row>
    <row r="18" spans="1:7" ht="25.5" customHeight="1">
      <c r="A18" s="310" t="s">
        <v>1676</v>
      </c>
      <c r="B18" s="311">
        <v>699375526</v>
      </c>
      <c r="C18" s="312">
        <v>667915498.64999998</v>
      </c>
      <c r="D18" s="312">
        <v>721310819</v>
      </c>
      <c r="E18" s="312">
        <v>744984126.33000004</v>
      </c>
      <c r="G18" s="304"/>
    </row>
    <row r="19" spans="1:7" ht="27" customHeight="1">
      <c r="D19" s="313"/>
      <c r="E19" s="313"/>
    </row>
  </sheetData>
  <mergeCells count="3">
    <mergeCell ref="A8:A9"/>
    <mergeCell ref="B8:C8"/>
    <mergeCell ref="D8:E8"/>
  </mergeCells>
  <printOptions horizontalCentered="1"/>
  <pageMargins left="0.70866141732283472" right="0.59055118110236227" top="0.78740157480314965" bottom="0.70866141732283472" header="0" footer="0.31496062992125984"/>
  <pageSetup orientation="landscape" errors="NA" horizontalDpi="4294967295" verticalDpi="4294967295" r:id="rId1"/>
  <headerFooter alignWithMargins="0">
    <oddFooter>&amp;R&amp;8&amp;P de &amp;N&amp;6
&amp;Z&amp;F
&amp;A</oddFooter>
  </headerFooter>
  <drawing r:id="rId2"/>
</worksheet>
</file>

<file path=xl/worksheets/sheet11.xml><?xml version="1.0" encoding="utf-8"?>
<worksheet xmlns="http://schemas.openxmlformats.org/spreadsheetml/2006/main" xmlns:r="http://schemas.openxmlformats.org/officeDocument/2006/relationships">
  <sheetPr>
    <tabColor theme="9" tint="-0.499984740745262"/>
    <pageSetUpPr fitToPage="1"/>
  </sheetPr>
  <dimension ref="A1:F264"/>
  <sheetViews>
    <sheetView showGridLines="0" topLeftCell="A34" zoomScaleNormal="100" workbookViewId="0">
      <selection activeCell="C55" sqref="C55"/>
    </sheetView>
  </sheetViews>
  <sheetFormatPr baseColWidth="10" defaultRowHeight="12.75"/>
  <cols>
    <col min="1" max="1" width="2.85546875" style="314" customWidth="1"/>
    <col min="2" max="2" width="59" style="314" customWidth="1"/>
    <col min="3" max="6" width="19.7109375" style="314" customWidth="1"/>
    <col min="7" max="16384" width="11.42578125" style="314"/>
  </cols>
  <sheetData>
    <row r="1" spans="1:6" ht="12.75" customHeight="1">
      <c r="B1" s="289" t="s">
        <v>1661</v>
      </c>
      <c r="C1" s="289"/>
      <c r="D1" s="289"/>
      <c r="E1" s="289"/>
      <c r="F1" s="289"/>
    </row>
    <row r="2" spans="1:6" ht="12.75" customHeight="1">
      <c r="B2" s="289" t="s">
        <v>1662</v>
      </c>
      <c r="C2" s="289"/>
      <c r="D2" s="289"/>
      <c r="E2" s="289"/>
      <c r="F2" s="289"/>
    </row>
    <row r="3" spans="1:6" ht="12.75" customHeight="1">
      <c r="B3" s="289" t="s">
        <v>1677</v>
      </c>
      <c r="C3" s="289"/>
      <c r="D3" s="289"/>
      <c r="E3" s="289"/>
      <c r="F3" s="289"/>
    </row>
    <row r="4" spans="1:6" ht="12.75" customHeight="1">
      <c r="B4" s="291" t="s">
        <v>1664</v>
      </c>
      <c r="C4" s="291"/>
      <c r="D4" s="291"/>
      <c r="E4" s="291"/>
      <c r="F4" s="291"/>
    </row>
    <row r="6" spans="1:6" s="290" customFormat="1"/>
    <row r="7" spans="1:6" s="315" customFormat="1" ht="15">
      <c r="A7" s="292" t="s">
        <v>1678</v>
      </c>
      <c r="B7" s="294"/>
      <c r="C7" s="293">
        <v>2014</v>
      </c>
      <c r="D7" s="293"/>
      <c r="E7" s="293">
        <v>2015</v>
      </c>
      <c r="F7" s="293"/>
    </row>
    <row r="8" spans="1:6" s="315" customFormat="1" ht="30">
      <c r="A8" s="294"/>
      <c r="B8" s="294"/>
      <c r="C8" s="295" t="s">
        <v>1666</v>
      </c>
      <c r="D8" s="296" t="s">
        <v>1667</v>
      </c>
      <c r="E8" s="295" t="s">
        <v>1666</v>
      </c>
      <c r="F8" s="296" t="s">
        <v>1667</v>
      </c>
    </row>
    <row r="9" spans="1:6" s="315" customFormat="1" ht="18.75" customHeight="1">
      <c r="A9" s="316" t="s">
        <v>1668</v>
      </c>
      <c r="B9" s="317"/>
      <c r="C9" s="297">
        <v>51730870669</v>
      </c>
      <c r="D9" s="297">
        <v>66823344327.390007</v>
      </c>
      <c r="E9" s="297">
        <v>57182209034</v>
      </c>
      <c r="F9" s="297">
        <v>59824212038.160004</v>
      </c>
    </row>
    <row r="10" spans="1:6" s="321" customFormat="1" ht="16.5">
      <c r="A10" s="318" t="s">
        <v>1679</v>
      </c>
      <c r="B10" s="319"/>
      <c r="C10" s="320">
        <v>38555223664.82</v>
      </c>
      <c r="D10" s="320">
        <v>53229275937.170006</v>
      </c>
      <c r="E10" s="320">
        <v>43781177130.150002</v>
      </c>
      <c r="F10" s="320">
        <v>49350898040.529999</v>
      </c>
    </row>
    <row r="11" spans="1:6" s="321" customFormat="1" ht="16.5">
      <c r="A11" s="322" t="s">
        <v>1680</v>
      </c>
      <c r="C11" s="323">
        <v>6824306069.54</v>
      </c>
      <c r="D11" s="323">
        <v>8243842820.4799995</v>
      </c>
      <c r="E11" s="323">
        <v>7086367440.0500002</v>
      </c>
      <c r="F11" s="323">
        <v>8637580971.2999992</v>
      </c>
    </row>
    <row r="12" spans="1:6" s="321" customFormat="1" ht="16.5">
      <c r="A12" s="324" t="s">
        <v>1669</v>
      </c>
      <c r="C12" s="325">
        <v>4148310635.25</v>
      </c>
      <c r="D12" s="325">
        <v>4518382754.4499998</v>
      </c>
      <c r="E12" s="325">
        <v>4339534260</v>
      </c>
      <c r="F12" s="325">
        <v>4913067141.1199999</v>
      </c>
    </row>
    <row r="13" spans="1:6" s="321" customFormat="1" ht="16.5">
      <c r="B13" s="322" t="s">
        <v>1669</v>
      </c>
      <c r="C13" s="323">
        <v>4148310635.25</v>
      </c>
      <c r="D13" s="323">
        <v>4518382754.4499998</v>
      </c>
      <c r="E13" s="323">
        <v>4339534260</v>
      </c>
      <c r="F13" s="323">
        <v>4913067141.1199999</v>
      </c>
    </row>
    <row r="14" spans="1:6" s="321" customFormat="1" ht="16.5">
      <c r="A14" s="324" t="s">
        <v>1670</v>
      </c>
      <c r="C14" s="325">
        <v>279599782.56</v>
      </c>
      <c r="D14" s="325">
        <v>498203406.31</v>
      </c>
      <c r="E14" s="325">
        <v>341828649.97000003</v>
      </c>
      <c r="F14" s="325">
        <v>578340042.47000003</v>
      </c>
    </row>
    <row r="15" spans="1:6" s="321" customFormat="1" ht="16.5">
      <c r="B15" s="322" t="s">
        <v>1670</v>
      </c>
      <c r="C15" s="323">
        <v>279599782.56</v>
      </c>
      <c r="D15" s="323">
        <v>498203406.31</v>
      </c>
      <c r="E15" s="323">
        <v>341828649.97000003</v>
      </c>
      <c r="F15" s="323">
        <v>578340042.47000003</v>
      </c>
    </row>
    <row r="16" spans="1:6" s="321" customFormat="1" ht="16.5">
      <c r="A16" s="324" t="s">
        <v>1671</v>
      </c>
      <c r="C16" s="325">
        <v>2396395651.73</v>
      </c>
      <c r="D16" s="325">
        <v>3227256659.7199998</v>
      </c>
      <c r="E16" s="325">
        <v>2405004530.0799999</v>
      </c>
      <c r="F16" s="325">
        <v>3146173787.71</v>
      </c>
    </row>
    <row r="17" spans="1:6" s="321" customFormat="1" ht="16.5">
      <c r="B17" s="322" t="s">
        <v>1671</v>
      </c>
      <c r="C17" s="323">
        <v>1285044617.73</v>
      </c>
      <c r="D17" s="323">
        <v>2073115968.77</v>
      </c>
      <c r="E17" s="323">
        <v>1289898530.0799999</v>
      </c>
      <c r="F17" s="323">
        <v>2148877727.9400001</v>
      </c>
    </row>
    <row r="18" spans="1:6" s="321" customFormat="1" ht="16.5">
      <c r="B18" s="322" t="s">
        <v>1681</v>
      </c>
      <c r="C18" s="323">
        <v>515106000</v>
      </c>
      <c r="D18" s="323">
        <v>507590937.13999999</v>
      </c>
      <c r="E18" s="323">
        <v>515106000</v>
      </c>
      <c r="F18" s="323">
        <v>509079984.16000003</v>
      </c>
    </row>
    <row r="19" spans="1:6" s="321" customFormat="1" ht="16.5">
      <c r="B19" s="322" t="s">
        <v>1682</v>
      </c>
      <c r="C19" s="323">
        <v>596245034</v>
      </c>
      <c r="D19" s="323">
        <v>646549753.80999994</v>
      </c>
      <c r="E19" s="323">
        <v>600000000</v>
      </c>
      <c r="F19" s="323">
        <v>488216075.61000001</v>
      </c>
    </row>
    <row r="20" spans="1:6" s="321" customFormat="1" ht="16.5">
      <c r="A20" s="322" t="s">
        <v>1683</v>
      </c>
      <c r="C20" s="323">
        <v>31730917595.279999</v>
      </c>
      <c r="D20" s="323">
        <v>44985433116.69001</v>
      </c>
      <c r="E20" s="323">
        <v>36694809690.099998</v>
      </c>
      <c r="F20" s="323">
        <v>40713317069.229996</v>
      </c>
    </row>
    <row r="21" spans="1:6" s="321" customFormat="1" ht="16.5">
      <c r="A21" s="324" t="s">
        <v>1672</v>
      </c>
      <c r="C21" s="325">
        <v>25599266746.359997</v>
      </c>
      <c r="D21" s="325">
        <v>36332824107.320007</v>
      </c>
      <c r="E21" s="325">
        <v>30525906100.099998</v>
      </c>
      <c r="F21" s="325">
        <v>31001082820.279999</v>
      </c>
    </row>
    <row r="22" spans="1:6" s="321" customFormat="1" ht="16.5">
      <c r="A22" s="322"/>
      <c r="B22" s="322" t="s">
        <v>1669</v>
      </c>
      <c r="C22" s="323">
        <v>21577683818.369999</v>
      </c>
      <c r="D22" s="323">
        <v>28025974153.98</v>
      </c>
      <c r="E22" s="323">
        <v>25790690961.740002</v>
      </c>
      <c r="F22" s="323">
        <v>23722434353.619999</v>
      </c>
    </row>
    <row r="23" spans="1:6" s="321" customFormat="1" ht="16.5">
      <c r="A23" s="322"/>
      <c r="B23" s="322" t="s">
        <v>1670</v>
      </c>
      <c r="C23" s="323">
        <v>1249621108.6199999</v>
      </c>
      <c r="D23" s="323">
        <v>2782992538.9000001</v>
      </c>
      <c r="E23" s="323">
        <v>1270522004.6199999</v>
      </c>
      <c r="F23" s="323">
        <v>2010101755.8299999</v>
      </c>
    </row>
    <row r="24" spans="1:6" s="321" customFormat="1" ht="16.5">
      <c r="A24" s="322"/>
      <c r="B24" s="322" t="s">
        <v>1671</v>
      </c>
      <c r="C24" s="323">
        <v>2472299339.9400001</v>
      </c>
      <c r="D24" s="323">
        <v>4027118070.9099998</v>
      </c>
      <c r="E24" s="323">
        <v>2947588521.6599998</v>
      </c>
      <c r="F24" s="323">
        <v>3605562128.4000001</v>
      </c>
    </row>
    <row r="25" spans="1:6" s="321" customFormat="1" ht="16.5">
      <c r="A25" s="322"/>
      <c r="B25" s="322" t="s">
        <v>1684</v>
      </c>
      <c r="C25" s="323">
        <v>0</v>
      </c>
      <c r="D25" s="323">
        <v>114759619.90000001</v>
      </c>
      <c r="E25" s="323">
        <v>0</v>
      </c>
      <c r="F25" s="323">
        <v>0</v>
      </c>
    </row>
    <row r="26" spans="1:6" s="321" customFormat="1" ht="16.5">
      <c r="A26" s="322"/>
      <c r="B26" s="322" t="s">
        <v>1685</v>
      </c>
      <c r="C26" s="323">
        <v>254297283.43000001</v>
      </c>
      <c r="D26" s="323">
        <v>1065116123.1900001</v>
      </c>
      <c r="E26" s="323">
        <v>243840427.91999999</v>
      </c>
      <c r="F26" s="323">
        <v>1350407647.1400001</v>
      </c>
    </row>
    <row r="27" spans="1:6" s="321" customFormat="1" ht="16.5">
      <c r="A27" s="322"/>
      <c r="B27" s="322" t="s">
        <v>1686</v>
      </c>
      <c r="C27" s="323">
        <v>3865196</v>
      </c>
      <c r="D27" s="323">
        <v>43331353.880000003</v>
      </c>
      <c r="E27" s="323">
        <v>2000000</v>
      </c>
      <c r="F27" s="323">
        <v>69852962.840000004</v>
      </c>
    </row>
    <row r="28" spans="1:6" s="321" customFormat="1" ht="16.5">
      <c r="A28" s="322"/>
      <c r="B28" s="322" t="s">
        <v>1675</v>
      </c>
      <c r="C28" s="323">
        <v>40000000</v>
      </c>
      <c r="D28" s="323">
        <v>52720407.729999997</v>
      </c>
      <c r="E28" s="323">
        <v>86264184.159999996</v>
      </c>
      <c r="F28" s="323">
        <v>36978278.5</v>
      </c>
    </row>
    <row r="29" spans="1:6" s="321" customFormat="1" ht="16.5">
      <c r="A29" s="322"/>
      <c r="B29" s="322" t="s">
        <v>1687</v>
      </c>
      <c r="C29" s="323">
        <v>1500000</v>
      </c>
      <c r="D29" s="323">
        <v>220811838.83000001</v>
      </c>
      <c r="E29" s="323">
        <v>185000000</v>
      </c>
      <c r="F29" s="323">
        <v>205745693.94999999</v>
      </c>
    </row>
    <row r="30" spans="1:6" s="321" customFormat="1" ht="16.5">
      <c r="A30" s="324" t="s">
        <v>1675</v>
      </c>
      <c r="C30" s="325">
        <v>6131650848.9200001</v>
      </c>
      <c r="D30" s="325">
        <v>8652609009.3700008</v>
      </c>
      <c r="E30" s="325">
        <v>6168903590</v>
      </c>
      <c r="F30" s="325">
        <v>9712234248.9500008</v>
      </c>
    </row>
    <row r="31" spans="1:6" s="321" customFormat="1" ht="16.5">
      <c r="B31" s="322" t="s">
        <v>1675</v>
      </c>
      <c r="C31" s="323">
        <v>6131650848.9200001</v>
      </c>
      <c r="D31" s="323">
        <v>8652609009.3700008</v>
      </c>
      <c r="E31" s="323">
        <v>6168903590</v>
      </c>
      <c r="F31" s="323">
        <v>9712234248.9500008</v>
      </c>
    </row>
    <row r="32" spans="1:6" s="321" customFormat="1" ht="16.5">
      <c r="A32" s="322"/>
      <c r="E32" s="323"/>
      <c r="F32" s="325"/>
    </row>
    <row r="33" spans="1:6" s="321" customFormat="1" ht="16.5">
      <c r="A33" s="324" t="s">
        <v>1688</v>
      </c>
      <c r="C33" s="325">
        <v>12476271478.18</v>
      </c>
      <c r="D33" s="325">
        <v>12926152891.57</v>
      </c>
      <c r="E33" s="325">
        <v>12679721084.85</v>
      </c>
      <c r="F33" s="325">
        <v>9728329871.2999992</v>
      </c>
    </row>
    <row r="34" spans="1:6" s="321" customFormat="1" ht="16.5">
      <c r="A34" s="324"/>
      <c r="E34" s="325"/>
      <c r="F34" s="325"/>
    </row>
    <row r="35" spans="1:6" s="321" customFormat="1" ht="16.5">
      <c r="A35" s="322" t="s">
        <v>1674</v>
      </c>
      <c r="C35" s="323">
        <v>7161381171.1800003</v>
      </c>
      <c r="D35" s="323">
        <v>7960158891.5699997</v>
      </c>
      <c r="E35" s="323">
        <v>7683625091.8500004</v>
      </c>
      <c r="F35" s="323">
        <v>4724554190.2999992</v>
      </c>
    </row>
    <row r="36" spans="1:6" s="321" customFormat="1" ht="16.5">
      <c r="A36" s="324" t="s">
        <v>1673</v>
      </c>
      <c r="C36" s="325">
        <v>79682635.879999995</v>
      </c>
      <c r="D36" s="325">
        <v>642552398.66999996</v>
      </c>
      <c r="E36" s="325">
        <v>18053359.510000002</v>
      </c>
      <c r="F36" s="325">
        <v>594876226.32000005</v>
      </c>
    </row>
    <row r="37" spans="1:6" s="321" customFormat="1" ht="16.5">
      <c r="B37" s="322" t="s">
        <v>1673</v>
      </c>
      <c r="C37" s="323">
        <v>79682635.879999995</v>
      </c>
      <c r="D37" s="323">
        <v>642552398.66999996</v>
      </c>
      <c r="E37" s="323">
        <v>18053359.510000002</v>
      </c>
      <c r="F37" s="323">
        <v>594876226.32000005</v>
      </c>
    </row>
    <row r="38" spans="1:6" s="321" customFormat="1" ht="16.5">
      <c r="A38" s="324" t="s">
        <v>1674</v>
      </c>
      <c r="C38" s="325">
        <v>7081698535.3000002</v>
      </c>
      <c r="D38" s="325">
        <v>7317606492.8999996</v>
      </c>
      <c r="E38" s="325">
        <v>7665571732.3400002</v>
      </c>
      <c r="F38" s="325">
        <v>4129677963.9799995</v>
      </c>
    </row>
    <row r="39" spans="1:6" s="321" customFormat="1" ht="16.5">
      <c r="B39" s="322" t="s">
        <v>1674</v>
      </c>
      <c r="C39" s="323">
        <v>6248211306.2600002</v>
      </c>
      <c r="D39" s="323">
        <v>6145571384.2399998</v>
      </c>
      <c r="E39" s="323">
        <v>7350146014.1700001</v>
      </c>
      <c r="F39" s="323">
        <v>3577948842.9899998</v>
      </c>
    </row>
    <row r="40" spans="1:6" s="321" customFormat="1" ht="16.5">
      <c r="B40" s="322" t="s">
        <v>1689</v>
      </c>
      <c r="C40" s="323">
        <v>0</v>
      </c>
      <c r="D40" s="323">
        <v>94568750</v>
      </c>
      <c r="E40" s="323">
        <v>0</v>
      </c>
      <c r="F40" s="323">
        <v>0</v>
      </c>
    </row>
    <row r="41" spans="1:6" s="321" customFormat="1" ht="16.5">
      <c r="B41" s="322" t="s">
        <v>1690</v>
      </c>
      <c r="C41" s="323">
        <v>80307711</v>
      </c>
      <c r="D41" s="323">
        <v>191692610.06999999</v>
      </c>
      <c r="E41" s="323">
        <v>75000</v>
      </c>
      <c r="F41" s="323">
        <v>236909287.99000001</v>
      </c>
    </row>
    <row r="42" spans="1:6" s="321" customFormat="1" ht="16.5">
      <c r="B42" s="322" t="s">
        <v>1691</v>
      </c>
      <c r="C42" s="323">
        <v>753179518.03999996</v>
      </c>
      <c r="D42" s="323">
        <v>885773748.59000003</v>
      </c>
      <c r="E42" s="323">
        <v>315350718.17000002</v>
      </c>
      <c r="F42" s="323">
        <v>314819833</v>
      </c>
    </row>
    <row r="43" spans="1:6" s="321" customFormat="1" ht="16.5">
      <c r="A43" s="322" t="s">
        <v>1692</v>
      </c>
      <c r="B43" s="322"/>
      <c r="C43" s="323">
        <v>5314890307</v>
      </c>
      <c r="D43" s="323">
        <v>4965994000</v>
      </c>
      <c r="E43" s="323">
        <v>4996095993</v>
      </c>
      <c r="F43" s="323">
        <v>5003775681</v>
      </c>
    </row>
    <row r="44" spans="1:6" s="321" customFormat="1" ht="16.5">
      <c r="A44" s="324" t="s">
        <v>1675</v>
      </c>
      <c r="C44" s="325">
        <v>5314890307</v>
      </c>
      <c r="D44" s="325">
        <v>4965994000</v>
      </c>
      <c r="E44" s="325">
        <v>4996095993</v>
      </c>
      <c r="F44" s="325">
        <v>5003775681</v>
      </c>
    </row>
    <row r="45" spans="1:6" s="321" customFormat="1" ht="16.5">
      <c r="B45" s="326" t="s">
        <v>1675</v>
      </c>
      <c r="C45" s="327">
        <v>5314890307</v>
      </c>
      <c r="D45" s="327">
        <v>4965994000</v>
      </c>
      <c r="E45" s="327">
        <v>4996095993</v>
      </c>
      <c r="F45" s="327">
        <v>5003775681</v>
      </c>
    </row>
    <row r="46" spans="1:6" s="321" customFormat="1" ht="16.5">
      <c r="B46" s="326"/>
      <c r="C46" s="326"/>
      <c r="D46" s="326"/>
      <c r="E46" s="327"/>
      <c r="F46" s="328"/>
    </row>
    <row r="47" spans="1:6" s="321" customFormat="1" ht="16.5">
      <c r="A47" s="318" t="s">
        <v>1693</v>
      </c>
      <c r="B47" s="318"/>
      <c r="C47" s="320">
        <v>699375526</v>
      </c>
      <c r="D47" s="320">
        <v>667915498.64999998</v>
      </c>
      <c r="E47" s="320">
        <v>721310819</v>
      </c>
      <c r="F47" s="320">
        <v>744984126.33000004</v>
      </c>
    </row>
    <row r="48" spans="1:6" s="321" customFormat="1" ht="16.5">
      <c r="B48" s="326" t="s">
        <v>1693</v>
      </c>
      <c r="C48" s="327">
        <v>699375526</v>
      </c>
      <c r="D48" s="327">
        <v>667915498.64999998</v>
      </c>
      <c r="E48" s="327">
        <v>721310819</v>
      </c>
      <c r="F48" s="327">
        <v>744984126.33000004</v>
      </c>
    </row>
    <row r="49" spans="1:6" s="321" customFormat="1" ht="16.5">
      <c r="A49" s="324" t="s">
        <v>1676</v>
      </c>
      <c r="B49" s="324"/>
      <c r="C49" s="328">
        <v>699375526</v>
      </c>
      <c r="D49" s="328">
        <v>667915498.64999998</v>
      </c>
      <c r="E49" s="325">
        <v>721310819</v>
      </c>
      <c r="F49" s="325">
        <v>744984126.33000004</v>
      </c>
    </row>
    <row r="50" spans="1:6" s="321" customFormat="1" ht="16.5">
      <c r="B50" s="326" t="s">
        <v>1676</v>
      </c>
      <c r="C50" s="327">
        <v>699375526</v>
      </c>
      <c r="D50" s="327">
        <v>667915498.64999998</v>
      </c>
      <c r="E50" s="327">
        <v>721310819</v>
      </c>
      <c r="F50" s="327">
        <v>744984126.33000004</v>
      </c>
    </row>
    <row r="51" spans="1:6" s="290" customFormat="1"/>
    <row r="52" spans="1:6" s="290" customFormat="1"/>
    <row r="53" spans="1:6" s="290" customFormat="1"/>
    <row r="54" spans="1:6" s="290" customFormat="1"/>
    <row r="55" spans="1:6" s="290" customFormat="1"/>
    <row r="56" spans="1:6" s="290" customFormat="1"/>
    <row r="57" spans="1:6" s="290" customFormat="1"/>
    <row r="58" spans="1:6" s="290" customFormat="1"/>
    <row r="59" spans="1:6" s="290" customFormat="1"/>
    <row r="60" spans="1:6" s="290" customFormat="1"/>
    <row r="61" spans="1:6" s="290" customFormat="1"/>
    <row r="62" spans="1:6" s="290" customFormat="1"/>
    <row r="63" spans="1:6" s="290" customFormat="1"/>
    <row r="64" spans="1:6" s="290" customFormat="1"/>
    <row r="65" s="290" customFormat="1"/>
    <row r="66" s="290" customFormat="1"/>
    <row r="67" s="290" customFormat="1"/>
    <row r="68" s="290" customFormat="1"/>
    <row r="69" s="290" customFormat="1"/>
    <row r="70" s="290" customFormat="1"/>
    <row r="71" s="290" customFormat="1"/>
    <row r="72" s="290" customFormat="1"/>
    <row r="73" s="290" customFormat="1"/>
    <row r="74" s="290" customFormat="1"/>
    <row r="75" s="290" customFormat="1"/>
    <row r="76" s="290" customFormat="1"/>
    <row r="77" s="290" customFormat="1"/>
    <row r="78" s="290" customFormat="1"/>
    <row r="79" s="290" customFormat="1"/>
    <row r="80" s="290" customFormat="1"/>
    <row r="81" s="290" customFormat="1"/>
    <row r="82" s="290" customFormat="1"/>
    <row r="83" s="290" customFormat="1"/>
    <row r="84" s="290" customFormat="1"/>
    <row r="85" s="290" customFormat="1"/>
    <row r="86" s="290" customFormat="1"/>
    <row r="87" s="290" customFormat="1"/>
    <row r="88" s="290" customFormat="1"/>
    <row r="89" s="290" customFormat="1"/>
    <row r="90" s="290" customFormat="1"/>
    <row r="91" s="290" customFormat="1"/>
    <row r="92" s="290" customFormat="1"/>
    <row r="93" s="290" customFormat="1"/>
    <row r="94" s="290" customFormat="1"/>
    <row r="95" s="290" customFormat="1"/>
    <row r="96" s="290" customFormat="1"/>
    <row r="97" s="290" customFormat="1"/>
    <row r="98" s="290" customFormat="1"/>
    <row r="99" s="290" customFormat="1"/>
    <row r="100" s="290" customFormat="1"/>
    <row r="101" s="290" customFormat="1"/>
    <row r="102" s="290" customFormat="1"/>
    <row r="103" s="290" customFormat="1"/>
    <row r="104" s="290" customFormat="1"/>
    <row r="105" s="290" customFormat="1"/>
    <row r="106" s="290" customFormat="1"/>
    <row r="107" s="290" customFormat="1"/>
    <row r="108" s="290" customFormat="1"/>
    <row r="109" s="290" customFormat="1"/>
    <row r="110" s="290" customFormat="1"/>
    <row r="111" s="290" customFormat="1"/>
    <row r="112" s="290" customFormat="1"/>
    <row r="113" s="290" customFormat="1"/>
    <row r="114" s="290" customFormat="1"/>
    <row r="115" s="290" customFormat="1"/>
    <row r="116" s="290" customFormat="1"/>
    <row r="117" s="290" customFormat="1"/>
    <row r="118" s="290" customFormat="1"/>
    <row r="119" s="290" customFormat="1"/>
    <row r="120" s="290" customFormat="1"/>
    <row r="121" s="290" customFormat="1"/>
    <row r="122" s="290" customFormat="1"/>
    <row r="123" s="290" customFormat="1"/>
    <row r="124" s="290" customFormat="1"/>
    <row r="125" s="290" customFormat="1"/>
    <row r="126" s="290" customFormat="1"/>
    <row r="127" s="290" customFormat="1"/>
    <row r="128" s="290" customFormat="1"/>
    <row r="129" s="290" customFormat="1"/>
    <row r="130" s="290" customFormat="1"/>
    <row r="131" s="290" customFormat="1"/>
    <row r="132" s="290" customFormat="1"/>
    <row r="133" s="290" customFormat="1"/>
    <row r="134" s="290" customFormat="1"/>
    <row r="135" s="290" customFormat="1"/>
    <row r="136" s="290" customFormat="1"/>
    <row r="137" s="290" customFormat="1"/>
    <row r="138" s="290" customFormat="1"/>
    <row r="139" s="290" customFormat="1"/>
    <row r="140" s="290" customFormat="1"/>
    <row r="141" s="290" customFormat="1"/>
    <row r="142" s="290" customFormat="1"/>
    <row r="143" s="290" customFormat="1"/>
    <row r="144" s="290" customFormat="1"/>
    <row r="145" s="290" customFormat="1"/>
    <row r="146" s="290" customFormat="1"/>
    <row r="147" s="290" customFormat="1"/>
    <row r="148" s="290" customFormat="1"/>
    <row r="149" s="290" customFormat="1"/>
    <row r="150" s="290" customFormat="1"/>
    <row r="151" s="290" customFormat="1"/>
    <row r="152" s="290" customFormat="1"/>
    <row r="153" s="290" customFormat="1"/>
    <row r="154" s="290" customFormat="1"/>
    <row r="155" s="290" customFormat="1"/>
    <row r="156" s="290" customFormat="1"/>
    <row r="157" s="290" customFormat="1"/>
    <row r="158" s="290" customFormat="1"/>
    <row r="159" s="290" customFormat="1"/>
    <row r="160" s="290" customFormat="1"/>
    <row r="161" s="290" customFormat="1"/>
    <row r="162" s="290" customFormat="1"/>
    <row r="163" s="290" customFormat="1"/>
    <row r="164" s="290" customFormat="1"/>
    <row r="165" s="290" customFormat="1"/>
    <row r="166" s="290" customFormat="1"/>
    <row r="167" s="290" customFormat="1"/>
    <row r="168" s="290" customFormat="1"/>
    <row r="169" s="290" customFormat="1"/>
    <row r="170" s="290" customFormat="1"/>
    <row r="171" s="290" customFormat="1"/>
    <row r="172" s="290" customFormat="1"/>
    <row r="173" s="290" customFormat="1"/>
    <row r="174" s="290" customFormat="1"/>
    <row r="175" s="290" customFormat="1"/>
    <row r="176" s="290" customFormat="1"/>
    <row r="177" s="290" customFormat="1"/>
    <row r="178" s="290" customFormat="1"/>
    <row r="179" s="290" customFormat="1"/>
    <row r="180" s="290" customFormat="1"/>
    <row r="181" s="290" customFormat="1"/>
    <row r="182" s="290" customFormat="1"/>
    <row r="183" s="290" customFormat="1"/>
    <row r="184" s="290" customFormat="1"/>
    <row r="185" s="290" customFormat="1"/>
    <row r="186" s="290" customFormat="1"/>
    <row r="187" s="290" customFormat="1"/>
    <row r="188" s="290" customFormat="1"/>
    <row r="189" s="290" customFormat="1"/>
    <row r="190" s="290" customFormat="1"/>
    <row r="191" s="290" customFormat="1"/>
    <row r="192" s="290" customFormat="1"/>
    <row r="193" s="290" customFormat="1"/>
    <row r="194" s="290" customFormat="1"/>
    <row r="195" s="290" customFormat="1"/>
    <row r="196" s="290" customFormat="1"/>
    <row r="197" s="290" customFormat="1"/>
    <row r="198" s="290" customFormat="1"/>
    <row r="199" s="290" customFormat="1"/>
    <row r="200" s="290" customFormat="1"/>
    <row r="201" s="290" customFormat="1"/>
    <row r="202" s="290" customFormat="1"/>
    <row r="203" s="290" customFormat="1"/>
    <row r="204" s="290" customFormat="1"/>
    <row r="205" s="290" customFormat="1"/>
    <row r="206" s="290" customFormat="1"/>
    <row r="207" s="290" customFormat="1"/>
    <row r="208" s="290" customFormat="1"/>
    <row r="209" s="290" customFormat="1"/>
    <row r="210" s="290" customFormat="1"/>
    <row r="211" s="290" customFormat="1"/>
    <row r="212" s="290" customFormat="1"/>
    <row r="213" s="290" customFormat="1"/>
    <row r="214" s="290" customFormat="1"/>
    <row r="215" s="290" customFormat="1"/>
    <row r="216" s="290" customFormat="1"/>
    <row r="217" s="290" customFormat="1"/>
    <row r="218" s="290" customFormat="1"/>
    <row r="219" s="290" customFormat="1"/>
    <row r="220" s="290" customFormat="1"/>
    <row r="221" s="290" customFormat="1"/>
    <row r="222" s="290" customFormat="1"/>
    <row r="223" s="290" customFormat="1"/>
    <row r="224" s="290" customFormat="1"/>
    <row r="225" s="290" customFormat="1"/>
    <row r="226" s="290" customFormat="1"/>
    <row r="227" s="290" customFormat="1"/>
    <row r="228" s="290" customFormat="1"/>
    <row r="229" s="290" customFormat="1"/>
    <row r="230" s="290" customFormat="1"/>
    <row r="231" s="290" customFormat="1"/>
    <row r="232" s="290" customFormat="1"/>
    <row r="233" s="290" customFormat="1"/>
    <row r="234" s="290" customFormat="1"/>
    <row r="235" s="290" customFormat="1"/>
    <row r="236" s="290" customFormat="1"/>
    <row r="237" s="290" customFormat="1"/>
    <row r="238" s="290" customFormat="1"/>
    <row r="239" s="290" customFormat="1"/>
    <row r="240" s="290" customFormat="1"/>
    <row r="241" s="290" customFormat="1"/>
    <row r="242" s="290" customFormat="1"/>
    <row r="243" s="290" customFormat="1"/>
    <row r="244" s="290" customFormat="1"/>
    <row r="245" s="290" customFormat="1"/>
    <row r="246" s="290" customFormat="1"/>
    <row r="247" s="290" customFormat="1"/>
    <row r="248" s="290" customFormat="1"/>
    <row r="249" s="290" customFormat="1"/>
    <row r="250" s="290" customFormat="1"/>
    <row r="251" s="290" customFormat="1"/>
    <row r="252" s="290" customFormat="1"/>
    <row r="253" s="290" customFormat="1"/>
    <row r="254" s="290" customFormat="1"/>
    <row r="255" s="290" customFormat="1"/>
    <row r="256" s="290" customFormat="1"/>
    <row r="257" s="290" customFormat="1"/>
    <row r="258" s="290" customFormat="1"/>
    <row r="259" s="290" customFormat="1"/>
    <row r="260" s="290" customFormat="1"/>
    <row r="261" s="290" customFormat="1"/>
    <row r="262" s="290" customFormat="1"/>
    <row r="263" s="290" customFormat="1"/>
    <row r="264" s="290" customFormat="1"/>
  </sheetData>
  <mergeCells count="4">
    <mergeCell ref="A7:B8"/>
    <mergeCell ref="C7:D7"/>
    <mergeCell ref="E7:F7"/>
    <mergeCell ref="A9:B9"/>
  </mergeCells>
  <pageMargins left="0.78740157480314965" right="0.59055118110236227" top="0.78740157480314965" bottom="0.59055118110236227" header="0" footer="0.35433070866141736"/>
  <pageSetup scale="65" orientation="portrait" horizontalDpi="4294967295" verticalDpi="4294967295" r:id="rId1"/>
  <headerFooter alignWithMargins="0">
    <oddFooter>&amp;R&amp;9&amp;P de &amp;N&amp;6
&amp;Z&amp;F
&amp;A</oddFooter>
  </headerFooter>
  <drawing r:id="rId2"/>
</worksheet>
</file>

<file path=xl/worksheets/sheet12.xml><?xml version="1.0" encoding="utf-8"?>
<worksheet xmlns="http://schemas.openxmlformats.org/spreadsheetml/2006/main" xmlns:r="http://schemas.openxmlformats.org/officeDocument/2006/relationships">
  <sheetPr>
    <tabColor theme="9" tint="-0.499984740745262"/>
  </sheetPr>
  <dimension ref="A1:E13"/>
  <sheetViews>
    <sheetView showGridLines="0" workbookViewId="0">
      <selection activeCell="B18" sqref="B18"/>
    </sheetView>
  </sheetViews>
  <sheetFormatPr baseColWidth="10" defaultRowHeight="12.75"/>
  <cols>
    <col min="1" max="1" width="40.42578125" style="314" customWidth="1"/>
    <col min="2" max="5" width="19.7109375" style="314" customWidth="1"/>
    <col min="6" max="16384" width="11.42578125" style="314"/>
  </cols>
  <sheetData>
    <row r="1" spans="1:5" ht="13.5" customHeight="1">
      <c r="A1" s="289" t="s">
        <v>1661</v>
      </c>
      <c r="B1" s="289"/>
      <c r="C1" s="289"/>
      <c r="D1" s="289"/>
      <c r="E1" s="289"/>
    </row>
    <row r="2" spans="1:5">
      <c r="A2" s="289" t="s">
        <v>1662</v>
      </c>
      <c r="B2" s="289"/>
      <c r="C2" s="289"/>
      <c r="D2" s="289"/>
      <c r="E2" s="289"/>
    </row>
    <row r="3" spans="1:5">
      <c r="A3" s="289" t="s">
        <v>1694</v>
      </c>
      <c r="B3" s="289"/>
      <c r="C3" s="289"/>
      <c r="D3" s="289"/>
      <c r="E3" s="289"/>
    </row>
    <row r="4" spans="1:5">
      <c r="A4" s="291" t="s">
        <v>1664</v>
      </c>
      <c r="B4" s="291"/>
      <c r="C4" s="291"/>
      <c r="D4" s="291"/>
      <c r="E4" s="291"/>
    </row>
    <row r="7" spans="1:5" ht="15">
      <c r="A7" s="293" t="s">
        <v>1695</v>
      </c>
      <c r="B7" s="293">
        <v>2014</v>
      </c>
      <c r="C7" s="293"/>
      <c r="D7" s="293">
        <v>2015</v>
      </c>
      <c r="E7" s="293"/>
    </row>
    <row r="8" spans="1:5" ht="30">
      <c r="A8" s="329"/>
      <c r="B8" s="295" t="s">
        <v>1666</v>
      </c>
      <c r="C8" s="296" t="s">
        <v>1667</v>
      </c>
      <c r="D8" s="295" t="s">
        <v>1666</v>
      </c>
      <c r="E8" s="296" t="s">
        <v>1667</v>
      </c>
    </row>
    <row r="9" spans="1:5" ht="24.95" customHeight="1">
      <c r="A9" s="297" t="s">
        <v>1668</v>
      </c>
      <c r="B9" s="297">
        <f>SUM(B10:B13)</f>
        <v>51730870669</v>
      </c>
      <c r="C9" s="297">
        <f>SUM(C10:C13)</f>
        <v>66823344327.390007</v>
      </c>
      <c r="D9" s="297">
        <f>SUM(D10:D13)</f>
        <v>57182209034</v>
      </c>
      <c r="E9" s="297">
        <f>SUM(E10:E13)</f>
        <v>59824212038.160004</v>
      </c>
    </row>
    <row r="10" spans="1:5" ht="29.1" customHeight="1">
      <c r="A10" s="330" t="s">
        <v>1696</v>
      </c>
      <c r="B10" s="331">
        <v>7086694711.54</v>
      </c>
      <c r="C10" s="331">
        <v>8890957160.2099991</v>
      </c>
      <c r="D10" s="332">
        <v>7946412462.7600002</v>
      </c>
      <c r="E10" s="332">
        <v>9578440101.7600002</v>
      </c>
    </row>
    <row r="11" spans="1:5" ht="29.1" customHeight="1">
      <c r="A11" s="333" t="s">
        <v>1697</v>
      </c>
      <c r="B11" s="334">
        <v>28356637713.529999</v>
      </c>
      <c r="C11" s="334">
        <v>40960861471.730003</v>
      </c>
      <c r="D11" s="335">
        <v>33071029515.619999</v>
      </c>
      <c r="E11" s="335">
        <v>34130394565.240002</v>
      </c>
    </row>
    <row r="12" spans="1:5" ht="29.1" customHeight="1">
      <c r="A12" s="333" t="s">
        <v>1698</v>
      </c>
      <c r="B12" s="334">
        <v>3799173270.0100002</v>
      </c>
      <c r="C12" s="334">
        <v>4550142741.8699999</v>
      </c>
      <c r="D12" s="335">
        <v>3884049760.46</v>
      </c>
      <c r="E12" s="335">
        <v>3363747925.1199999</v>
      </c>
    </row>
    <row r="13" spans="1:5" ht="33">
      <c r="A13" s="336" t="s">
        <v>1699</v>
      </c>
      <c r="B13" s="337">
        <v>12488364973.92</v>
      </c>
      <c r="C13" s="337">
        <v>12421382953.58</v>
      </c>
      <c r="D13" s="338">
        <v>12280717295.16</v>
      </c>
      <c r="E13" s="338">
        <v>12751629446.040001</v>
      </c>
    </row>
  </sheetData>
  <mergeCells count="3">
    <mergeCell ref="A7:A8"/>
    <mergeCell ref="B7:C7"/>
    <mergeCell ref="D7:E7"/>
  </mergeCells>
  <printOptions horizontalCentered="1"/>
  <pageMargins left="0.70866141732283472" right="0.51181102362204722" top="0.78740157480314965" bottom="0.74803149606299213" header="0" footer="0.31496062992125984"/>
  <pageSetup orientation="landscape" errors="NA" horizontalDpi="4294967295" verticalDpi="4294967295" r:id="rId1"/>
  <headerFooter alignWithMargins="0">
    <oddFooter xml:space="preserve">&amp;R&amp;8&amp;P de &amp;N  &amp;6
&amp;Z&amp;F  
&amp;A  </oddFooter>
  </headerFooter>
  <drawing r:id="rId2"/>
</worksheet>
</file>

<file path=xl/worksheets/sheet13.xml><?xml version="1.0" encoding="utf-8"?>
<worksheet xmlns="http://schemas.openxmlformats.org/spreadsheetml/2006/main" xmlns:r="http://schemas.openxmlformats.org/officeDocument/2006/relationships">
  <sheetPr>
    <tabColor theme="9" tint="-0.499984740745262"/>
    <pageSetUpPr fitToPage="1"/>
  </sheetPr>
  <dimension ref="A1:E13"/>
  <sheetViews>
    <sheetView showGridLines="0" workbookViewId="0">
      <selection activeCell="C22" sqref="C22"/>
    </sheetView>
  </sheetViews>
  <sheetFormatPr baseColWidth="10" defaultRowHeight="12.75"/>
  <cols>
    <col min="1" max="1" width="52.7109375" style="290" customWidth="1"/>
    <col min="2" max="2" width="23.42578125" style="290" customWidth="1"/>
    <col min="3" max="3" width="19.42578125" style="290" customWidth="1"/>
    <col min="4" max="4" width="23.42578125" style="290" customWidth="1"/>
    <col min="5" max="5" width="19.42578125" style="290" customWidth="1"/>
    <col min="6" max="16384" width="11.42578125" style="290"/>
  </cols>
  <sheetData>
    <row r="1" spans="1:5">
      <c r="A1" s="289" t="s">
        <v>1661</v>
      </c>
      <c r="B1" s="289"/>
      <c r="C1" s="289"/>
      <c r="D1" s="289"/>
      <c r="E1" s="289"/>
    </row>
    <row r="2" spans="1:5">
      <c r="A2" s="289" t="s">
        <v>1662</v>
      </c>
      <c r="B2" s="289"/>
      <c r="C2" s="289"/>
      <c r="D2" s="289"/>
      <c r="E2" s="289"/>
    </row>
    <row r="3" spans="1:5">
      <c r="A3" s="289" t="s">
        <v>1700</v>
      </c>
      <c r="B3" s="289"/>
      <c r="C3" s="289"/>
      <c r="D3" s="289"/>
      <c r="E3" s="289"/>
    </row>
    <row r="4" spans="1:5">
      <c r="A4" s="291" t="s">
        <v>1664</v>
      </c>
      <c r="B4" s="291"/>
      <c r="C4" s="291"/>
      <c r="D4" s="291"/>
      <c r="E4" s="291"/>
    </row>
    <row r="5" spans="1:5">
      <c r="A5" s="314"/>
      <c r="B5" s="314"/>
      <c r="C5" s="314"/>
      <c r="D5" s="314"/>
      <c r="E5" s="314"/>
    </row>
    <row r="6" spans="1:5" s="315" customFormat="1" ht="15">
      <c r="A6" s="292" t="s">
        <v>1701</v>
      </c>
      <c r="B6" s="293">
        <v>2014</v>
      </c>
      <c r="C6" s="293"/>
      <c r="D6" s="293">
        <v>2015</v>
      </c>
      <c r="E6" s="293"/>
    </row>
    <row r="7" spans="1:5" s="315" customFormat="1" ht="30">
      <c r="A7" s="294"/>
      <c r="B7" s="295" t="s">
        <v>1666</v>
      </c>
      <c r="C7" s="296" t="s">
        <v>1667</v>
      </c>
      <c r="D7" s="295" t="s">
        <v>1666</v>
      </c>
      <c r="E7" s="296" t="s">
        <v>1667</v>
      </c>
    </row>
    <row r="8" spans="1:5" s="315" customFormat="1" ht="24.95" customHeight="1">
      <c r="A8" s="339" t="s">
        <v>1668</v>
      </c>
      <c r="B8" s="340">
        <f>SUM(B9:B12)</f>
        <v>51730870669</v>
      </c>
      <c r="C8" s="340">
        <f>SUM(C9:C12)</f>
        <v>66823344327.389999</v>
      </c>
      <c r="D8" s="340">
        <f>SUM(D9:D12)</f>
        <v>57182209034</v>
      </c>
      <c r="E8" s="340">
        <f>SUM(E9:E12)</f>
        <v>59824212038.160004</v>
      </c>
    </row>
    <row r="9" spans="1:5" ht="27" customHeight="1">
      <c r="A9" s="341" t="s">
        <v>1702</v>
      </c>
      <c r="B9" s="342">
        <v>16416518842.92</v>
      </c>
      <c r="C9" s="342">
        <v>17938567644.650002</v>
      </c>
      <c r="D9" s="343">
        <v>15868647774.709999</v>
      </c>
      <c r="E9" s="343">
        <v>16707491984.620001</v>
      </c>
    </row>
    <row r="10" spans="1:5" ht="27" customHeight="1">
      <c r="A10" s="344" t="s">
        <v>1703</v>
      </c>
      <c r="B10" s="345">
        <v>3843374471.0700002</v>
      </c>
      <c r="C10" s="345">
        <v>6361963216.1999998</v>
      </c>
      <c r="D10" s="346">
        <v>4148642578.4400001</v>
      </c>
      <c r="E10" s="346">
        <v>5805121267.46</v>
      </c>
    </row>
    <row r="11" spans="1:5" ht="27" customHeight="1">
      <c r="A11" s="333" t="s">
        <v>1704</v>
      </c>
      <c r="B11" s="334">
        <v>27489026737.869999</v>
      </c>
      <c r="C11" s="334">
        <v>35010724385.309998</v>
      </c>
      <c r="D11" s="346">
        <v>32839854546.369999</v>
      </c>
      <c r="E11" s="346">
        <v>28912664884.900002</v>
      </c>
    </row>
    <row r="12" spans="1:5" ht="27" customHeight="1">
      <c r="A12" s="347" t="s">
        <v>1705</v>
      </c>
      <c r="B12" s="348">
        <v>3981950617.1399999</v>
      </c>
      <c r="C12" s="348">
        <v>7512089081.2299995</v>
      </c>
      <c r="D12" s="349">
        <v>4325064134.4799995</v>
      </c>
      <c r="E12" s="349">
        <v>8398933901.1800003</v>
      </c>
    </row>
    <row r="13" spans="1:5" ht="20.100000000000001" customHeight="1"/>
  </sheetData>
  <mergeCells count="3">
    <mergeCell ref="A6:A7"/>
    <mergeCell ref="B6:C6"/>
    <mergeCell ref="D6:E6"/>
  </mergeCells>
  <printOptions horizontalCentered="1"/>
  <pageMargins left="0.70866141732283472" right="0.59055118110236227" top="0.78740157480314965" bottom="0.78" header="0" footer="0.39"/>
  <pageSetup scale="91" orientation="landscape" errors="NA" horizontalDpi="4294967295" verticalDpi="4294967295" r:id="rId1"/>
  <headerFooter alignWithMargins="0">
    <oddFooter xml:space="preserve">&amp;R&amp;8&amp;P  de &amp;N  &amp;6
&amp;Z&amp;F  
&amp;A  </oddFooter>
  </headerFooter>
  <drawing r:id="rId2"/>
</worksheet>
</file>

<file path=xl/worksheets/sheet14.xml><?xml version="1.0" encoding="utf-8"?>
<worksheet xmlns="http://schemas.openxmlformats.org/spreadsheetml/2006/main" xmlns:r="http://schemas.openxmlformats.org/officeDocument/2006/relationships">
  <sheetPr>
    <tabColor theme="9" tint="-0.499984740745262"/>
    <pageSetUpPr fitToPage="1"/>
  </sheetPr>
  <dimension ref="A1:F21"/>
  <sheetViews>
    <sheetView showGridLines="0" workbookViewId="0">
      <selection activeCell="B23" sqref="B23"/>
    </sheetView>
  </sheetViews>
  <sheetFormatPr baseColWidth="10" defaultRowHeight="12.75"/>
  <cols>
    <col min="1" max="1" width="46.42578125" style="314" customWidth="1"/>
    <col min="2" max="2" width="21.42578125" style="314" customWidth="1"/>
    <col min="3" max="3" width="18.7109375" style="314" customWidth="1"/>
    <col min="4" max="4" width="21.42578125" style="314" customWidth="1"/>
    <col min="5" max="5" width="20" style="314" customWidth="1"/>
    <col min="6" max="16384" width="11.42578125" style="314"/>
  </cols>
  <sheetData>
    <row r="1" spans="1:6" ht="12.75" customHeight="1">
      <c r="A1" s="289" t="s">
        <v>1661</v>
      </c>
      <c r="B1" s="289"/>
      <c r="C1" s="289"/>
      <c r="D1" s="289"/>
      <c r="E1" s="289"/>
    </row>
    <row r="2" spans="1:6" ht="12.75" customHeight="1">
      <c r="A2" s="289" t="s">
        <v>1662</v>
      </c>
      <c r="B2" s="289"/>
      <c r="C2" s="289"/>
      <c r="D2" s="289"/>
      <c r="E2" s="289"/>
    </row>
    <row r="3" spans="1:6" ht="12.75" customHeight="1">
      <c r="A3" s="289" t="s">
        <v>1706</v>
      </c>
      <c r="B3" s="289"/>
      <c r="C3" s="289"/>
      <c r="D3" s="289"/>
      <c r="E3" s="289"/>
    </row>
    <row r="4" spans="1:6" ht="12.75" customHeight="1">
      <c r="A4" s="291" t="s">
        <v>1664</v>
      </c>
      <c r="B4" s="291"/>
      <c r="C4" s="291"/>
      <c r="D4" s="291"/>
      <c r="E4" s="291"/>
    </row>
    <row r="6" spans="1:6" s="350" customFormat="1" ht="15">
      <c r="A6" s="292" t="s">
        <v>1707</v>
      </c>
      <c r="B6" s="293">
        <v>2014</v>
      </c>
      <c r="C6" s="293"/>
      <c r="D6" s="293">
        <v>2015</v>
      </c>
      <c r="E6" s="293"/>
    </row>
    <row r="7" spans="1:6" s="350" customFormat="1" ht="36.75" customHeight="1">
      <c r="A7" s="294"/>
      <c r="B7" s="295" t="s">
        <v>1666</v>
      </c>
      <c r="C7" s="296" t="s">
        <v>1667</v>
      </c>
      <c r="D7" s="295" t="s">
        <v>1666</v>
      </c>
      <c r="E7" s="296" t="s">
        <v>1667</v>
      </c>
    </row>
    <row r="8" spans="1:6" s="350" customFormat="1" ht="24.95" customHeight="1">
      <c r="A8" s="339" t="s">
        <v>1708</v>
      </c>
      <c r="B8" s="340">
        <f>SUM(B9:B15)</f>
        <v>51730870669</v>
      </c>
      <c r="C8" s="340">
        <f>SUM(C9:C15)</f>
        <v>66823344327.389999</v>
      </c>
      <c r="D8" s="340">
        <f>SUM(D9:D15)</f>
        <v>57182209034</v>
      </c>
      <c r="E8" s="340">
        <f>SUM(E9:E15)</f>
        <v>59824212038.160004</v>
      </c>
    </row>
    <row r="9" spans="1:6" ht="24.95" customHeight="1">
      <c r="A9" s="330" t="s">
        <v>1709</v>
      </c>
      <c r="B9" s="343">
        <v>389077072.24000001</v>
      </c>
      <c r="C9" s="343">
        <v>695211313.68000007</v>
      </c>
      <c r="D9" s="343">
        <v>678000000</v>
      </c>
      <c r="E9" s="343">
        <v>777476656.65999997</v>
      </c>
    </row>
    <row r="10" spans="1:6" ht="24.95" customHeight="1">
      <c r="A10" s="333" t="s">
        <v>1710</v>
      </c>
      <c r="B10" s="346">
        <v>670150109.66999996</v>
      </c>
      <c r="C10" s="346">
        <v>780183067.19000006</v>
      </c>
      <c r="D10" s="346">
        <v>687421913</v>
      </c>
      <c r="E10" s="346">
        <v>912314767.01999998</v>
      </c>
      <c r="F10" s="351"/>
    </row>
    <row r="11" spans="1:6" ht="24.95" customHeight="1">
      <c r="A11" s="333" t="s">
        <v>1711</v>
      </c>
      <c r="B11" s="346">
        <v>17259552942.860001</v>
      </c>
      <c r="C11" s="346">
        <v>15596233631.789999</v>
      </c>
      <c r="D11" s="346">
        <v>18501050950.07</v>
      </c>
      <c r="E11" s="346">
        <v>13873617101.300001</v>
      </c>
    </row>
    <row r="12" spans="1:6" ht="24.95" customHeight="1">
      <c r="A12" s="333" t="s">
        <v>1712</v>
      </c>
      <c r="B12" s="346">
        <v>20977327131.470001</v>
      </c>
      <c r="C12" s="346">
        <v>34203077143.589996</v>
      </c>
      <c r="D12" s="346">
        <v>25056004748.77</v>
      </c>
      <c r="E12" s="346">
        <v>27974856867.380001</v>
      </c>
      <c r="F12" s="351"/>
    </row>
    <row r="13" spans="1:6" ht="24.95" customHeight="1">
      <c r="A13" s="333" t="s">
        <v>1713</v>
      </c>
      <c r="B13" s="346">
        <v>11276728.17</v>
      </c>
      <c r="C13" s="346">
        <v>260935212.78999999</v>
      </c>
      <c r="D13" s="346">
        <v>12997127</v>
      </c>
      <c r="E13" s="346">
        <v>53213904.369999997</v>
      </c>
    </row>
    <row r="14" spans="1:6" ht="24.95" customHeight="1">
      <c r="A14" s="333" t="s">
        <v>1714</v>
      </c>
      <c r="B14" s="346">
        <v>936945528.66999996</v>
      </c>
      <c r="C14" s="346">
        <v>1169809923.75</v>
      </c>
      <c r="D14" s="346">
        <v>995470528</v>
      </c>
      <c r="E14" s="346">
        <v>1332946509.03</v>
      </c>
    </row>
    <row r="15" spans="1:6" ht="24.95" customHeight="1">
      <c r="A15" s="347" t="s">
        <v>1715</v>
      </c>
      <c r="B15" s="349">
        <v>11486541155.92</v>
      </c>
      <c r="C15" s="349">
        <v>14117894034.6</v>
      </c>
      <c r="D15" s="349">
        <v>11251263767.16</v>
      </c>
      <c r="E15" s="349">
        <v>14899786232.400002</v>
      </c>
    </row>
    <row r="16" spans="1:6">
      <c r="A16" s="290"/>
      <c r="B16" s="290"/>
      <c r="C16" s="290"/>
      <c r="D16" s="290"/>
      <c r="E16" s="290"/>
    </row>
    <row r="17" spans="1:5">
      <c r="A17" s="290"/>
      <c r="B17" s="290"/>
      <c r="C17" s="290"/>
      <c r="D17" s="290"/>
      <c r="E17" s="290"/>
    </row>
    <row r="18" spans="1:5">
      <c r="A18" s="290"/>
      <c r="B18" s="290"/>
      <c r="C18" s="290"/>
      <c r="D18" s="290"/>
      <c r="E18" s="290"/>
    </row>
    <row r="19" spans="1:5">
      <c r="A19" s="290"/>
      <c r="B19" s="290"/>
      <c r="C19" s="290"/>
      <c r="D19" s="290"/>
      <c r="E19" s="290"/>
    </row>
    <row r="20" spans="1:5">
      <c r="A20" s="290"/>
      <c r="B20" s="290"/>
      <c r="C20" s="290"/>
      <c r="D20" s="290"/>
      <c r="E20" s="290"/>
    </row>
    <row r="21" spans="1:5">
      <c r="A21" s="290"/>
      <c r="B21" s="290"/>
      <c r="C21" s="290"/>
      <c r="D21" s="290"/>
      <c r="E21" s="290"/>
    </row>
  </sheetData>
  <mergeCells count="3">
    <mergeCell ref="A6:A7"/>
    <mergeCell ref="B6:C6"/>
    <mergeCell ref="D6:E6"/>
  </mergeCells>
  <printOptions horizontalCentered="1"/>
  <pageMargins left="0.70866141732283472" right="0.39370078740157483" top="0.39370078740157483" bottom="0.82677165354330717" header="0" footer="0.47244094488188981"/>
  <pageSetup orientation="landscape" errors="NA" horizontalDpi="4294967295" verticalDpi="4294967295" r:id="rId1"/>
  <headerFooter alignWithMargins="0">
    <oddFooter xml:space="preserve">&amp;R&amp;8&amp;P de &amp;N  &amp;6
&amp;Z&amp;F  
&amp;A&amp;10  </oddFooter>
  </headerFooter>
</worksheet>
</file>

<file path=xl/worksheets/sheet15.xml><?xml version="1.0" encoding="utf-8"?>
<worksheet xmlns="http://schemas.openxmlformats.org/spreadsheetml/2006/main" xmlns:r="http://schemas.openxmlformats.org/officeDocument/2006/relationships">
  <sheetPr>
    <tabColor theme="9" tint="-0.499984740745262"/>
    <pageSetUpPr fitToPage="1"/>
  </sheetPr>
  <dimension ref="A1:E112"/>
  <sheetViews>
    <sheetView showGridLines="0" topLeftCell="A106" workbookViewId="0">
      <selection activeCell="B123" sqref="B123"/>
    </sheetView>
  </sheetViews>
  <sheetFormatPr baseColWidth="10" defaultRowHeight="12.75" outlineLevelCol="1"/>
  <cols>
    <col min="1" max="1" width="55.42578125" style="290" customWidth="1"/>
    <col min="2" max="3" width="19.28515625" style="290" customWidth="1" outlineLevel="1"/>
    <col min="4" max="5" width="19.28515625" style="290" customWidth="1"/>
    <col min="6" max="16384" width="11.42578125" style="290"/>
  </cols>
  <sheetData>
    <row r="1" spans="1:5">
      <c r="A1" s="289" t="s">
        <v>1661</v>
      </c>
      <c r="B1" s="289"/>
      <c r="C1" s="289"/>
      <c r="D1" s="289"/>
      <c r="E1" s="289"/>
    </row>
    <row r="2" spans="1:5">
      <c r="A2" s="289" t="s">
        <v>1662</v>
      </c>
      <c r="B2" s="289"/>
      <c r="C2" s="289"/>
      <c r="D2" s="289"/>
      <c r="E2" s="289"/>
    </row>
    <row r="3" spans="1:5">
      <c r="A3" s="289" t="s">
        <v>1716</v>
      </c>
      <c r="B3" s="289"/>
      <c r="C3" s="289"/>
      <c r="D3" s="289"/>
      <c r="E3" s="289"/>
    </row>
    <row r="4" spans="1:5">
      <c r="A4" s="291" t="s">
        <v>1664</v>
      </c>
      <c r="B4" s="291"/>
      <c r="C4" s="291"/>
      <c r="D4" s="291"/>
      <c r="E4" s="291"/>
    </row>
    <row r="7" spans="1:5" s="315" customFormat="1" ht="15">
      <c r="A7" s="292" t="s">
        <v>1717</v>
      </c>
      <c r="B7" s="293">
        <v>2014</v>
      </c>
      <c r="C7" s="293"/>
      <c r="D7" s="293">
        <v>2015</v>
      </c>
      <c r="E7" s="293"/>
    </row>
    <row r="8" spans="1:5" s="315" customFormat="1" ht="30">
      <c r="A8" s="294"/>
      <c r="B8" s="295" t="s">
        <v>1666</v>
      </c>
      <c r="C8" s="296" t="s">
        <v>1667</v>
      </c>
      <c r="D8" s="295" t="s">
        <v>1666</v>
      </c>
      <c r="E8" s="296" t="s">
        <v>1667</v>
      </c>
    </row>
    <row r="9" spans="1:5" s="315" customFormat="1" ht="18.75" customHeight="1">
      <c r="A9" s="297" t="s">
        <v>1668</v>
      </c>
      <c r="B9" s="297">
        <f>B10+B13+B16+B45+B100+B104+B110</f>
        <v>51730870668.999992</v>
      </c>
      <c r="C9" s="297">
        <f>C10+C13+C16+C45+C100+C104+C110</f>
        <v>66823344327.389999</v>
      </c>
      <c r="D9" s="297">
        <f>D10+D13+D16+D45+D100+D104+D110</f>
        <v>57182209034</v>
      </c>
      <c r="E9" s="297">
        <f>E10+E13+E16+E45+E100+E104+E110</f>
        <v>59824212038.160004</v>
      </c>
    </row>
    <row r="10" spans="1:5" s="315" customFormat="1" ht="26.1" customHeight="1">
      <c r="A10" s="352" t="s">
        <v>1709</v>
      </c>
      <c r="B10" s="353">
        <f>SUM(B11:B12)</f>
        <v>389077072.24000001</v>
      </c>
      <c r="C10" s="353">
        <f>SUM(C11:C12)</f>
        <v>695211313.68000007</v>
      </c>
      <c r="D10" s="354">
        <v>678000000</v>
      </c>
      <c r="E10" s="353">
        <f>SUM(E11:E12)</f>
        <v>777476656.65999997</v>
      </c>
    </row>
    <row r="11" spans="1:5" s="315" customFormat="1" ht="26.1" customHeight="1">
      <c r="A11" s="355" t="s">
        <v>1718</v>
      </c>
      <c r="B11" s="356">
        <v>329990255.70999998</v>
      </c>
      <c r="C11" s="356">
        <v>619988780.33000004</v>
      </c>
      <c r="D11" s="356">
        <v>605000000</v>
      </c>
      <c r="E11" s="356">
        <v>695000000</v>
      </c>
    </row>
    <row r="12" spans="1:5" s="315" customFormat="1" ht="26.1" customHeight="1">
      <c r="A12" s="333" t="s">
        <v>1719</v>
      </c>
      <c r="B12" s="346">
        <v>59086816.530000001</v>
      </c>
      <c r="C12" s="346">
        <v>75222533.349999994</v>
      </c>
      <c r="D12" s="346">
        <v>73000000</v>
      </c>
      <c r="E12" s="346">
        <v>82476656.659999996</v>
      </c>
    </row>
    <row r="13" spans="1:5" s="315" customFormat="1" ht="26.1" customHeight="1">
      <c r="A13" s="357" t="s">
        <v>1710</v>
      </c>
      <c r="B13" s="358">
        <v>670150109.67000008</v>
      </c>
      <c r="C13" s="358">
        <v>780183067.19000006</v>
      </c>
      <c r="D13" s="359">
        <v>687421913</v>
      </c>
      <c r="E13" s="358">
        <v>912314767.01999998</v>
      </c>
    </row>
    <row r="14" spans="1:5" s="315" customFormat="1" ht="26.1" customHeight="1">
      <c r="A14" s="355" t="s">
        <v>1720</v>
      </c>
      <c r="B14" s="356">
        <v>151835327.69999999</v>
      </c>
      <c r="C14" s="356">
        <v>166661045.59999999</v>
      </c>
      <c r="D14" s="356">
        <v>154260265</v>
      </c>
      <c r="E14" s="356">
        <v>297362855.60000002</v>
      </c>
    </row>
    <row r="15" spans="1:5" s="315" customFormat="1" ht="26.1" customHeight="1">
      <c r="A15" s="333" t="s">
        <v>1721</v>
      </c>
      <c r="B15" s="346">
        <v>518314781.97000003</v>
      </c>
      <c r="C15" s="346">
        <v>613522021.59000003</v>
      </c>
      <c r="D15" s="346">
        <v>533161648</v>
      </c>
      <c r="E15" s="346">
        <v>614951911.41999996</v>
      </c>
    </row>
    <row r="16" spans="1:5" s="315" customFormat="1" ht="26.1" customHeight="1">
      <c r="A16" s="357" t="s">
        <v>1711</v>
      </c>
      <c r="B16" s="358">
        <v>17259552942.859997</v>
      </c>
      <c r="C16" s="358">
        <v>15596233631.789999</v>
      </c>
      <c r="D16" s="359">
        <v>18501050950.07</v>
      </c>
      <c r="E16" s="358">
        <v>13873617101.300001</v>
      </c>
    </row>
    <row r="17" spans="1:5" s="315" customFormat="1" ht="26.1" customHeight="1">
      <c r="A17" s="355" t="s">
        <v>1722</v>
      </c>
      <c r="B17" s="356">
        <v>155970374.37</v>
      </c>
      <c r="C17" s="356">
        <v>150580238.41</v>
      </c>
      <c r="D17" s="356">
        <v>135550815.5</v>
      </c>
      <c r="E17" s="356">
        <v>142140598.00999999</v>
      </c>
    </row>
    <row r="18" spans="1:5" s="315" customFormat="1" ht="26.1" customHeight="1">
      <c r="A18" s="333" t="s">
        <v>1723</v>
      </c>
      <c r="B18" s="346">
        <v>340096356.72000003</v>
      </c>
      <c r="C18" s="346">
        <v>519470901.29000002</v>
      </c>
      <c r="D18" s="346">
        <v>410228822</v>
      </c>
      <c r="E18" s="346">
        <v>543027239.48000002</v>
      </c>
    </row>
    <row r="19" spans="1:5" s="315" customFormat="1" ht="26.1" customHeight="1">
      <c r="A19" s="333" t="s">
        <v>1724</v>
      </c>
      <c r="B19" s="346">
        <v>595331119.45000005</v>
      </c>
      <c r="C19" s="346">
        <v>865934544.65999997</v>
      </c>
      <c r="D19" s="346">
        <v>606236674</v>
      </c>
      <c r="E19" s="346">
        <v>667500267.01999998</v>
      </c>
    </row>
    <row r="20" spans="1:5" s="315" customFormat="1" ht="26.1" customHeight="1">
      <c r="A20" s="333" t="s">
        <v>1725</v>
      </c>
      <c r="B20" s="346">
        <v>1258694487.8399999</v>
      </c>
      <c r="C20" s="346">
        <v>1721536620.8800001</v>
      </c>
      <c r="D20" s="346">
        <v>1210074794</v>
      </c>
      <c r="E20" s="346">
        <v>1518183871.8099999</v>
      </c>
    </row>
    <row r="21" spans="1:5" s="315" customFormat="1" ht="26.1" customHeight="1">
      <c r="A21" s="333" t="s">
        <v>1726</v>
      </c>
      <c r="B21" s="346">
        <v>1884917053</v>
      </c>
      <c r="C21" s="346">
        <v>3490047697.9899998</v>
      </c>
      <c r="D21" s="346">
        <v>2180000000</v>
      </c>
      <c r="E21" s="346">
        <v>1751888162.95</v>
      </c>
    </row>
    <row r="22" spans="1:5" s="315" customFormat="1" ht="32.25" customHeight="1">
      <c r="A22" s="344" t="s">
        <v>1727</v>
      </c>
      <c r="B22" s="346">
        <v>186296238.65000001</v>
      </c>
      <c r="C22" s="346">
        <v>1678378385.7</v>
      </c>
      <c r="D22" s="346">
        <v>202963362</v>
      </c>
      <c r="E22" s="346">
        <v>1407803347.21</v>
      </c>
    </row>
    <row r="23" spans="1:5" s="315" customFormat="1" ht="26.1" customHeight="1">
      <c r="A23" s="333" t="s">
        <v>1728</v>
      </c>
      <c r="B23" s="346">
        <v>158318171.11000001</v>
      </c>
      <c r="C23" s="346">
        <v>653061384.84000003</v>
      </c>
      <c r="D23" s="346">
        <v>151881767</v>
      </c>
      <c r="E23" s="346">
        <v>616989653.82000005</v>
      </c>
    </row>
    <row r="24" spans="1:5" s="315" customFormat="1" ht="26.1" customHeight="1">
      <c r="A24" s="333" t="s">
        <v>1729</v>
      </c>
      <c r="B24" s="346">
        <v>68981034.370000005</v>
      </c>
      <c r="C24" s="346">
        <v>126312279.61</v>
      </c>
      <c r="D24" s="346">
        <v>94416164</v>
      </c>
      <c r="E24" s="346">
        <v>139172953.91</v>
      </c>
    </row>
    <row r="25" spans="1:5" s="315" customFormat="1" ht="26.1" customHeight="1">
      <c r="A25" s="333" t="s">
        <v>1730</v>
      </c>
      <c r="B25" s="346">
        <v>126934468.64</v>
      </c>
      <c r="C25" s="346">
        <v>204663705.46000001</v>
      </c>
      <c r="D25" s="346">
        <v>124706766</v>
      </c>
      <c r="E25" s="346">
        <v>244453607.93000001</v>
      </c>
    </row>
    <row r="26" spans="1:5" s="315" customFormat="1" ht="26.1" customHeight="1">
      <c r="A26" s="333" t="s">
        <v>1731</v>
      </c>
      <c r="B26" s="346">
        <v>146781829.83999997</v>
      </c>
      <c r="C26" s="346">
        <v>126220125.06999999</v>
      </c>
      <c r="D26" s="346">
        <v>80912322</v>
      </c>
      <c r="E26" s="346">
        <v>71317490.519999996</v>
      </c>
    </row>
    <row r="27" spans="1:5" s="315" customFormat="1" ht="26.1" customHeight="1">
      <c r="A27" s="333" t="s">
        <v>1732</v>
      </c>
      <c r="B27" s="346">
        <v>84736610.470000014</v>
      </c>
      <c r="C27" s="346">
        <v>90783893.579999998</v>
      </c>
      <c r="D27" s="346">
        <v>80465676</v>
      </c>
      <c r="E27" s="346">
        <v>90322951.420000002</v>
      </c>
    </row>
    <row r="28" spans="1:5" s="315" customFormat="1" ht="33.75" customHeight="1">
      <c r="A28" s="344" t="s">
        <v>1733</v>
      </c>
      <c r="B28" s="346">
        <v>213852962.06999999</v>
      </c>
      <c r="C28" s="346">
        <v>561427256.76999998</v>
      </c>
      <c r="D28" s="346">
        <v>203943056</v>
      </c>
      <c r="E28" s="346">
        <v>565390578.25</v>
      </c>
    </row>
    <row r="29" spans="1:5" s="315" customFormat="1" ht="26.1" customHeight="1">
      <c r="A29" s="333" t="s">
        <v>1734</v>
      </c>
      <c r="B29" s="346">
        <v>401874590.49000001</v>
      </c>
      <c r="C29" s="346">
        <v>696566127.21000004</v>
      </c>
      <c r="D29" s="346">
        <v>414017226</v>
      </c>
      <c r="E29" s="346">
        <v>688423310.59000003</v>
      </c>
    </row>
    <row r="30" spans="1:5" s="315" customFormat="1" ht="26.1" customHeight="1">
      <c r="A30" s="333" t="s">
        <v>1735</v>
      </c>
      <c r="B30" s="346">
        <v>7826462101.8699999</v>
      </c>
      <c r="C30" s="346">
        <v>0</v>
      </c>
      <c r="D30" s="346">
        <v>8302427832.1700001</v>
      </c>
      <c r="E30" s="346">
        <v>0</v>
      </c>
    </row>
    <row r="31" spans="1:5" s="315" customFormat="1" ht="26.1" customHeight="1">
      <c r="A31" s="333" t="s">
        <v>1736</v>
      </c>
      <c r="B31" s="346">
        <v>1612696252</v>
      </c>
      <c r="C31" s="346">
        <v>2062109644.3900001</v>
      </c>
      <c r="D31" s="346">
        <v>1838665204</v>
      </c>
      <c r="E31" s="346">
        <v>2240266839.1799998</v>
      </c>
    </row>
    <row r="32" spans="1:5" s="315" customFormat="1" ht="26.1" customHeight="1">
      <c r="A32" s="333" t="s">
        <v>1737</v>
      </c>
      <c r="B32" s="346">
        <v>1215036944.0799999</v>
      </c>
      <c r="C32" s="346">
        <v>1454802339.54</v>
      </c>
      <c r="D32" s="346">
        <v>1299145976</v>
      </c>
      <c r="E32" s="346">
        <v>1798348283.05</v>
      </c>
    </row>
    <row r="33" spans="1:5" s="315" customFormat="1" ht="34.5" customHeight="1">
      <c r="A33" s="344" t="s">
        <v>1738</v>
      </c>
      <c r="B33" s="346">
        <v>471745513.81</v>
      </c>
      <c r="C33" s="346">
        <v>265434938.96000001</v>
      </c>
      <c r="D33" s="346">
        <v>530007273.5</v>
      </c>
      <c r="E33" s="346">
        <v>300997822.10000002</v>
      </c>
    </row>
    <row r="34" spans="1:5" s="315" customFormat="1" ht="32.25" customHeight="1">
      <c r="A34" s="344" t="s">
        <v>1739</v>
      </c>
      <c r="B34" s="346">
        <v>82090488.910000011</v>
      </c>
      <c r="C34" s="346">
        <v>124632151.23</v>
      </c>
      <c r="D34" s="346">
        <v>82873590</v>
      </c>
      <c r="E34" s="346">
        <v>117868928.77</v>
      </c>
    </row>
    <row r="35" spans="1:5" s="315" customFormat="1" ht="26.1" customHeight="1">
      <c r="A35" s="333" t="s">
        <v>1740</v>
      </c>
      <c r="B35" s="346">
        <v>6305891.6699999999</v>
      </c>
      <c r="C35" s="346">
        <v>34257184.729999997</v>
      </c>
      <c r="D35" s="346">
        <v>26981474</v>
      </c>
      <c r="E35" s="346">
        <v>42617584.079999998</v>
      </c>
    </row>
    <row r="36" spans="1:5" s="315" customFormat="1" ht="26.1" customHeight="1">
      <c r="A36" s="333" t="s">
        <v>1741</v>
      </c>
      <c r="B36" s="346">
        <v>7487380.1500000004</v>
      </c>
      <c r="C36" s="346">
        <v>0</v>
      </c>
      <c r="D36" s="346">
        <v>0</v>
      </c>
      <c r="E36" s="346">
        <v>0</v>
      </c>
    </row>
    <row r="37" spans="1:5" s="315" customFormat="1" ht="26.1" customHeight="1">
      <c r="A37" s="333" t="s">
        <v>1742</v>
      </c>
      <c r="B37" s="346">
        <v>27205386.57</v>
      </c>
      <c r="C37" s="346">
        <v>39654514.869999997</v>
      </c>
      <c r="D37" s="346">
        <v>26613683.98</v>
      </c>
      <c r="E37" s="346">
        <v>28510482.899999999</v>
      </c>
    </row>
    <row r="38" spans="1:5" s="315" customFormat="1" ht="37.5" customHeight="1">
      <c r="A38" s="344" t="s">
        <v>1743</v>
      </c>
      <c r="B38" s="346">
        <v>8507860.1799999997</v>
      </c>
      <c r="C38" s="346">
        <v>22533083.859999999</v>
      </c>
      <c r="D38" s="346">
        <v>10378488</v>
      </c>
      <c r="E38" s="346">
        <v>42982585.090000004</v>
      </c>
    </row>
    <row r="39" spans="1:5" s="315" customFormat="1" ht="35.25" customHeight="1">
      <c r="A39" s="344" t="s">
        <v>1744</v>
      </c>
      <c r="B39" s="346">
        <v>7100319.8999999985</v>
      </c>
      <c r="C39" s="346">
        <v>9962936.7699999996</v>
      </c>
      <c r="D39" s="346">
        <v>8825477</v>
      </c>
      <c r="E39" s="346">
        <v>10552361.99</v>
      </c>
    </row>
    <row r="40" spans="1:5" s="315" customFormat="1" ht="26.1" customHeight="1">
      <c r="A40" s="333" t="s">
        <v>1745</v>
      </c>
      <c r="B40" s="346">
        <v>273035039.98000002</v>
      </c>
      <c r="C40" s="346">
        <v>299364973.67000002</v>
      </c>
      <c r="D40" s="346">
        <v>299793812.92000002</v>
      </c>
      <c r="E40" s="346">
        <v>298800334.5</v>
      </c>
    </row>
    <row r="41" spans="1:5" s="315" customFormat="1" ht="26.1" customHeight="1">
      <c r="A41" s="333" t="s">
        <v>1746</v>
      </c>
      <c r="B41" s="346">
        <v>89719421.719999999</v>
      </c>
      <c r="C41" s="346">
        <v>182729984.94999999</v>
      </c>
      <c r="D41" s="346">
        <v>101394647</v>
      </c>
      <c r="E41" s="346">
        <v>190128853.94</v>
      </c>
    </row>
    <row r="42" spans="1:5" s="315" customFormat="1" ht="36.75" customHeight="1">
      <c r="A42" s="344" t="s">
        <v>1747</v>
      </c>
      <c r="B42" s="346">
        <v>9375045</v>
      </c>
      <c r="C42" s="346">
        <v>10956315.93</v>
      </c>
      <c r="D42" s="346">
        <v>6973183</v>
      </c>
      <c r="E42" s="346">
        <v>9822050.5899999999</v>
      </c>
    </row>
    <row r="43" spans="1:5" s="315" customFormat="1" ht="35.25" customHeight="1">
      <c r="A43" s="344" t="s">
        <v>1748</v>
      </c>
      <c r="B43" s="346">
        <v>0</v>
      </c>
      <c r="C43" s="346">
        <v>96965069.340000004</v>
      </c>
      <c r="D43" s="346">
        <v>71572864</v>
      </c>
      <c r="E43" s="346">
        <v>118134830.26000001</v>
      </c>
    </row>
    <row r="44" spans="1:5" s="315" customFormat="1" ht="35.25" customHeight="1">
      <c r="A44" s="344" t="s">
        <v>1749</v>
      </c>
      <c r="B44" s="344">
        <v>0</v>
      </c>
      <c r="C44" s="360">
        <v>107847332.08</v>
      </c>
      <c r="D44" s="344">
        <v>0</v>
      </c>
      <c r="E44" s="360">
        <v>227972111.93000001</v>
      </c>
    </row>
    <row r="45" spans="1:5" s="315" customFormat="1" ht="26.1" customHeight="1">
      <c r="A45" s="357" t="s">
        <v>1712</v>
      </c>
      <c r="B45" s="358">
        <v>20977327131.470001</v>
      </c>
      <c r="C45" s="358">
        <v>34203077143.589996</v>
      </c>
      <c r="D45" s="361">
        <v>25056004748.77</v>
      </c>
      <c r="E45" s="358">
        <v>27974856867.380001</v>
      </c>
    </row>
    <row r="46" spans="1:5" s="315" customFormat="1" ht="26.1" customHeight="1">
      <c r="A46" s="333" t="s">
        <v>1750</v>
      </c>
      <c r="B46" s="346">
        <v>174849780.31999999</v>
      </c>
      <c r="C46" s="346">
        <v>1852705901.21</v>
      </c>
      <c r="D46" s="346">
        <v>172668421</v>
      </c>
      <c r="E46" s="346">
        <v>1102477356.1199999</v>
      </c>
    </row>
    <row r="47" spans="1:5" s="315" customFormat="1" ht="26.1" customHeight="1">
      <c r="A47" s="333" t="s">
        <v>1751</v>
      </c>
      <c r="B47" s="346">
        <v>23005234.710000001</v>
      </c>
      <c r="C47" s="346">
        <v>26518539.370000001</v>
      </c>
      <c r="D47" s="346">
        <v>21788142</v>
      </c>
      <c r="E47" s="346">
        <v>25407763.219999999</v>
      </c>
    </row>
    <row r="48" spans="1:5" s="315" customFormat="1" ht="26.1" customHeight="1">
      <c r="A48" s="333" t="s">
        <v>1752</v>
      </c>
      <c r="B48" s="346">
        <v>8451394.8000000007</v>
      </c>
      <c r="C48" s="346">
        <v>8352216.3099999996</v>
      </c>
      <c r="D48" s="346">
        <v>7029442</v>
      </c>
      <c r="E48" s="346">
        <v>8274718.7800000003</v>
      </c>
    </row>
    <row r="49" spans="1:5" s="315" customFormat="1" ht="26.1" customHeight="1">
      <c r="A49" s="333" t="s">
        <v>1753</v>
      </c>
      <c r="B49" s="346">
        <v>5280884.6399999997</v>
      </c>
      <c r="C49" s="346">
        <v>12320367.189999999</v>
      </c>
      <c r="D49" s="346">
        <v>5478540</v>
      </c>
      <c r="E49" s="346">
        <v>13329693.960000001</v>
      </c>
    </row>
    <row r="50" spans="1:5" s="315" customFormat="1" ht="26.1" customHeight="1">
      <c r="A50" s="333" t="s">
        <v>1754</v>
      </c>
      <c r="B50" s="346">
        <v>784662</v>
      </c>
      <c r="C50" s="346">
        <v>0</v>
      </c>
      <c r="D50" s="346">
        <v>0</v>
      </c>
      <c r="E50" s="346">
        <v>0</v>
      </c>
    </row>
    <row r="51" spans="1:5" s="315" customFormat="1" ht="26.1" customHeight="1">
      <c r="A51" s="333" t="s">
        <v>1755</v>
      </c>
      <c r="B51" s="346">
        <v>780847002.21000004</v>
      </c>
      <c r="C51" s="346">
        <v>1009500588.97</v>
      </c>
      <c r="D51" s="346">
        <v>941998331</v>
      </c>
      <c r="E51" s="335">
        <v>1049604199.91</v>
      </c>
    </row>
    <row r="52" spans="1:5" s="315" customFormat="1" ht="35.25" customHeight="1">
      <c r="A52" s="344" t="s">
        <v>1756</v>
      </c>
      <c r="B52" s="346">
        <v>548713409.19000006</v>
      </c>
      <c r="C52" s="346">
        <v>650933422.25999999</v>
      </c>
      <c r="D52" s="346">
        <v>629302056</v>
      </c>
      <c r="E52" s="335">
        <v>662799773.55999994</v>
      </c>
    </row>
    <row r="53" spans="1:5" s="315" customFormat="1" ht="32.25" customHeight="1">
      <c r="A53" s="344" t="s">
        <v>1757</v>
      </c>
      <c r="B53" s="346">
        <v>95716584.010000005</v>
      </c>
      <c r="C53" s="346">
        <v>115059540.52</v>
      </c>
      <c r="D53" s="346">
        <v>105425010</v>
      </c>
      <c r="E53" s="335">
        <v>125669725.15000001</v>
      </c>
    </row>
    <row r="54" spans="1:5" s="315" customFormat="1" ht="26.1" customHeight="1">
      <c r="A54" s="333" t="s">
        <v>1758</v>
      </c>
      <c r="B54" s="346">
        <v>36172434.920000002</v>
      </c>
      <c r="C54" s="346">
        <v>65063876.890000001</v>
      </c>
      <c r="D54" s="346">
        <v>40757123</v>
      </c>
      <c r="E54" s="335">
        <v>72538120.239999995</v>
      </c>
    </row>
    <row r="55" spans="1:5" s="315" customFormat="1" ht="26.1" customHeight="1">
      <c r="A55" s="333" t="s">
        <v>1759</v>
      </c>
      <c r="B55" s="346">
        <v>67673746.989999995</v>
      </c>
      <c r="C55" s="346">
        <v>544452901.65999997</v>
      </c>
      <c r="D55" s="346">
        <v>66851040</v>
      </c>
      <c r="E55" s="335">
        <v>187613216.25999999</v>
      </c>
    </row>
    <row r="56" spans="1:5" s="315" customFormat="1" ht="26.1" customHeight="1">
      <c r="A56" s="333" t="s">
        <v>1760</v>
      </c>
      <c r="B56" s="346">
        <v>211526161.87</v>
      </c>
      <c r="C56" s="346">
        <v>734983267.84000003</v>
      </c>
      <c r="D56" s="346">
        <v>207864937</v>
      </c>
      <c r="E56" s="335">
        <v>606332116.14999998</v>
      </c>
    </row>
    <row r="57" spans="1:5" s="315" customFormat="1" ht="36" customHeight="1">
      <c r="A57" s="344" t="s">
        <v>1761</v>
      </c>
      <c r="B57" s="346">
        <v>1790612.24</v>
      </c>
      <c r="C57" s="346">
        <v>1789506.17</v>
      </c>
      <c r="D57" s="346">
        <v>1682025</v>
      </c>
      <c r="E57" s="335">
        <v>1648936.14</v>
      </c>
    </row>
    <row r="58" spans="1:5" s="315" customFormat="1" ht="33.75" customHeight="1">
      <c r="A58" s="344" t="s">
        <v>1762</v>
      </c>
      <c r="B58" s="346">
        <v>2883695.75</v>
      </c>
      <c r="C58" s="346">
        <v>2883499.67</v>
      </c>
      <c r="D58" s="346">
        <v>2697736</v>
      </c>
      <c r="E58" s="335">
        <v>2521776.04</v>
      </c>
    </row>
    <row r="59" spans="1:5" s="315" customFormat="1" ht="32.25" customHeight="1">
      <c r="A59" s="344" t="s">
        <v>1763</v>
      </c>
      <c r="B59" s="346">
        <v>5830565.0599999996</v>
      </c>
      <c r="C59" s="346">
        <v>19017535.350000001</v>
      </c>
      <c r="D59" s="346">
        <v>5421782</v>
      </c>
      <c r="E59" s="335">
        <v>23460246.289999999</v>
      </c>
    </row>
    <row r="60" spans="1:5" s="315" customFormat="1" ht="26.1" customHeight="1">
      <c r="A60" s="333" t="s">
        <v>1764</v>
      </c>
      <c r="B60" s="346">
        <v>9913165.9299999997</v>
      </c>
      <c r="C60" s="346">
        <v>12981451.77</v>
      </c>
      <c r="D60" s="346">
        <v>9734911</v>
      </c>
      <c r="E60" s="335">
        <v>13130126.27</v>
      </c>
    </row>
    <row r="61" spans="1:5" s="315" customFormat="1" ht="26.1" customHeight="1">
      <c r="A61" s="333" t="s">
        <v>1765</v>
      </c>
      <c r="B61" s="346">
        <v>8332342.2400000002</v>
      </c>
      <c r="C61" s="346">
        <v>8539069.4000000004</v>
      </c>
      <c r="D61" s="346">
        <v>7823233</v>
      </c>
      <c r="E61" s="335">
        <v>2789673.41</v>
      </c>
    </row>
    <row r="62" spans="1:5" s="315" customFormat="1" ht="26.1" customHeight="1">
      <c r="A62" s="333" t="s">
        <v>1766</v>
      </c>
      <c r="B62" s="346">
        <v>4532534.91</v>
      </c>
      <c r="C62" s="346">
        <v>12354080.380000001</v>
      </c>
      <c r="D62" s="346">
        <v>4528198</v>
      </c>
      <c r="E62" s="335">
        <v>11183157</v>
      </c>
    </row>
    <row r="63" spans="1:5" s="315" customFormat="1" ht="26.1" customHeight="1">
      <c r="A63" s="333" t="s">
        <v>1767</v>
      </c>
      <c r="B63" s="346">
        <v>46667734.640000001</v>
      </c>
      <c r="C63" s="346">
        <v>210401275.53</v>
      </c>
      <c r="D63" s="346">
        <v>48918471</v>
      </c>
      <c r="E63" s="335">
        <v>104608487.78</v>
      </c>
    </row>
    <row r="64" spans="1:5" s="315" customFormat="1" ht="26.1" customHeight="1">
      <c r="A64" s="333" t="s">
        <v>1768</v>
      </c>
      <c r="B64" s="346">
        <v>5813153.8700000001</v>
      </c>
      <c r="C64" s="346">
        <v>5857611.75</v>
      </c>
      <c r="D64" s="346">
        <v>5390955</v>
      </c>
      <c r="E64" s="335">
        <v>4932335.43</v>
      </c>
    </row>
    <row r="65" spans="1:5" s="315" customFormat="1" ht="26.1" customHeight="1">
      <c r="A65" s="333" t="s">
        <v>1769</v>
      </c>
      <c r="B65" s="346">
        <v>19377269.25</v>
      </c>
      <c r="C65" s="346">
        <v>47832171.210000001</v>
      </c>
      <c r="D65" s="346">
        <v>18528940</v>
      </c>
      <c r="E65" s="335">
        <v>63750882.380000003</v>
      </c>
    </row>
    <row r="66" spans="1:5" s="315" customFormat="1" ht="32.25" customHeight="1">
      <c r="A66" s="344" t="s">
        <v>1770</v>
      </c>
      <c r="B66" s="346">
        <v>54392640.219999999</v>
      </c>
      <c r="C66" s="346">
        <v>69642353.549999997</v>
      </c>
      <c r="D66" s="346">
        <v>61172497</v>
      </c>
      <c r="E66" s="335">
        <v>75639612.659999996</v>
      </c>
    </row>
    <row r="67" spans="1:5" s="315" customFormat="1" ht="33" customHeight="1">
      <c r="A67" s="344" t="s">
        <v>1771</v>
      </c>
      <c r="B67" s="346">
        <v>14360871.560000001</v>
      </c>
      <c r="C67" s="346">
        <v>20289532.789999999</v>
      </c>
      <c r="D67" s="346">
        <v>19728636</v>
      </c>
      <c r="E67" s="335">
        <v>13703942.380000001</v>
      </c>
    </row>
    <row r="68" spans="1:5" s="315" customFormat="1" ht="35.25" customHeight="1">
      <c r="A68" s="344" t="s">
        <v>1772</v>
      </c>
      <c r="B68" s="346">
        <v>291845081</v>
      </c>
      <c r="C68" s="346">
        <v>318992329.68000001</v>
      </c>
      <c r="D68" s="346">
        <v>305169919</v>
      </c>
      <c r="E68" s="335">
        <v>345709069.45999998</v>
      </c>
    </row>
    <row r="69" spans="1:5" s="315" customFormat="1" ht="26.1" customHeight="1">
      <c r="A69" s="333" t="s">
        <v>1773</v>
      </c>
      <c r="B69" s="346">
        <v>8407371.5199999996</v>
      </c>
      <c r="C69" s="346">
        <v>41607033.340000004</v>
      </c>
      <c r="D69" s="346">
        <v>8306960</v>
      </c>
      <c r="E69" s="335">
        <v>40746537.950000003</v>
      </c>
    </row>
    <row r="70" spans="1:5" s="315" customFormat="1" ht="26.1" customHeight="1">
      <c r="A70" s="344" t="s">
        <v>1774</v>
      </c>
      <c r="B70" s="346">
        <v>8428714.5899999999</v>
      </c>
      <c r="C70" s="346">
        <v>49519759.5</v>
      </c>
      <c r="D70" s="346">
        <v>7761276</v>
      </c>
      <c r="E70" s="335">
        <v>160960987.72</v>
      </c>
    </row>
    <row r="71" spans="1:5" s="315" customFormat="1" ht="32.25" customHeight="1">
      <c r="A71" s="344" t="s">
        <v>1775</v>
      </c>
      <c r="B71" s="346">
        <v>12761659.15</v>
      </c>
      <c r="C71" s="346">
        <v>51832536.719999999</v>
      </c>
      <c r="D71" s="346">
        <v>11948153</v>
      </c>
      <c r="E71" s="335">
        <v>43919589.57</v>
      </c>
    </row>
    <row r="72" spans="1:5" s="315" customFormat="1" ht="26.1" customHeight="1">
      <c r="A72" s="333" t="s">
        <v>1776</v>
      </c>
      <c r="B72" s="346">
        <v>119319330</v>
      </c>
      <c r="C72" s="346">
        <v>265687743.41999999</v>
      </c>
      <c r="D72" s="346">
        <v>123095922</v>
      </c>
      <c r="E72" s="335">
        <v>295022330.62</v>
      </c>
    </row>
    <row r="73" spans="1:5" s="315" customFormat="1" ht="26.1" customHeight="1">
      <c r="A73" s="333" t="s">
        <v>1777</v>
      </c>
      <c r="B73" s="346">
        <v>14371782133</v>
      </c>
      <c r="C73" s="346">
        <v>20706886339.25</v>
      </c>
      <c r="D73" s="346">
        <v>17788055471</v>
      </c>
      <c r="E73" s="335">
        <v>15946737322.42</v>
      </c>
    </row>
    <row r="74" spans="1:5" s="315" customFormat="1" ht="26.1" customHeight="1">
      <c r="A74" s="333" t="s">
        <v>1778</v>
      </c>
      <c r="B74" s="346">
        <v>5990224.4400000004</v>
      </c>
      <c r="C74" s="346">
        <v>10092159.699999999</v>
      </c>
      <c r="D74" s="346">
        <v>6518982</v>
      </c>
      <c r="E74" s="335">
        <v>26498830.859999999</v>
      </c>
    </row>
    <row r="75" spans="1:5" s="315" customFormat="1" ht="26.1" customHeight="1">
      <c r="A75" s="344" t="s">
        <v>1779</v>
      </c>
      <c r="B75" s="346">
        <v>26184081.030000001</v>
      </c>
      <c r="C75" s="346">
        <v>700456250.42999995</v>
      </c>
      <c r="D75" s="346">
        <v>24861179</v>
      </c>
      <c r="E75" s="335">
        <v>288759537.89999998</v>
      </c>
    </row>
    <row r="76" spans="1:5" s="315" customFormat="1" ht="26.1" customHeight="1">
      <c r="A76" s="333" t="s">
        <v>1780</v>
      </c>
      <c r="B76" s="346">
        <v>9564768.2200000007</v>
      </c>
      <c r="C76" s="346">
        <v>19110029.34</v>
      </c>
      <c r="D76" s="346">
        <v>10965315.800000001</v>
      </c>
      <c r="E76" s="335">
        <v>22744570.440000001</v>
      </c>
    </row>
    <row r="77" spans="1:5" s="315" customFormat="1" ht="26.1" customHeight="1">
      <c r="A77" s="333" t="s">
        <v>1781</v>
      </c>
      <c r="B77" s="346">
        <v>10124983.41</v>
      </c>
      <c r="C77" s="346">
        <v>21347870.190000001</v>
      </c>
      <c r="D77" s="346">
        <v>9671096</v>
      </c>
      <c r="E77" s="335">
        <v>12976317.289999999</v>
      </c>
    </row>
    <row r="78" spans="1:5" s="315" customFormat="1" ht="26.1" customHeight="1">
      <c r="A78" s="333" t="s">
        <v>1782</v>
      </c>
      <c r="B78" s="346">
        <v>14660583.1</v>
      </c>
      <c r="C78" s="346">
        <v>15001633.68</v>
      </c>
      <c r="D78" s="346">
        <v>22201286</v>
      </c>
      <c r="E78" s="335">
        <v>18191375.34</v>
      </c>
    </row>
    <row r="79" spans="1:5" s="315" customFormat="1" ht="26.1" customHeight="1">
      <c r="A79" s="333" t="s">
        <v>1783</v>
      </c>
      <c r="B79" s="346">
        <v>53850525.780000001</v>
      </c>
      <c r="C79" s="346">
        <v>69976395.120000005</v>
      </c>
      <c r="D79" s="346">
        <v>53860849</v>
      </c>
      <c r="E79" s="335">
        <v>58928813.590000004</v>
      </c>
    </row>
    <row r="80" spans="1:5" s="315" customFormat="1" ht="26.1" customHeight="1">
      <c r="A80" s="333" t="s">
        <v>1784</v>
      </c>
      <c r="B80" s="346">
        <v>2926918236</v>
      </c>
      <c r="C80" s="346">
        <v>4204774587.52</v>
      </c>
      <c r="D80" s="346">
        <v>3233406205</v>
      </c>
      <c r="E80" s="335">
        <v>3875720646.4299998</v>
      </c>
    </row>
    <row r="81" spans="1:5" s="315" customFormat="1" ht="26.1" customHeight="1">
      <c r="A81" s="333" t="s">
        <v>1785</v>
      </c>
      <c r="B81" s="346">
        <v>10776499.76</v>
      </c>
      <c r="C81" s="346">
        <v>12052394.9</v>
      </c>
      <c r="D81" s="346">
        <v>10776500</v>
      </c>
      <c r="E81" s="335">
        <v>13153849.65</v>
      </c>
    </row>
    <row r="82" spans="1:5" s="315" customFormat="1" ht="26.1" customHeight="1">
      <c r="A82" s="333" t="s">
        <v>1786</v>
      </c>
      <c r="B82" s="346">
        <v>19785704.68</v>
      </c>
      <c r="C82" s="346">
        <v>31610627.670000002</v>
      </c>
      <c r="D82" s="346">
        <v>21928071</v>
      </c>
      <c r="E82" s="335">
        <v>32074756.600000001</v>
      </c>
    </row>
    <row r="83" spans="1:5" s="315" customFormat="1" ht="26.1" customHeight="1">
      <c r="A83" s="333" t="s">
        <v>1787</v>
      </c>
      <c r="B83" s="346">
        <v>9146689.8200000003</v>
      </c>
      <c r="C83" s="346">
        <v>10820100.939999999</v>
      </c>
      <c r="D83" s="346">
        <v>9146690</v>
      </c>
      <c r="E83" s="335">
        <v>12426391.5</v>
      </c>
    </row>
    <row r="84" spans="1:5" s="315" customFormat="1" ht="26.1" customHeight="1">
      <c r="A84" s="333" t="s">
        <v>1788</v>
      </c>
      <c r="B84" s="346">
        <v>22251652.199999999</v>
      </c>
      <c r="C84" s="346">
        <v>38134888.369999997</v>
      </c>
      <c r="D84" s="346">
        <v>25375375</v>
      </c>
      <c r="E84" s="335">
        <v>33588477.390000001</v>
      </c>
    </row>
    <row r="85" spans="1:5" s="315" customFormat="1" ht="26.1" customHeight="1">
      <c r="A85" s="333" t="s">
        <v>1789</v>
      </c>
      <c r="B85" s="346">
        <v>58010657.719999999</v>
      </c>
      <c r="C85" s="346">
        <v>86636591.260000005</v>
      </c>
      <c r="D85" s="346">
        <v>60685026</v>
      </c>
      <c r="E85" s="335">
        <v>95489839.840000004</v>
      </c>
    </row>
    <row r="86" spans="1:5" s="315" customFormat="1" ht="26.1" customHeight="1">
      <c r="A86" s="333" t="s">
        <v>1790</v>
      </c>
      <c r="B86" s="346">
        <v>64072665.490000002</v>
      </c>
      <c r="C86" s="346">
        <v>105858626.53</v>
      </c>
      <c r="D86" s="346">
        <v>68423829</v>
      </c>
      <c r="E86" s="335">
        <v>96706249.769999996</v>
      </c>
    </row>
    <row r="87" spans="1:5" s="315" customFormat="1" ht="26.1" customHeight="1">
      <c r="A87" s="333" t="s">
        <v>1791</v>
      </c>
      <c r="B87" s="346">
        <v>148698830.78</v>
      </c>
      <c r="C87" s="346">
        <v>208934721.13999999</v>
      </c>
      <c r="D87" s="346">
        <v>158295082</v>
      </c>
      <c r="E87" s="335">
        <v>204864265.63999999</v>
      </c>
    </row>
    <row r="88" spans="1:5" s="315" customFormat="1" ht="26.1" customHeight="1">
      <c r="A88" s="333" t="s">
        <v>1792</v>
      </c>
      <c r="B88" s="346">
        <v>70829192.680000007</v>
      </c>
      <c r="C88" s="346">
        <v>113867693.76000001</v>
      </c>
      <c r="D88" s="346">
        <v>74825157</v>
      </c>
      <c r="E88" s="335">
        <v>128858644.04000001</v>
      </c>
    </row>
    <row r="89" spans="1:5" s="315" customFormat="1" ht="26.1" customHeight="1">
      <c r="A89" s="333" t="s">
        <v>1793</v>
      </c>
      <c r="B89" s="346">
        <v>120339920.98999999</v>
      </c>
      <c r="C89" s="346">
        <v>168314950.88999999</v>
      </c>
      <c r="D89" s="346">
        <v>131419105</v>
      </c>
      <c r="E89" s="335">
        <v>181714487.78999999</v>
      </c>
    </row>
    <row r="90" spans="1:5" s="315" customFormat="1" ht="26.1" customHeight="1">
      <c r="A90" s="333" t="s">
        <v>1794</v>
      </c>
      <c r="B90" s="346">
        <v>26428239.920000002</v>
      </c>
      <c r="C90" s="346">
        <v>77385563.060000002</v>
      </c>
      <c r="D90" s="346">
        <v>29540261</v>
      </c>
      <c r="E90" s="335">
        <v>47370628.770000003</v>
      </c>
    </row>
    <row r="91" spans="1:5" s="315" customFormat="1" ht="26.1" customHeight="1">
      <c r="A91" s="333" t="s">
        <v>1795</v>
      </c>
      <c r="B91" s="346">
        <v>17378001.41</v>
      </c>
      <c r="C91" s="346">
        <v>15088510.92</v>
      </c>
      <c r="D91" s="346">
        <v>18040695</v>
      </c>
      <c r="E91" s="335">
        <v>16364490.35</v>
      </c>
    </row>
    <row r="92" spans="1:5" s="315" customFormat="1" ht="34.5" customHeight="1">
      <c r="A92" s="344" t="s">
        <v>1796</v>
      </c>
      <c r="B92" s="346">
        <v>16224580.800000001</v>
      </c>
      <c r="C92" s="346">
        <v>19564681.079999998</v>
      </c>
      <c r="D92" s="346">
        <v>15852340.949999999</v>
      </c>
      <c r="E92" s="335">
        <v>0</v>
      </c>
    </row>
    <row r="93" spans="1:5" s="315" customFormat="1" ht="35.25" customHeight="1">
      <c r="A93" s="344" t="s">
        <v>1797</v>
      </c>
      <c r="B93" s="346">
        <v>5000000</v>
      </c>
      <c r="C93" s="346">
        <v>11191757.57</v>
      </c>
      <c r="D93" s="346">
        <v>9494984</v>
      </c>
      <c r="E93" s="335">
        <v>11770793.66</v>
      </c>
    </row>
    <row r="94" spans="1:5" s="315" customFormat="1" ht="26.1" customHeight="1">
      <c r="A94" s="333" t="s">
        <v>1798</v>
      </c>
      <c r="B94" s="346">
        <v>19259549.579999998</v>
      </c>
      <c r="C94" s="346">
        <v>49388018.829999998</v>
      </c>
      <c r="D94" s="346">
        <v>18346376</v>
      </c>
      <c r="E94" s="335">
        <v>27444868.219999999</v>
      </c>
    </row>
    <row r="95" spans="1:5" s="315" customFormat="1" ht="37.5" customHeight="1">
      <c r="A95" s="344" t="s">
        <v>1799</v>
      </c>
      <c r="B95" s="346">
        <v>241310233.56</v>
      </c>
      <c r="C95" s="346">
        <v>1036520653.49</v>
      </c>
      <c r="D95" s="346">
        <v>239983241</v>
      </c>
      <c r="E95" s="335">
        <v>1003593375.8099999</v>
      </c>
    </row>
    <row r="96" spans="1:5" s="315" customFormat="1" ht="33" customHeight="1">
      <c r="A96" s="344" t="s">
        <v>1800</v>
      </c>
      <c r="B96" s="346">
        <v>141061139.50999999</v>
      </c>
      <c r="C96" s="346">
        <v>272546764.37</v>
      </c>
      <c r="D96" s="346">
        <v>170332278</v>
      </c>
      <c r="E96" s="335">
        <v>272360379.20999998</v>
      </c>
    </row>
    <row r="97" spans="1:5" s="315" customFormat="1" ht="26.1" customHeight="1">
      <c r="A97" s="333" t="s">
        <v>1801</v>
      </c>
      <c r="B97" s="346">
        <v>0</v>
      </c>
      <c r="C97" s="346">
        <v>35164819.109999999</v>
      </c>
      <c r="D97" s="346">
        <v>2926698.02</v>
      </c>
      <c r="E97" s="335">
        <v>34511755.170000002</v>
      </c>
    </row>
    <row r="98" spans="1:5" s="315" customFormat="1" ht="26.1" customHeight="1">
      <c r="A98" s="333" t="s">
        <v>1802</v>
      </c>
      <c r="B98" s="333">
        <v>0</v>
      </c>
      <c r="C98" s="362">
        <v>3232402.02</v>
      </c>
      <c r="D98" s="346">
        <v>0</v>
      </c>
      <c r="E98" s="334">
        <v>11769166.640000001</v>
      </c>
    </row>
    <row r="99" spans="1:5" s="315" customFormat="1" ht="26.1" customHeight="1">
      <c r="A99" s="333" t="s">
        <v>1803</v>
      </c>
      <c r="B99" s="346">
        <v>0</v>
      </c>
      <c r="C99" s="346">
        <v>0</v>
      </c>
      <c r="D99" s="346">
        <v>0</v>
      </c>
      <c r="E99" s="335">
        <v>442462658.61000001</v>
      </c>
    </row>
    <row r="100" spans="1:5" s="315" customFormat="1" ht="26.1" customHeight="1">
      <c r="A100" s="357" t="s">
        <v>1713</v>
      </c>
      <c r="B100" s="363">
        <v>11276728.17</v>
      </c>
      <c r="C100" s="363">
        <v>260935212.78999999</v>
      </c>
      <c r="D100" s="359">
        <v>12997127</v>
      </c>
      <c r="E100" s="363">
        <v>53213904.369999997</v>
      </c>
    </row>
    <row r="101" spans="1:5" s="315" customFormat="1" ht="37.5" customHeight="1">
      <c r="A101" s="344" t="s">
        <v>1804</v>
      </c>
      <c r="B101" s="346">
        <v>4248888.12</v>
      </c>
      <c r="C101" s="346">
        <v>126859113.16</v>
      </c>
      <c r="D101" s="346">
        <v>3841945</v>
      </c>
      <c r="E101" s="346">
        <v>40119030.789999999</v>
      </c>
    </row>
    <row r="102" spans="1:5" s="315" customFormat="1" ht="35.25" customHeight="1">
      <c r="A102" s="344" t="s">
        <v>1805</v>
      </c>
      <c r="B102" s="346">
        <v>7027840.0499999998</v>
      </c>
      <c r="C102" s="346">
        <v>120094399.06</v>
      </c>
      <c r="D102" s="346">
        <v>7071229</v>
      </c>
      <c r="E102" s="346">
        <v>8599896.0399999991</v>
      </c>
    </row>
    <row r="103" spans="1:5" s="315" customFormat="1" ht="26.1" customHeight="1">
      <c r="A103" s="333" t="s">
        <v>1806</v>
      </c>
      <c r="B103" s="346">
        <v>0</v>
      </c>
      <c r="C103" s="346">
        <v>13981700.57</v>
      </c>
      <c r="D103" s="346">
        <v>2083953</v>
      </c>
      <c r="E103" s="346">
        <v>4494977.54</v>
      </c>
    </row>
    <row r="104" spans="1:5" s="315" customFormat="1" ht="26.1" customHeight="1">
      <c r="A104" s="357" t="s">
        <v>1714</v>
      </c>
      <c r="B104" s="363">
        <v>936945528.66999996</v>
      </c>
      <c r="C104" s="363">
        <v>1169809923.75</v>
      </c>
      <c r="D104" s="359">
        <v>995470528</v>
      </c>
      <c r="E104" s="363">
        <v>1332946509.03</v>
      </c>
    </row>
    <row r="105" spans="1:5" s="315" customFormat="1" ht="31.5" customHeight="1">
      <c r="A105" s="344" t="s">
        <v>1807</v>
      </c>
      <c r="B105" s="346">
        <v>26976883.780000001</v>
      </c>
      <c r="C105" s="346">
        <v>40975667.25</v>
      </c>
      <c r="D105" s="346">
        <v>40604284</v>
      </c>
      <c r="E105" s="346">
        <v>40569427.25</v>
      </c>
    </row>
    <row r="106" spans="1:5" s="315" customFormat="1" ht="36" customHeight="1">
      <c r="A106" s="344" t="s">
        <v>1808</v>
      </c>
      <c r="B106" s="346">
        <v>85348784.579999998</v>
      </c>
      <c r="C106" s="346">
        <v>99456434.019999996</v>
      </c>
      <c r="D106" s="346">
        <v>85348785</v>
      </c>
      <c r="E106" s="346">
        <v>202211367.96000001</v>
      </c>
    </row>
    <row r="107" spans="1:5" s="315" customFormat="1" ht="26.1" customHeight="1">
      <c r="A107" s="333" t="s">
        <v>1809</v>
      </c>
      <c r="B107" s="346">
        <v>786097469.02999997</v>
      </c>
      <c r="C107" s="346">
        <v>992514309.02999997</v>
      </c>
      <c r="D107" s="346">
        <v>830995068</v>
      </c>
      <c r="E107" s="346">
        <v>1051480834.4</v>
      </c>
    </row>
    <row r="108" spans="1:5" s="315" customFormat="1" ht="26.1" customHeight="1">
      <c r="A108" s="333" t="s">
        <v>1810</v>
      </c>
      <c r="B108" s="346">
        <v>12179401.029999999</v>
      </c>
      <c r="C108" s="346">
        <v>12179401.029999999</v>
      </c>
      <c r="D108" s="346">
        <v>12179401</v>
      </c>
      <c r="E108" s="346">
        <v>12546561</v>
      </c>
    </row>
    <row r="109" spans="1:5" s="315" customFormat="1" ht="47.25" customHeight="1">
      <c r="A109" s="344" t="s">
        <v>1811</v>
      </c>
      <c r="B109" s="346">
        <v>26342990.25</v>
      </c>
      <c r="C109" s="346">
        <v>24684112.420000002</v>
      </c>
      <c r="D109" s="346">
        <v>26342990</v>
      </c>
      <c r="E109" s="346">
        <v>26138318.420000002</v>
      </c>
    </row>
    <row r="110" spans="1:5" s="315" customFormat="1" ht="26.1" customHeight="1">
      <c r="A110" s="357" t="s">
        <v>1715</v>
      </c>
      <c r="B110" s="363">
        <v>11486541155.92</v>
      </c>
      <c r="C110" s="363">
        <v>14117894034.6</v>
      </c>
      <c r="D110" s="359">
        <v>11251263767.16</v>
      </c>
      <c r="E110" s="363">
        <v>14899786232.400002</v>
      </c>
    </row>
    <row r="111" spans="1:5" s="315" customFormat="1" ht="26.1" customHeight="1">
      <c r="A111" s="355" t="s">
        <v>1812</v>
      </c>
      <c r="B111" s="356">
        <v>11486541155.92</v>
      </c>
      <c r="C111" s="356">
        <v>11398264878.540001</v>
      </c>
      <c r="D111" s="356">
        <v>11251263767.16</v>
      </c>
      <c r="E111" s="356">
        <v>11575280010.110001</v>
      </c>
    </row>
    <row r="112" spans="1:5" s="315" customFormat="1" ht="26.1" customHeight="1">
      <c r="A112" s="347" t="s">
        <v>1813</v>
      </c>
      <c r="B112" s="349">
        <v>0</v>
      </c>
      <c r="C112" s="349">
        <v>2719629156.0599999</v>
      </c>
      <c r="D112" s="349">
        <v>0</v>
      </c>
      <c r="E112" s="349">
        <v>3324506222.29</v>
      </c>
    </row>
  </sheetData>
  <mergeCells count="3">
    <mergeCell ref="A7:A8"/>
    <mergeCell ref="B7:C7"/>
    <mergeCell ref="D7:E7"/>
  </mergeCells>
  <printOptions horizontalCentered="1"/>
  <pageMargins left="0.70866141732283472" right="0.59055118110236227" top="0.59055118110236227" bottom="0.73" header="0" footer="0.42"/>
  <pageSetup scale="70" fitToHeight="6" orientation="portrait" horizontalDpi="4294967295" verticalDpi="4294967295" r:id="rId1"/>
  <headerFooter alignWithMargins="0">
    <oddFooter xml:space="preserve">&amp;R&amp;8&amp;P de &amp;N  &amp;6
&amp;Z&amp;F  
&amp;A  </oddFooter>
  </headerFooter>
  <drawing r:id="rId2"/>
</worksheet>
</file>

<file path=xl/worksheets/sheet16.xml><?xml version="1.0" encoding="utf-8"?>
<worksheet xmlns="http://schemas.openxmlformats.org/spreadsheetml/2006/main" xmlns:r="http://schemas.openxmlformats.org/officeDocument/2006/relationships">
  <sheetPr>
    <tabColor theme="9" tint="-0.499984740745262"/>
  </sheetPr>
  <dimension ref="A1:E226"/>
  <sheetViews>
    <sheetView showGridLines="0" workbookViewId="0">
      <selection activeCell="C15" sqref="C15"/>
    </sheetView>
  </sheetViews>
  <sheetFormatPr baseColWidth="10" defaultRowHeight="12.75"/>
  <cols>
    <col min="1" max="1" width="51.7109375" style="314" customWidth="1"/>
    <col min="2" max="5" width="19.7109375" style="314" customWidth="1"/>
    <col min="6" max="16384" width="11.42578125" style="314"/>
  </cols>
  <sheetData>
    <row r="1" spans="1:5" ht="12.75" customHeight="1">
      <c r="A1" s="289" t="s">
        <v>1661</v>
      </c>
      <c r="B1" s="289"/>
      <c r="C1" s="289"/>
      <c r="D1" s="289"/>
      <c r="E1" s="289"/>
    </row>
    <row r="2" spans="1:5" ht="12.75" customHeight="1">
      <c r="A2" s="289" t="s">
        <v>1662</v>
      </c>
      <c r="B2" s="289"/>
      <c r="C2" s="289"/>
      <c r="D2" s="289"/>
      <c r="E2" s="289"/>
    </row>
    <row r="3" spans="1:5" ht="12.75" customHeight="1">
      <c r="A3" s="289" t="s">
        <v>1814</v>
      </c>
      <c r="B3" s="289"/>
      <c r="C3" s="289"/>
      <c r="D3" s="289"/>
      <c r="E3" s="289"/>
    </row>
    <row r="4" spans="1:5" ht="12.75" customHeight="1">
      <c r="A4" s="291" t="s">
        <v>1664</v>
      </c>
      <c r="B4" s="291"/>
      <c r="C4" s="291"/>
      <c r="D4" s="291"/>
      <c r="E4" s="291"/>
    </row>
    <row r="6" spans="1:5" s="290" customFormat="1"/>
    <row r="7" spans="1:5" s="315" customFormat="1" ht="15">
      <c r="A7" s="292" t="s">
        <v>1678</v>
      </c>
      <c r="B7" s="293">
        <v>2014</v>
      </c>
      <c r="C7" s="293"/>
      <c r="D7" s="293">
        <v>2015</v>
      </c>
      <c r="E7" s="293"/>
    </row>
    <row r="8" spans="1:5" s="315" customFormat="1" ht="30">
      <c r="A8" s="294"/>
      <c r="B8" s="295" t="s">
        <v>1666</v>
      </c>
      <c r="C8" s="296" t="s">
        <v>1667</v>
      </c>
      <c r="D8" s="295" t="s">
        <v>1666</v>
      </c>
      <c r="E8" s="296" t="s">
        <v>1667</v>
      </c>
    </row>
    <row r="9" spans="1:5" s="315" customFormat="1" ht="18.75" customHeight="1">
      <c r="A9" s="339" t="s">
        <v>1668</v>
      </c>
      <c r="B9" s="297">
        <f>SUM(B10:B12)</f>
        <v>51730870669</v>
      </c>
      <c r="C9" s="297">
        <f>SUM(C10:C12)</f>
        <v>66823344327.390007</v>
      </c>
      <c r="D9" s="297">
        <f>SUM(D10:D12)</f>
        <v>57182209034</v>
      </c>
      <c r="E9" s="297">
        <f>SUM(E10:E12)</f>
        <v>59824212038.160004</v>
      </c>
    </row>
    <row r="10" spans="1:5" s="290" customFormat="1" ht="27" customHeight="1">
      <c r="A10" s="330" t="s">
        <v>1679</v>
      </c>
      <c r="B10" s="343">
        <v>38555223664.82</v>
      </c>
      <c r="C10" s="343">
        <v>53229275937.170006</v>
      </c>
      <c r="D10" s="343">
        <v>43781177130.150002</v>
      </c>
      <c r="E10" s="343">
        <v>49350898040.529999</v>
      </c>
    </row>
    <row r="11" spans="1:5" s="290" customFormat="1" ht="27" customHeight="1">
      <c r="A11" s="333" t="s">
        <v>1688</v>
      </c>
      <c r="B11" s="346">
        <v>12476271478.18</v>
      </c>
      <c r="C11" s="346">
        <v>12926152891.57</v>
      </c>
      <c r="D11" s="346">
        <v>12679721084.85</v>
      </c>
      <c r="E11" s="346">
        <v>9728329871.2999992</v>
      </c>
    </row>
    <row r="12" spans="1:5" s="290" customFormat="1" ht="27" customHeight="1">
      <c r="A12" s="347" t="s">
        <v>1693</v>
      </c>
      <c r="B12" s="349">
        <v>699375526</v>
      </c>
      <c r="C12" s="349">
        <v>667915498.64999998</v>
      </c>
      <c r="D12" s="349">
        <v>721310819</v>
      </c>
      <c r="E12" s="349">
        <v>744984126.33000004</v>
      </c>
    </row>
    <row r="13" spans="1:5" s="290" customFormat="1"/>
    <row r="14" spans="1:5" s="290" customFormat="1"/>
    <row r="15" spans="1:5" s="290" customFormat="1"/>
    <row r="16" spans="1:5" s="290" customFormat="1"/>
    <row r="17" s="290" customFormat="1"/>
    <row r="18" s="290" customFormat="1"/>
    <row r="19" s="290" customFormat="1"/>
    <row r="20" s="290" customFormat="1"/>
    <row r="21" s="290" customFormat="1"/>
    <row r="22" s="290" customFormat="1"/>
    <row r="23" s="290" customFormat="1"/>
    <row r="24" s="290" customFormat="1"/>
    <row r="25" s="290" customFormat="1"/>
    <row r="26" s="290" customFormat="1"/>
    <row r="27" s="290" customFormat="1"/>
    <row r="28" s="290" customFormat="1"/>
    <row r="29" s="290" customFormat="1"/>
    <row r="30" s="290" customFormat="1"/>
    <row r="31" s="290" customFormat="1"/>
    <row r="32" s="290" customFormat="1"/>
    <row r="33" s="290" customFormat="1"/>
    <row r="34" s="290" customFormat="1"/>
    <row r="35" s="290" customFormat="1"/>
    <row r="36" s="290" customFormat="1"/>
    <row r="37" s="290" customFormat="1"/>
    <row r="38" s="290" customFormat="1"/>
    <row r="39" s="290" customFormat="1"/>
    <row r="40" s="290" customFormat="1"/>
    <row r="41" s="290" customFormat="1"/>
    <row r="42" s="290" customFormat="1"/>
    <row r="43" s="290" customFormat="1"/>
    <row r="44" s="290" customFormat="1"/>
    <row r="45" s="290" customFormat="1"/>
    <row r="46" s="290" customFormat="1"/>
    <row r="47" s="290" customFormat="1"/>
    <row r="48" s="290" customFormat="1"/>
    <row r="49" s="290" customFormat="1"/>
    <row r="50" s="290" customFormat="1"/>
    <row r="51" s="290" customFormat="1"/>
    <row r="52" s="290" customFormat="1"/>
    <row r="53" s="290" customFormat="1"/>
    <row r="54" s="290" customFormat="1"/>
    <row r="55" s="290" customFormat="1"/>
    <row r="56" s="290" customFormat="1"/>
    <row r="57" s="290" customFormat="1"/>
    <row r="58" s="290" customFormat="1"/>
    <row r="59" s="290" customFormat="1"/>
    <row r="60" s="290" customFormat="1"/>
    <row r="61" s="290" customFormat="1"/>
    <row r="62" s="290" customFormat="1"/>
    <row r="63" s="290" customFormat="1"/>
    <row r="64" s="290" customFormat="1"/>
    <row r="65" s="290" customFormat="1"/>
    <row r="66" s="290" customFormat="1"/>
    <row r="67" s="290" customFormat="1"/>
    <row r="68" s="290" customFormat="1"/>
    <row r="69" s="290" customFormat="1"/>
    <row r="70" s="290" customFormat="1"/>
    <row r="71" s="290" customFormat="1"/>
    <row r="72" s="290" customFormat="1"/>
    <row r="73" s="290" customFormat="1"/>
    <row r="74" s="290" customFormat="1"/>
    <row r="75" s="290" customFormat="1"/>
    <row r="76" s="290" customFormat="1"/>
    <row r="77" s="290" customFormat="1"/>
    <row r="78" s="290" customFormat="1"/>
    <row r="79" s="290" customFormat="1"/>
    <row r="80" s="290" customFormat="1"/>
    <row r="81" s="290" customFormat="1"/>
    <row r="82" s="290" customFormat="1"/>
    <row r="83" s="290" customFormat="1"/>
    <row r="84" s="290" customFormat="1"/>
    <row r="85" s="290" customFormat="1"/>
    <row r="86" s="290" customFormat="1"/>
    <row r="87" s="290" customFormat="1"/>
    <row r="88" s="290" customFormat="1"/>
    <row r="89" s="290" customFormat="1"/>
    <row r="90" s="290" customFormat="1"/>
    <row r="91" s="290" customFormat="1"/>
    <row r="92" s="290" customFormat="1"/>
    <row r="93" s="290" customFormat="1"/>
    <row r="94" s="290" customFormat="1"/>
    <row r="95" s="290" customFormat="1"/>
    <row r="96" s="290" customFormat="1"/>
    <row r="97" s="290" customFormat="1"/>
    <row r="98" s="290" customFormat="1"/>
    <row r="99" s="290" customFormat="1"/>
    <row r="100" s="290" customFormat="1"/>
    <row r="101" s="290" customFormat="1"/>
    <row r="102" s="290" customFormat="1"/>
    <row r="103" s="290" customFormat="1"/>
    <row r="104" s="290" customFormat="1"/>
    <row r="105" s="290" customFormat="1"/>
    <row r="106" s="290" customFormat="1"/>
    <row r="107" s="290" customFormat="1"/>
    <row r="108" s="290" customFormat="1"/>
    <row r="109" s="290" customFormat="1"/>
    <row r="110" s="290" customFormat="1"/>
    <row r="111" s="290" customFormat="1"/>
    <row r="112" s="290" customFormat="1"/>
    <row r="113" s="290" customFormat="1"/>
    <row r="114" s="290" customFormat="1"/>
    <row r="115" s="290" customFormat="1"/>
    <row r="116" s="290" customFormat="1"/>
    <row r="117" s="290" customFormat="1"/>
    <row r="118" s="290" customFormat="1"/>
    <row r="119" s="290" customFormat="1"/>
    <row r="120" s="290" customFormat="1"/>
    <row r="121" s="290" customFormat="1"/>
    <row r="122" s="290" customFormat="1"/>
    <row r="123" s="290" customFormat="1"/>
    <row r="124" s="290" customFormat="1"/>
    <row r="125" s="290" customFormat="1"/>
    <row r="126" s="290" customFormat="1"/>
    <row r="127" s="290" customFormat="1"/>
    <row r="128" s="290" customFormat="1"/>
    <row r="129" s="290" customFormat="1"/>
    <row r="130" s="290" customFormat="1"/>
    <row r="131" s="290" customFormat="1"/>
    <row r="132" s="290" customFormat="1"/>
    <row r="133" s="290" customFormat="1"/>
    <row r="134" s="290" customFormat="1"/>
    <row r="135" s="290" customFormat="1"/>
    <row r="136" s="290" customFormat="1"/>
    <row r="137" s="290" customFormat="1"/>
    <row r="138" s="290" customFormat="1"/>
    <row r="139" s="290" customFormat="1"/>
    <row r="140" s="290" customFormat="1"/>
    <row r="141" s="290" customFormat="1"/>
    <row r="142" s="290" customFormat="1"/>
    <row r="143" s="290" customFormat="1"/>
    <row r="144" s="290" customFormat="1"/>
    <row r="145" s="290" customFormat="1"/>
    <row r="146" s="290" customFormat="1"/>
    <row r="147" s="290" customFormat="1"/>
    <row r="148" s="290" customFormat="1"/>
    <row r="149" s="290" customFormat="1"/>
    <row r="150" s="290" customFormat="1"/>
    <row r="151" s="290" customFormat="1"/>
    <row r="152" s="290" customFormat="1"/>
    <row r="153" s="290" customFormat="1"/>
    <row r="154" s="290" customFormat="1"/>
    <row r="155" s="290" customFormat="1"/>
    <row r="156" s="290" customFormat="1"/>
    <row r="157" s="290" customFormat="1"/>
    <row r="158" s="290" customFormat="1"/>
    <row r="159" s="290" customFormat="1"/>
    <row r="160" s="290" customFormat="1"/>
    <row r="161" s="290" customFormat="1"/>
    <row r="162" s="290" customFormat="1"/>
    <row r="163" s="290" customFormat="1"/>
    <row r="164" s="290" customFormat="1"/>
    <row r="165" s="290" customFormat="1"/>
    <row r="166" s="290" customFormat="1"/>
    <row r="167" s="290" customFormat="1"/>
    <row r="168" s="290" customFormat="1"/>
    <row r="169" s="290" customFormat="1"/>
    <row r="170" s="290" customFormat="1"/>
    <row r="171" s="290" customFormat="1"/>
    <row r="172" s="290" customFormat="1"/>
    <row r="173" s="290" customFormat="1"/>
    <row r="174" s="290" customFormat="1"/>
    <row r="175" s="290" customFormat="1"/>
    <row r="176" s="290" customFormat="1"/>
    <row r="177" s="290" customFormat="1"/>
    <row r="178" s="290" customFormat="1"/>
    <row r="179" s="290" customFormat="1"/>
    <row r="180" s="290" customFormat="1"/>
    <row r="181" s="290" customFormat="1"/>
    <row r="182" s="290" customFormat="1"/>
    <row r="183" s="290" customFormat="1"/>
    <row r="184" s="290" customFormat="1"/>
    <row r="185" s="290" customFormat="1"/>
    <row r="186" s="290" customFormat="1"/>
    <row r="187" s="290" customFormat="1"/>
    <row r="188" s="290" customFormat="1"/>
    <row r="189" s="290" customFormat="1"/>
    <row r="190" s="290" customFormat="1"/>
    <row r="191" s="290" customFormat="1"/>
    <row r="192" s="290" customFormat="1"/>
    <row r="193" s="290" customFormat="1"/>
    <row r="194" s="290" customFormat="1"/>
    <row r="195" s="290" customFormat="1"/>
    <row r="196" s="290" customFormat="1"/>
    <row r="197" s="290" customFormat="1"/>
    <row r="198" s="290" customFormat="1"/>
    <row r="199" s="290" customFormat="1"/>
    <row r="200" s="290" customFormat="1"/>
    <row r="201" s="290" customFormat="1"/>
    <row r="202" s="290" customFormat="1"/>
    <row r="203" s="290" customFormat="1"/>
    <row r="204" s="290" customFormat="1"/>
    <row r="205" s="290" customFormat="1"/>
    <row r="206" s="290" customFormat="1"/>
    <row r="207" s="290" customFormat="1"/>
    <row r="208" s="290" customFormat="1"/>
    <row r="209" s="290" customFormat="1"/>
    <row r="210" s="290" customFormat="1"/>
    <row r="211" s="290" customFormat="1"/>
    <row r="212" s="290" customFormat="1"/>
    <row r="213" s="290" customFormat="1"/>
    <row r="214" s="290" customFormat="1"/>
    <row r="215" s="290" customFormat="1"/>
    <row r="216" s="290" customFormat="1"/>
    <row r="217" s="290" customFormat="1"/>
    <row r="218" s="290" customFormat="1"/>
    <row r="219" s="290" customFormat="1"/>
    <row r="220" s="290" customFormat="1"/>
    <row r="221" s="290" customFormat="1"/>
    <row r="222" s="290" customFormat="1"/>
    <row r="223" s="290" customFormat="1"/>
    <row r="224" s="290" customFormat="1"/>
    <row r="225" s="290" customFormat="1"/>
    <row r="226" s="290" customFormat="1"/>
  </sheetData>
  <mergeCells count="3">
    <mergeCell ref="A7:A8"/>
    <mergeCell ref="B7:C7"/>
    <mergeCell ref="D7:E7"/>
  </mergeCells>
  <printOptions horizontalCentered="1"/>
  <pageMargins left="0.70866141732283472" right="0.39370078740157483" top="0.59055118110236227" bottom="0.67" header="0" footer="0.35"/>
  <pageSetup scale="85" orientation="landscape" horizontalDpi="4294967295" verticalDpi="4294967295" r:id="rId1"/>
  <headerFooter alignWithMargins="0">
    <oddFooter xml:space="preserve">&amp;R&amp;8&amp;P de &amp;N  &amp;6
&amp;Z&amp;F  
&amp;A&amp;10  </oddFooter>
  </headerFooter>
  <drawing r:id="rId2"/>
</worksheet>
</file>

<file path=xl/worksheets/sheet17.xml><?xml version="1.0" encoding="utf-8"?>
<worksheet xmlns="http://schemas.openxmlformats.org/spreadsheetml/2006/main" xmlns:r="http://schemas.openxmlformats.org/officeDocument/2006/relationships">
  <dimension ref="B1:K21"/>
  <sheetViews>
    <sheetView showGridLines="0" topLeftCell="D4" zoomScale="58" zoomScaleNormal="58" workbookViewId="0">
      <selection activeCell="O14" sqref="O14"/>
    </sheetView>
  </sheetViews>
  <sheetFormatPr baseColWidth="10" defaultColWidth="11.5703125" defaultRowHeight="15.75"/>
  <cols>
    <col min="1" max="1" width="11.5703125" style="364"/>
    <col min="2" max="2" width="2.28515625" style="364" customWidth="1"/>
    <col min="3" max="3" width="24.28515625" style="439" hidden="1" customWidth="1"/>
    <col min="4" max="4" width="24" style="439" customWidth="1"/>
    <col min="5" max="5" width="18.85546875" style="439" customWidth="1"/>
    <col min="6" max="6" width="12" style="439" customWidth="1"/>
    <col min="7" max="7" width="7.5703125" style="439" customWidth="1"/>
    <col min="8" max="8" width="12.85546875" style="439" customWidth="1"/>
    <col min="9" max="9" width="7.85546875" style="439" customWidth="1"/>
    <col min="10" max="10" width="13.5703125" style="439" customWidth="1"/>
    <col min="11" max="11" width="25" style="441" customWidth="1"/>
    <col min="12" max="12" width="2" style="364" customWidth="1"/>
    <col min="13" max="16384" width="11.5703125" style="364"/>
  </cols>
  <sheetData>
    <row r="1" spans="2:11" ht="18">
      <c r="C1" s="365" t="s">
        <v>1815</v>
      </c>
      <c r="D1" s="365"/>
      <c r="E1" s="365"/>
      <c r="F1" s="365"/>
      <c r="G1" s="365"/>
      <c r="H1" s="365"/>
      <c r="I1" s="365"/>
      <c r="J1" s="365"/>
      <c r="K1" s="365"/>
    </row>
    <row r="2" spans="2:11">
      <c r="B2" s="366" t="s">
        <v>1816</v>
      </c>
      <c r="C2" s="366"/>
      <c r="D2" s="366"/>
      <c r="E2" s="366"/>
      <c r="F2" s="366"/>
      <c r="G2" s="366"/>
      <c r="H2" s="366"/>
      <c r="I2" s="366"/>
      <c r="J2" s="366"/>
      <c r="K2" s="366"/>
    </row>
    <row r="3" spans="2:11" ht="39" customHeight="1">
      <c r="B3" s="367"/>
      <c r="C3" s="367" t="s">
        <v>1817</v>
      </c>
      <c r="D3" s="368" t="s">
        <v>1818</v>
      </c>
      <c r="E3" s="368" t="s">
        <v>1819</v>
      </c>
      <c r="F3" s="368" t="s">
        <v>1820</v>
      </c>
      <c r="G3" s="368" t="s">
        <v>1821</v>
      </c>
      <c r="H3" s="368" t="s">
        <v>1822</v>
      </c>
      <c r="I3" s="368" t="s">
        <v>1823</v>
      </c>
      <c r="J3" s="369" t="s">
        <v>1824</v>
      </c>
      <c r="K3" s="370" t="s">
        <v>1825</v>
      </c>
    </row>
    <row r="4" spans="2:11">
      <c r="B4" s="371"/>
      <c r="C4" s="371"/>
      <c r="D4" s="371" t="s">
        <v>1826</v>
      </c>
      <c r="E4" s="372"/>
      <c r="F4" s="373"/>
      <c r="G4" s="373"/>
      <c r="H4" s="373"/>
      <c r="I4" s="373"/>
      <c r="J4" s="373"/>
      <c r="K4" s="374"/>
    </row>
    <row r="5" spans="2:11" ht="31.9" customHeight="1">
      <c r="B5" s="375">
        <v>1</v>
      </c>
      <c r="C5" s="375" t="s">
        <v>1827</v>
      </c>
      <c r="D5" s="376" t="s">
        <v>1828</v>
      </c>
      <c r="E5" s="377">
        <v>1649887800</v>
      </c>
      <c r="F5" s="378" t="s">
        <v>1829</v>
      </c>
      <c r="G5" s="379">
        <v>1.35</v>
      </c>
      <c r="H5" s="380">
        <v>40893</v>
      </c>
      <c r="I5" s="381">
        <v>180</v>
      </c>
      <c r="J5" s="380">
        <v>46357</v>
      </c>
      <c r="K5" s="382" t="s">
        <v>1830</v>
      </c>
    </row>
    <row r="6" spans="2:11" ht="37.15" customHeight="1">
      <c r="B6" s="383">
        <v>2</v>
      </c>
      <c r="C6" s="383" t="s">
        <v>1827</v>
      </c>
      <c r="D6" s="384" t="s">
        <v>1831</v>
      </c>
      <c r="E6" s="385">
        <v>1145853103.9400001</v>
      </c>
      <c r="F6" s="386">
        <v>0.09</v>
      </c>
      <c r="G6" s="387"/>
      <c r="H6" s="388">
        <v>41631</v>
      </c>
      <c r="I6" s="389">
        <v>179</v>
      </c>
      <c r="J6" s="388">
        <v>47092</v>
      </c>
      <c r="K6" s="390" t="s">
        <v>1832</v>
      </c>
    </row>
    <row r="7" spans="2:11" ht="25.9" customHeight="1">
      <c r="B7" s="383">
        <v>3</v>
      </c>
      <c r="C7" s="383" t="s">
        <v>1833</v>
      </c>
      <c r="D7" s="384" t="s">
        <v>1834</v>
      </c>
      <c r="E7" s="385">
        <v>40765053</v>
      </c>
      <c r="F7" s="391">
        <v>6.6000000000000003E-2</v>
      </c>
      <c r="G7" s="392"/>
      <c r="H7" s="388">
        <v>41242</v>
      </c>
      <c r="I7" s="389">
        <v>48</v>
      </c>
      <c r="J7" s="388">
        <v>42704</v>
      </c>
      <c r="K7" s="390" t="s">
        <v>1835</v>
      </c>
    </row>
    <row r="8" spans="2:11" ht="27.6" customHeight="1">
      <c r="B8" s="383">
        <v>4</v>
      </c>
      <c r="C8" s="383" t="s">
        <v>1833</v>
      </c>
      <c r="D8" s="384" t="s">
        <v>1834</v>
      </c>
      <c r="E8" s="385">
        <v>1299391381.1099999</v>
      </c>
      <c r="F8" s="391">
        <v>6.88E-2</v>
      </c>
      <c r="G8" s="392">
        <v>0.95</v>
      </c>
      <c r="H8" s="388">
        <v>41626</v>
      </c>
      <c r="I8" s="389">
        <v>179</v>
      </c>
      <c r="J8" s="388">
        <v>47061</v>
      </c>
      <c r="K8" s="390" t="s">
        <v>1832</v>
      </c>
    </row>
    <row r="9" spans="2:11" ht="27.6" customHeight="1">
      <c r="B9" s="383">
        <v>5</v>
      </c>
      <c r="C9" s="383" t="s">
        <v>1833</v>
      </c>
      <c r="D9" s="384" t="s">
        <v>1836</v>
      </c>
      <c r="E9" s="385">
        <v>0</v>
      </c>
      <c r="F9" s="391" t="s">
        <v>1837</v>
      </c>
      <c r="G9" s="392"/>
      <c r="H9" s="388">
        <v>41865</v>
      </c>
      <c r="I9" s="393">
        <v>204</v>
      </c>
      <c r="J9" s="388">
        <v>48014</v>
      </c>
      <c r="K9" s="390" t="s">
        <v>1838</v>
      </c>
    </row>
    <row r="10" spans="2:11" ht="25.9" customHeight="1">
      <c r="B10" s="383">
        <v>6</v>
      </c>
      <c r="C10" s="383" t="s">
        <v>1833</v>
      </c>
      <c r="D10" s="384" t="s">
        <v>1839</v>
      </c>
      <c r="E10" s="385">
        <v>32997995.98</v>
      </c>
      <c r="F10" s="394" t="s">
        <v>1840</v>
      </c>
      <c r="G10" s="392">
        <v>2.7</v>
      </c>
      <c r="H10" s="388">
        <v>41256</v>
      </c>
      <c r="I10" s="389">
        <v>46</v>
      </c>
      <c r="J10" s="388">
        <v>42674</v>
      </c>
      <c r="K10" s="390" t="s">
        <v>1841</v>
      </c>
    </row>
    <row r="11" spans="2:11" ht="25.9" customHeight="1">
      <c r="B11" s="383">
        <v>7</v>
      </c>
      <c r="C11" s="383" t="s">
        <v>1833</v>
      </c>
      <c r="D11" s="384" t="s">
        <v>1842</v>
      </c>
      <c r="E11" s="385">
        <v>76038022.209999993</v>
      </c>
      <c r="F11" s="394" t="s">
        <v>1840</v>
      </c>
      <c r="G11" s="392">
        <v>2.7</v>
      </c>
      <c r="H11" s="388">
        <v>41376</v>
      </c>
      <c r="I11" s="389">
        <v>32</v>
      </c>
      <c r="J11" s="388">
        <v>42704</v>
      </c>
      <c r="K11" s="390" t="s">
        <v>1843</v>
      </c>
    </row>
    <row r="12" spans="2:11" ht="25.9" customHeight="1">
      <c r="B12" s="395">
        <v>8</v>
      </c>
      <c r="C12" s="395"/>
      <c r="D12" s="396" t="s">
        <v>1844</v>
      </c>
      <c r="E12" s="397">
        <v>1000000000</v>
      </c>
      <c r="F12" s="398" t="s">
        <v>1840</v>
      </c>
      <c r="G12" s="399">
        <v>1.08</v>
      </c>
      <c r="H12" s="400">
        <v>42173</v>
      </c>
      <c r="I12" s="401">
        <v>240</v>
      </c>
      <c r="J12" s="400">
        <v>47664</v>
      </c>
      <c r="K12" s="402" t="s">
        <v>1838</v>
      </c>
    </row>
    <row r="13" spans="2:11" ht="28.9" customHeight="1">
      <c r="B13" s="383">
        <v>9</v>
      </c>
      <c r="C13" s="403" t="s">
        <v>1833</v>
      </c>
      <c r="D13" s="404" t="s">
        <v>1538</v>
      </c>
      <c r="E13" s="405">
        <v>2400000000</v>
      </c>
      <c r="F13" s="406" t="s">
        <v>1840</v>
      </c>
      <c r="G13" s="407">
        <v>0.64</v>
      </c>
      <c r="H13" s="408">
        <v>42299</v>
      </c>
      <c r="I13" s="409">
        <v>180</v>
      </c>
      <c r="J13" s="410">
        <v>47812</v>
      </c>
      <c r="K13" s="411" t="s">
        <v>1845</v>
      </c>
    </row>
    <row r="14" spans="2:11" ht="21" customHeight="1">
      <c r="B14" s="412"/>
      <c r="C14" s="413"/>
      <c r="D14" s="414" t="s">
        <v>1255</v>
      </c>
      <c r="E14" s="415">
        <f>SUM(E5:E13)</f>
        <v>7644933356.2399998</v>
      </c>
      <c r="F14" s="416"/>
      <c r="G14" s="416"/>
      <c r="H14" s="416"/>
      <c r="I14" s="416"/>
      <c r="J14" s="416"/>
      <c r="K14" s="417"/>
    </row>
    <row r="15" spans="2:11" ht="18.600000000000001" customHeight="1">
      <c r="B15" s="418"/>
      <c r="C15" s="419"/>
      <c r="D15" s="419" t="s">
        <v>1846</v>
      </c>
      <c r="E15" s="420"/>
      <c r="F15" s="421"/>
      <c r="G15" s="421"/>
      <c r="H15" s="421"/>
      <c r="I15" s="421"/>
      <c r="J15" s="421"/>
      <c r="K15" s="374"/>
    </row>
    <row r="16" spans="2:11" s="429" customFormat="1" ht="25.9" customHeight="1">
      <c r="B16" s="422">
        <v>1</v>
      </c>
      <c r="C16" s="422" t="s">
        <v>1827</v>
      </c>
      <c r="D16" s="423" t="s">
        <v>1425</v>
      </c>
      <c r="E16" s="424">
        <v>1300000000</v>
      </c>
      <c r="F16" s="425" t="s">
        <v>1840</v>
      </c>
      <c r="G16" s="425">
        <v>1.5</v>
      </c>
      <c r="H16" s="426">
        <v>42306</v>
      </c>
      <c r="I16" s="427">
        <v>3</v>
      </c>
      <c r="J16" s="426">
        <v>42396</v>
      </c>
      <c r="K16" s="428" t="s">
        <v>1847</v>
      </c>
    </row>
    <row r="17" spans="2:11" s="429" customFormat="1" ht="25.9" customHeight="1">
      <c r="B17" s="422">
        <v>2</v>
      </c>
      <c r="C17" s="422"/>
      <c r="D17" s="423" t="s">
        <v>1425</v>
      </c>
      <c r="E17" s="424">
        <v>150000000</v>
      </c>
      <c r="F17" s="425" t="s">
        <v>1840</v>
      </c>
      <c r="G17" s="425">
        <v>1.5</v>
      </c>
      <c r="H17" s="426">
        <v>42368</v>
      </c>
      <c r="I17" s="427">
        <v>3</v>
      </c>
      <c r="J17" s="426">
        <v>42458</v>
      </c>
      <c r="K17" s="428" t="s">
        <v>1847</v>
      </c>
    </row>
    <row r="18" spans="2:11" s="429" customFormat="1" ht="25.9" customHeight="1">
      <c r="B18" s="430">
        <v>3</v>
      </c>
      <c r="C18" s="430" t="s">
        <v>1827</v>
      </c>
      <c r="D18" s="431" t="s">
        <v>1330</v>
      </c>
      <c r="E18" s="432">
        <v>375000000</v>
      </c>
      <c r="F18" s="433" t="s">
        <v>1840</v>
      </c>
      <c r="G18" s="433">
        <v>1.3</v>
      </c>
      <c r="H18" s="434">
        <v>42356</v>
      </c>
      <c r="I18" s="409">
        <v>3</v>
      </c>
      <c r="J18" s="434">
        <v>42446</v>
      </c>
      <c r="K18" s="435" t="s">
        <v>1847</v>
      </c>
    </row>
    <row r="19" spans="2:11" s="436" customFormat="1" ht="19.899999999999999" customHeight="1">
      <c r="B19" s="412"/>
      <c r="C19" s="413"/>
      <c r="D19" s="414" t="s">
        <v>1255</v>
      </c>
      <c r="E19" s="415">
        <f>SUM(E16:E18)</f>
        <v>1825000000</v>
      </c>
      <c r="F19" s="416"/>
      <c r="G19" s="416"/>
      <c r="H19" s="416"/>
      <c r="I19" s="416"/>
      <c r="J19" s="416"/>
      <c r="K19" s="417"/>
    </row>
    <row r="20" spans="2:11" ht="12" customHeight="1">
      <c r="C20" s="437"/>
      <c r="D20" s="438"/>
      <c r="E20" s="438"/>
      <c r="F20" s="438"/>
      <c r="G20" s="438"/>
      <c r="H20" s="438"/>
      <c r="I20" s="438"/>
      <c r="J20" s="438"/>
      <c r="K20" s="438"/>
    </row>
    <row r="21" spans="2:11">
      <c r="D21" s="440" t="s">
        <v>1848</v>
      </c>
    </row>
  </sheetData>
  <mergeCells count="2">
    <mergeCell ref="C1:K1"/>
    <mergeCell ref="B2:K2"/>
  </mergeCells>
  <pageMargins left="0.74803149606299213" right="0.74803149606299213" top="0.98425196850393704" bottom="0.98425196850393704" header="0.51181102362204722" footer="0.51181102362204722"/>
  <pageSetup scale="66" orientation="portrait" horizontalDpi="4294967292" verticalDpi="4294967292" r:id="rId1"/>
</worksheet>
</file>

<file path=xl/worksheets/sheet18.xml><?xml version="1.0" encoding="utf-8"?>
<worksheet xmlns="http://schemas.openxmlformats.org/spreadsheetml/2006/main" xmlns:r="http://schemas.openxmlformats.org/officeDocument/2006/relationships">
  <dimension ref="B1:K24"/>
  <sheetViews>
    <sheetView showGridLines="0" zoomScale="60" zoomScaleNormal="60" workbookViewId="0">
      <selection activeCell="P19" sqref="P19"/>
    </sheetView>
  </sheetViews>
  <sheetFormatPr baseColWidth="10" defaultColWidth="11.5703125" defaultRowHeight="15.75"/>
  <cols>
    <col min="1" max="1" width="2.28515625" style="443" customWidth="1"/>
    <col min="2" max="2" width="1.28515625" style="443" customWidth="1"/>
    <col min="3" max="3" width="1.85546875" style="492" customWidth="1"/>
    <col min="4" max="4" width="44.28515625" style="492" customWidth="1"/>
    <col min="5" max="6" width="18.7109375" style="492" customWidth="1"/>
    <col min="7" max="7" width="18.28515625" style="492" customWidth="1"/>
    <col min="8" max="8" width="15.28515625" style="443" customWidth="1"/>
    <col min="9" max="9" width="1.7109375" style="443" customWidth="1"/>
    <col min="10" max="10" width="15.140625" style="443" bestFit="1" customWidth="1"/>
    <col min="11" max="11" width="19.7109375" style="443" bestFit="1" customWidth="1"/>
    <col min="12" max="16384" width="11.5703125" style="443"/>
  </cols>
  <sheetData>
    <row r="1" spans="2:11" ht="18">
      <c r="B1" s="442" t="s">
        <v>1849</v>
      </c>
      <c r="C1" s="442"/>
      <c r="D1" s="442"/>
      <c r="E1" s="442"/>
      <c r="F1" s="442"/>
      <c r="G1" s="442"/>
      <c r="H1" s="442"/>
    </row>
    <row r="2" spans="2:11" ht="18">
      <c r="B2" s="444" t="s">
        <v>1850</v>
      </c>
      <c r="C2" s="444"/>
      <c r="D2" s="444"/>
      <c r="E2" s="444"/>
      <c r="F2" s="444"/>
      <c r="G2" s="444"/>
      <c r="H2" s="444"/>
    </row>
    <row r="3" spans="2:11" ht="2.4500000000000002" customHeight="1">
      <c r="C3" s="445"/>
      <c r="D3" s="445"/>
      <c r="E3" s="445"/>
      <c r="F3" s="445"/>
      <c r="G3" s="445"/>
    </row>
    <row r="4" spans="2:11" ht="40.9" customHeight="1">
      <c r="B4" s="446" t="s">
        <v>1851</v>
      </c>
      <c r="C4" s="447"/>
      <c r="D4" s="448"/>
      <c r="E4" s="449" t="s">
        <v>1852</v>
      </c>
      <c r="F4" s="450" t="s">
        <v>1853</v>
      </c>
      <c r="G4" s="449" t="s">
        <v>1854</v>
      </c>
      <c r="H4" s="451" t="s">
        <v>1855</v>
      </c>
    </row>
    <row r="5" spans="2:11" ht="22.9" customHeight="1">
      <c r="B5" s="452" t="s">
        <v>1856</v>
      </c>
      <c r="C5" s="453"/>
      <c r="D5" s="454"/>
      <c r="E5" s="455">
        <f>E6+E12</f>
        <v>5323912906.9500008</v>
      </c>
      <c r="F5" s="455">
        <f>F6+F12</f>
        <v>2321020449.29</v>
      </c>
      <c r="G5" s="456">
        <f>G6+G12</f>
        <v>7644933356.2400007</v>
      </c>
      <c r="H5" s="456">
        <f>H6+H12</f>
        <v>124535863.71999998</v>
      </c>
      <c r="J5" s="457"/>
      <c r="K5" s="458"/>
    </row>
    <row r="6" spans="2:11" ht="27.6" customHeight="1">
      <c r="B6" s="459"/>
      <c r="C6" s="460" t="s">
        <v>1830</v>
      </c>
      <c r="D6" s="461"/>
      <c r="E6" s="462">
        <f>SUM(E7:E11)</f>
        <v>2809339574.98</v>
      </c>
      <c r="F6" s="462">
        <f>SUM(F7:F11)</f>
        <v>2349584243.21</v>
      </c>
      <c r="G6" s="462">
        <f>SUM(G7:G11)</f>
        <v>5158923818.1900005</v>
      </c>
      <c r="H6" s="462">
        <f>SUM(H7:H11)</f>
        <v>71081064.949999988</v>
      </c>
      <c r="J6" s="457"/>
    </row>
    <row r="7" spans="2:11" ht="20.45" customHeight="1">
      <c r="B7" s="463"/>
      <c r="C7" s="464"/>
      <c r="D7" s="465" t="s">
        <v>1842</v>
      </c>
      <c r="E7" s="466">
        <v>137645374.97999999</v>
      </c>
      <c r="F7" s="467">
        <v>-28609356.789999999</v>
      </c>
      <c r="G7" s="467">
        <f>E7+F7</f>
        <v>109036018.19</v>
      </c>
      <c r="H7" s="467">
        <v>1975301.0899999999</v>
      </c>
      <c r="I7" s="468"/>
    </row>
    <row r="8" spans="2:11" ht="20.45" customHeight="1">
      <c r="B8" s="463"/>
      <c r="C8" s="464"/>
      <c r="D8" s="465" t="s">
        <v>1473</v>
      </c>
      <c r="E8" s="466">
        <v>1000000000</v>
      </c>
      <c r="F8" s="467"/>
      <c r="G8" s="467">
        <f t="shared" ref="G8:G9" si="0">E8+F8</f>
        <v>1000000000</v>
      </c>
      <c r="H8" s="467">
        <v>11892154.99</v>
      </c>
      <c r="I8" s="468"/>
    </row>
    <row r="9" spans="2:11" ht="20.45" customHeight="1">
      <c r="B9" s="463"/>
      <c r="C9" s="464"/>
      <c r="D9" s="465" t="s">
        <v>1857</v>
      </c>
      <c r="E9" s="466"/>
      <c r="F9" s="467">
        <v>2400000000</v>
      </c>
      <c r="G9" s="467">
        <f t="shared" si="0"/>
        <v>2400000000</v>
      </c>
      <c r="H9" s="467">
        <v>21359893.18</v>
      </c>
      <c r="I9" s="468"/>
    </row>
    <row r="10" spans="2:11" ht="20.45" customHeight="1">
      <c r="B10" s="463"/>
      <c r="C10" s="464"/>
      <c r="D10" s="465" t="s">
        <v>1834</v>
      </c>
      <c r="E10" s="466"/>
      <c r="F10" s="467"/>
      <c r="G10" s="467"/>
      <c r="H10" s="467">
        <v>31320</v>
      </c>
      <c r="I10" s="468"/>
    </row>
    <row r="11" spans="2:11" ht="20.45" customHeight="1">
      <c r="B11" s="469"/>
      <c r="C11" s="470"/>
      <c r="D11" s="471" t="s">
        <v>1858</v>
      </c>
      <c r="E11" s="472">
        <v>1671694200</v>
      </c>
      <c r="F11" s="472">
        <v>-21806400</v>
      </c>
      <c r="G11" s="472">
        <f>E11+F11</f>
        <v>1649887800</v>
      </c>
      <c r="H11" s="472">
        <v>35822395.689999998</v>
      </c>
      <c r="I11" s="468"/>
    </row>
    <row r="12" spans="2:11" ht="37.15" customHeight="1">
      <c r="B12" s="459"/>
      <c r="C12" s="460" t="s">
        <v>1241</v>
      </c>
      <c r="D12" s="461"/>
      <c r="E12" s="462">
        <f>SUM(E13:E14)</f>
        <v>2514573331.9700003</v>
      </c>
      <c r="F12" s="462">
        <f>SUM(F13:F14)</f>
        <v>-28563793.919999998</v>
      </c>
      <c r="G12" s="462">
        <f>SUM(G13:G14)</f>
        <v>2486009538.0500002</v>
      </c>
      <c r="H12" s="462">
        <f>SUM(H13:H14)</f>
        <v>53454798.769999996</v>
      </c>
      <c r="I12" s="468"/>
    </row>
    <row r="13" spans="2:11" ht="20.45" customHeight="1">
      <c r="B13" s="463"/>
      <c r="C13" s="464"/>
      <c r="D13" s="465" t="s">
        <v>1834</v>
      </c>
      <c r="E13" s="467">
        <v>1361118850.3700001</v>
      </c>
      <c r="F13" s="467">
        <v>-20962416.259999998</v>
      </c>
      <c r="G13" s="467">
        <f>E13+F13</f>
        <v>1340156434.1100001</v>
      </c>
      <c r="H13" s="467">
        <v>26581818.949999999</v>
      </c>
    </row>
    <row r="14" spans="2:11" ht="20.45" customHeight="1">
      <c r="B14" s="473"/>
      <c r="C14" s="474"/>
      <c r="D14" s="475" t="s">
        <v>1858</v>
      </c>
      <c r="E14" s="476">
        <v>1153454481.5999999</v>
      </c>
      <c r="F14" s="476">
        <v>-7601377.6600000001</v>
      </c>
      <c r="G14" s="476">
        <f>E14+F14</f>
        <v>1145853103.9399998</v>
      </c>
      <c r="H14" s="476">
        <v>26872979.82</v>
      </c>
    </row>
    <row r="15" spans="2:11" s="429" customFormat="1" ht="25.9" customHeight="1">
      <c r="B15" s="477" t="s">
        <v>1859</v>
      </c>
      <c r="C15" s="478"/>
      <c r="D15" s="479"/>
      <c r="E15" s="480">
        <f>E16</f>
        <v>2289000000</v>
      </c>
      <c r="F15" s="481">
        <f>F16</f>
        <v>-464000000</v>
      </c>
      <c r="G15" s="481">
        <f>SUM(E15:F15)</f>
        <v>1825000000</v>
      </c>
      <c r="H15" s="481">
        <f>H16</f>
        <v>60820972</v>
      </c>
      <c r="J15" s="482"/>
    </row>
    <row r="16" spans="2:11" s="429" customFormat="1" ht="25.9" customHeight="1">
      <c r="B16" s="459"/>
      <c r="C16" s="460" t="s">
        <v>1847</v>
      </c>
      <c r="D16" s="461"/>
      <c r="E16" s="462">
        <f>SUM(E17:E20)</f>
        <v>2289000000</v>
      </c>
      <c r="F16" s="462">
        <f>SUM(F17:F20)</f>
        <v>-464000000</v>
      </c>
      <c r="G16" s="462">
        <f>SUM(G17:G20)</f>
        <v>1825000000</v>
      </c>
      <c r="H16" s="462">
        <f>SUM(H17:H20)</f>
        <v>60820972</v>
      </c>
    </row>
    <row r="17" spans="2:8" s="436" customFormat="1" ht="21" customHeight="1">
      <c r="B17" s="483"/>
      <c r="C17" s="484"/>
      <c r="D17" s="485" t="s">
        <v>1425</v>
      </c>
      <c r="E17" s="466">
        <v>1484000000</v>
      </c>
      <c r="F17" s="466">
        <v>-34000000</v>
      </c>
      <c r="G17" s="467">
        <f>E17+F17</f>
        <v>1450000000</v>
      </c>
      <c r="H17" s="467">
        <v>49789087.969999999</v>
      </c>
    </row>
    <row r="18" spans="2:8" s="364" customFormat="1" ht="19.149999999999999" customHeight="1">
      <c r="B18" s="463"/>
      <c r="C18" s="464"/>
      <c r="D18" s="465" t="s">
        <v>1330</v>
      </c>
      <c r="E18" s="466">
        <v>375000000</v>
      </c>
      <c r="F18" s="467">
        <v>0</v>
      </c>
      <c r="G18" s="467">
        <f t="shared" ref="G18:G20" si="1">E18+F18</f>
        <v>375000000</v>
      </c>
      <c r="H18" s="467">
        <v>5523972.9199999999</v>
      </c>
    </row>
    <row r="19" spans="2:8" s="364" customFormat="1" ht="19.149999999999999" customHeight="1">
      <c r="B19" s="463"/>
      <c r="C19" s="464"/>
      <c r="D19" s="465" t="s">
        <v>1473</v>
      </c>
      <c r="E19" s="466">
        <v>180000000</v>
      </c>
      <c r="F19" s="467">
        <v>-180000000</v>
      </c>
      <c r="G19" s="467">
        <f t="shared" si="1"/>
        <v>0</v>
      </c>
      <c r="H19" s="467">
        <v>2907911.11</v>
      </c>
    </row>
    <row r="20" spans="2:8" s="364" customFormat="1" ht="25.9" customHeight="1">
      <c r="B20" s="469"/>
      <c r="C20" s="470"/>
      <c r="D20" s="471" t="s">
        <v>1458</v>
      </c>
      <c r="E20" s="472">
        <v>250000000</v>
      </c>
      <c r="F20" s="472">
        <v>-250000000</v>
      </c>
      <c r="G20" s="467">
        <f t="shared" si="1"/>
        <v>0</v>
      </c>
      <c r="H20" s="467">
        <v>2600000</v>
      </c>
    </row>
    <row r="21" spans="2:8" ht="20.45" customHeight="1">
      <c r="B21" s="486"/>
      <c r="C21" s="487"/>
      <c r="D21" s="488" t="s">
        <v>14</v>
      </c>
      <c r="E21" s="489">
        <f>E5+E15</f>
        <v>7612912906.9500008</v>
      </c>
      <c r="F21" s="489">
        <f>F5+F15</f>
        <v>1857020449.29</v>
      </c>
      <c r="G21" s="489">
        <f>G5+G15</f>
        <v>9469933356.2400017</v>
      </c>
      <c r="H21" s="489">
        <f>H5+H15</f>
        <v>185356835.71999997</v>
      </c>
    </row>
    <row r="23" spans="2:8" ht="17.25">
      <c r="B23" s="490" t="s">
        <v>1860</v>
      </c>
      <c r="C23" s="490"/>
      <c r="D23" s="490"/>
      <c r="E23" s="490"/>
      <c r="F23" s="490"/>
      <c r="G23" s="490"/>
      <c r="H23" s="490"/>
    </row>
    <row r="24" spans="2:8" ht="17.45" customHeight="1">
      <c r="B24" s="491" t="s">
        <v>1861</v>
      </c>
      <c r="C24" s="491"/>
      <c r="D24" s="491"/>
      <c r="E24" s="491"/>
      <c r="F24" s="491"/>
      <c r="G24" s="491"/>
      <c r="H24" s="491"/>
    </row>
  </sheetData>
  <mergeCells count="6">
    <mergeCell ref="B1:H1"/>
    <mergeCell ref="B2:H2"/>
    <mergeCell ref="C3:G3"/>
    <mergeCell ref="B4:D4"/>
    <mergeCell ref="B23:H23"/>
    <mergeCell ref="B24:H24"/>
  </mergeCells>
  <pageMargins left="0.74803149606299213" right="0.74803149606299213" top="0.98425196850393704" bottom="0.98425196850393704" header="0.51181102362204722" footer="0.51181102362204722"/>
  <pageSetup scale="90" orientation="landscape" horizontalDpi="4294967292" verticalDpi="4294967292" r:id="rId1"/>
</worksheet>
</file>

<file path=xl/worksheets/sheet19.xml><?xml version="1.0" encoding="utf-8"?>
<worksheet xmlns="http://schemas.openxmlformats.org/spreadsheetml/2006/main" xmlns:r="http://schemas.openxmlformats.org/officeDocument/2006/relationships">
  <dimension ref="B1:K14"/>
  <sheetViews>
    <sheetView showGridLines="0" zoomScale="58" zoomScaleNormal="58" workbookViewId="0">
      <selection activeCell="P19" sqref="P19"/>
    </sheetView>
  </sheetViews>
  <sheetFormatPr baseColWidth="10" defaultColWidth="11.5703125" defaultRowHeight="15.75"/>
  <cols>
    <col min="1" max="1" width="2" style="364" customWidth="1"/>
    <col min="2" max="2" width="2.28515625" style="364" customWidth="1"/>
    <col min="3" max="3" width="28.28515625" style="439" customWidth="1"/>
    <col min="4" max="4" width="17" style="439" customWidth="1"/>
    <col min="5" max="5" width="13.5703125" style="439" customWidth="1"/>
    <col min="6" max="6" width="9.28515625" style="439" customWidth="1"/>
    <col min="7" max="7" width="11.42578125" style="439" customWidth="1"/>
    <col min="8" max="8" width="9.28515625" style="439" customWidth="1"/>
    <col min="9" max="9" width="10" style="439" customWidth="1"/>
    <col min="10" max="10" width="18.28515625" style="439" customWidth="1"/>
    <col min="11" max="11" width="1.28515625" style="441" customWidth="1"/>
    <col min="12" max="12" width="2" style="364" customWidth="1"/>
    <col min="13" max="16384" width="11.5703125" style="364"/>
  </cols>
  <sheetData>
    <row r="1" spans="2:11" ht="20.25">
      <c r="C1" s="493" t="s">
        <v>1862</v>
      </c>
      <c r="D1" s="493"/>
      <c r="E1" s="493"/>
      <c r="F1" s="493"/>
      <c r="G1" s="493"/>
      <c r="H1" s="493"/>
      <c r="I1" s="493"/>
      <c r="J1" s="493"/>
      <c r="K1" s="493"/>
    </row>
    <row r="2" spans="2:11" ht="22.9" customHeight="1">
      <c r="C2" s="365" t="s">
        <v>1863</v>
      </c>
      <c r="D2" s="365"/>
      <c r="E2" s="365"/>
      <c r="F2" s="365"/>
      <c r="G2" s="365"/>
      <c r="H2" s="365"/>
      <c r="I2" s="365"/>
      <c r="J2" s="365"/>
      <c r="K2" s="365"/>
    </row>
    <row r="3" spans="2:11" ht="2.4500000000000002" customHeight="1">
      <c r="C3" s="494"/>
      <c r="D3" s="494"/>
      <c r="E3" s="494"/>
      <c r="F3" s="494"/>
      <c r="G3" s="494"/>
      <c r="H3" s="494"/>
      <c r="I3" s="494"/>
      <c r="J3" s="494"/>
      <c r="K3" s="495"/>
    </row>
    <row r="4" spans="2:11" ht="34.9" customHeight="1">
      <c r="B4" s="367"/>
      <c r="C4" s="496" t="s">
        <v>1818</v>
      </c>
      <c r="D4" s="496" t="s">
        <v>1864</v>
      </c>
      <c r="E4" s="496" t="s">
        <v>1820</v>
      </c>
      <c r="F4" s="496" t="s">
        <v>1821</v>
      </c>
      <c r="G4" s="496" t="s">
        <v>1822</v>
      </c>
      <c r="H4" s="496" t="s">
        <v>1823</v>
      </c>
      <c r="I4" s="369" t="s">
        <v>1824</v>
      </c>
      <c r="J4" s="497" t="s">
        <v>1825</v>
      </c>
      <c r="K4" s="364"/>
    </row>
    <row r="5" spans="2:11" s="436" customFormat="1" ht="8.4499999999999993" customHeight="1">
      <c r="B5" s="498"/>
      <c r="C5" s="499"/>
      <c r="D5" s="499"/>
      <c r="E5" s="500"/>
      <c r="F5" s="500"/>
      <c r="G5" s="501"/>
      <c r="H5" s="502"/>
      <c r="I5" s="503"/>
      <c r="J5" s="504"/>
    </row>
    <row r="6" spans="2:11" ht="13.15" customHeight="1">
      <c r="B6" s="419"/>
      <c r="C6" s="419" t="s">
        <v>1865</v>
      </c>
      <c r="D6" s="373"/>
      <c r="E6" s="373"/>
      <c r="F6" s="373"/>
      <c r="G6" s="373"/>
      <c r="H6" s="373"/>
      <c r="I6" s="373"/>
      <c r="J6" s="374"/>
      <c r="K6" s="364"/>
    </row>
    <row r="7" spans="2:11" ht="25.9" customHeight="1">
      <c r="B7" s="375">
        <v>1</v>
      </c>
      <c r="C7" s="505" t="s">
        <v>1866</v>
      </c>
      <c r="D7" s="506">
        <v>2031791335</v>
      </c>
      <c r="E7" s="507" t="s">
        <v>1867</v>
      </c>
      <c r="F7" s="508">
        <v>0.68</v>
      </c>
      <c r="G7" s="509">
        <v>40709</v>
      </c>
      <c r="H7" s="510">
        <v>240</v>
      </c>
      <c r="I7" s="509">
        <v>48062</v>
      </c>
      <c r="J7" s="511" t="s">
        <v>1830</v>
      </c>
      <c r="K7" s="364"/>
    </row>
    <row r="8" spans="2:11" ht="25.9" customHeight="1">
      <c r="B8" s="383">
        <v>2</v>
      </c>
      <c r="C8" s="512" t="s">
        <v>1868</v>
      </c>
      <c r="D8" s="513">
        <v>562951130</v>
      </c>
      <c r="E8" s="514" t="s">
        <v>1869</v>
      </c>
      <c r="F8" s="515">
        <v>1.1399999999999999</v>
      </c>
      <c r="G8" s="516">
        <v>41116</v>
      </c>
      <c r="H8" s="517">
        <v>240</v>
      </c>
      <c r="I8" s="516">
        <v>48492</v>
      </c>
      <c r="J8" s="518" t="s">
        <v>1870</v>
      </c>
      <c r="K8" s="364"/>
    </row>
    <row r="9" spans="2:11" ht="27.6" customHeight="1">
      <c r="B9" s="383">
        <v>3</v>
      </c>
      <c r="C9" s="512" t="s">
        <v>1871</v>
      </c>
      <c r="D9" s="513">
        <v>260526230</v>
      </c>
      <c r="E9" s="514" t="s">
        <v>1872</v>
      </c>
      <c r="F9" s="515">
        <v>0.93</v>
      </c>
      <c r="G9" s="516">
        <v>41131</v>
      </c>
      <c r="H9" s="517">
        <v>240</v>
      </c>
      <c r="I9" s="519">
        <v>48545</v>
      </c>
      <c r="J9" s="518" t="s">
        <v>1841</v>
      </c>
      <c r="K9" s="364"/>
    </row>
    <row r="10" spans="2:11" ht="27.6" customHeight="1">
      <c r="B10" s="383">
        <v>4</v>
      </c>
      <c r="C10" s="512" t="s">
        <v>1873</v>
      </c>
      <c r="D10" s="513">
        <v>210927487</v>
      </c>
      <c r="E10" s="514" t="s">
        <v>1874</v>
      </c>
      <c r="F10" s="515">
        <v>0.9</v>
      </c>
      <c r="G10" s="516">
        <v>41606</v>
      </c>
      <c r="H10" s="517">
        <v>240</v>
      </c>
      <c r="I10" s="519">
        <v>49051</v>
      </c>
      <c r="J10" s="518" t="s">
        <v>1841</v>
      </c>
      <c r="K10" s="364"/>
    </row>
    <row r="11" spans="2:11" ht="27" customHeight="1">
      <c r="B11" s="383">
        <v>5</v>
      </c>
      <c r="C11" s="512" t="s">
        <v>1875</v>
      </c>
      <c r="D11" s="513">
        <v>299720000</v>
      </c>
      <c r="E11" s="520" t="s">
        <v>1876</v>
      </c>
      <c r="F11" s="521">
        <v>1.08</v>
      </c>
      <c r="G11" s="516">
        <v>42146</v>
      </c>
      <c r="H11" s="517">
        <v>240</v>
      </c>
      <c r="I11" s="519">
        <v>49608</v>
      </c>
      <c r="J11" s="518" t="s">
        <v>1870</v>
      </c>
      <c r="K11" s="364"/>
    </row>
    <row r="12" spans="2:11" s="522" customFormat="1">
      <c r="C12" s="523" t="s">
        <v>1877</v>
      </c>
      <c r="D12" s="524">
        <f>SUM(D7:D11)</f>
        <v>3365916182</v>
      </c>
      <c r="E12" s="525"/>
      <c r="F12" s="526"/>
      <c r="G12" s="527"/>
      <c r="H12" s="528"/>
      <c r="I12" s="527"/>
      <c r="J12" s="529"/>
    </row>
    <row r="13" spans="2:11" ht="21.6" customHeight="1">
      <c r="C13" s="440" t="s">
        <v>1878</v>
      </c>
      <c r="D13" s="437"/>
      <c r="E13" s="437"/>
      <c r="F13" s="437"/>
      <c r="G13" s="437"/>
      <c r="H13" s="437"/>
      <c r="I13" s="437"/>
      <c r="J13" s="437"/>
      <c r="K13" s="364"/>
    </row>
    <row r="14" spans="2:11">
      <c r="C14" s="530"/>
      <c r="D14" s="530"/>
      <c r="E14" s="530"/>
      <c r="F14" s="530"/>
      <c r="G14" s="530"/>
      <c r="H14" s="530"/>
      <c r="I14" s="530"/>
    </row>
  </sheetData>
  <mergeCells count="4">
    <mergeCell ref="C1:K1"/>
    <mergeCell ref="C2:K2"/>
    <mergeCell ref="C3:J3"/>
    <mergeCell ref="C14:I14"/>
  </mergeCells>
  <pageMargins left="0.74803149606299213" right="0.74803149606299213" top="0.98425196850393704" bottom="0.98425196850393704" header="0.51181102362204722" footer="0.51181102362204722"/>
  <pageSetup scale="66" orientation="portrait" horizontalDpi="4294967292" verticalDpi="4294967292" r:id="rId1"/>
</worksheet>
</file>

<file path=xl/worksheets/sheet2.xml><?xml version="1.0" encoding="utf-8"?>
<worksheet xmlns="http://schemas.openxmlformats.org/spreadsheetml/2006/main" xmlns:r="http://schemas.openxmlformats.org/officeDocument/2006/relationships">
  <sheetPr>
    <tabColor theme="6" tint="-0.249977111117893"/>
  </sheetPr>
  <dimension ref="A1:T61"/>
  <sheetViews>
    <sheetView showGridLines="0" topLeftCell="A38" workbookViewId="0">
      <selection sqref="A1:G1"/>
    </sheetView>
  </sheetViews>
  <sheetFormatPr baseColWidth="10" defaultRowHeight="12.75"/>
  <cols>
    <col min="1" max="1" width="62.140625" style="1" customWidth="1"/>
    <col min="2" max="2" width="12" style="1" bestFit="1" customWidth="1"/>
    <col min="3" max="3" width="7.7109375" style="1" customWidth="1"/>
    <col min="4" max="4" width="12" style="6" bestFit="1" customWidth="1"/>
    <col min="5" max="5" width="23.42578125" style="1" customWidth="1"/>
    <col min="6" max="8" width="11.42578125" style="1"/>
    <col min="9" max="9" width="26.42578125" style="1" customWidth="1"/>
    <col min="10" max="12" width="11.42578125" style="1"/>
    <col min="13" max="13" width="36.42578125" style="1" customWidth="1"/>
    <col min="14" max="16" width="11.42578125" style="1"/>
    <col min="17" max="17" width="27.42578125" style="1" customWidth="1"/>
    <col min="18" max="19" width="11.42578125" style="1"/>
    <col min="20" max="20" width="13.7109375" style="1" customWidth="1"/>
    <col min="21" max="256" width="11.42578125" style="1"/>
    <col min="257" max="257" width="62.140625" style="1" customWidth="1"/>
    <col min="258" max="258" width="12" style="1" bestFit="1" customWidth="1"/>
    <col min="259" max="259" width="7.7109375" style="1" customWidth="1"/>
    <col min="260" max="260" width="12" style="1" bestFit="1" customWidth="1"/>
    <col min="261" max="261" width="23.42578125" style="1" customWidth="1"/>
    <col min="262" max="264" width="11.42578125" style="1"/>
    <col min="265" max="265" width="26.42578125" style="1" customWidth="1"/>
    <col min="266" max="268" width="11.42578125" style="1"/>
    <col min="269" max="269" width="36.42578125" style="1" customWidth="1"/>
    <col min="270" max="272" width="11.42578125" style="1"/>
    <col min="273" max="273" width="27.42578125" style="1" customWidth="1"/>
    <col min="274" max="275" width="11.42578125" style="1"/>
    <col min="276" max="276" width="13.7109375" style="1" customWidth="1"/>
    <col min="277" max="512" width="11.42578125" style="1"/>
    <col min="513" max="513" width="62.140625" style="1" customWidth="1"/>
    <col min="514" max="514" width="12" style="1" bestFit="1" customWidth="1"/>
    <col min="515" max="515" width="7.7109375" style="1" customWidth="1"/>
    <col min="516" max="516" width="12" style="1" bestFit="1" customWidth="1"/>
    <col min="517" max="517" width="23.42578125" style="1" customWidth="1"/>
    <col min="518" max="520" width="11.42578125" style="1"/>
    <col min="521" max="521" width="26.42578125" style="1" customWidth="1"/>
    <col min="522" max="524" width="11.42578125" style="1"/>
    <col min="525" max="525" width="36.42578125" style="1" customWidth="1"/>
    <col min="526" max="528" width="11.42578125" style="1"/>
    <col min="529" max="529" width="27.42578125" style="1" customWidth="1"/>
    <col min="530" max="531" width="11.42578125" style="1"/>
    <col min="532" max="532" width="13.7109375" style="1" customWidth="1"/>
    <col min="533" max="768" width="11.42578125" style="1"/>
    <col min="769" max="769" width="62.140625" style="1" customWidth="1"/>
    <col min="770" max="770" width="12" style="1" bestFit="1" customWidth="1"/>
    <col min="771" max="771" width="7.7109375" style="1" customWidth="1"/>
    <col min="772" max="772" width="12" style="1" bestFit="1" customWidth="1"/>
    <col min="773" max="773" width="23.42578125" style="1" customWidth="1"/>
    <col min="774" max="776" width="11.42578125" style="1"/>
    <col min="777" max="777" width="26.42578125" style="1" customWidth="1"/>
    <col min="778" max="780" width="11.42578125" style="1"/>
    <col min="781" max="781" width="36.42578125" style="1" customWidth="1"/>
    <col min="782" max="784" width="11.42578125" style="1"/>
    <col min="785" max="785" width="27.42578125" style="1" customWidth="1"/>
    <col min="786" max="787" width="11.42578125" style="1"/>
    <col min="788" max="788" width="13.7109375" style="1" customWidth="1"/>
    <col min="789" max="1024" width="11.42578125" style="1"/>
    <col min="1025" max="1025" width="62.140625" style="1" customWidth="1"/>
    <col min="1026" max="1026" width="12" style="1" bestFit="1" customWidth="1"/>
    <col min="1027" max="1027" width="7.7109375" style="1" customWidth="1"/>
    <col min="1028" max="1028" width="12" style="1" bestFit="1" customWidth="1"/>
    <col min="1029" max="1029" width="23.42578125" style="1" customWidth="1"/>
    <col min="1030" max="1032" width="11.42578125" style="1"/>
    <col min="1033" max="1033" width="26.42578125" style="1" customWidth="1"/>
    <col min="1034" max="1036" width="11.42578125" style="1"/>
    <col min="1037" max="1037" width="36.42578125" style="1" customWidth="1"/>
    <col min="1038" max="1040" width="11.42578125" style="1"/>
    <col min="1041" max="1041" width="27.42578125" style="1" customWidth="1"/>
    <col min="1042" max="1043" width="11.42578125" style="1"/>
    <col min="1044" max="1044" width="13.7109375" style="1" customWidth="1"/>
    <col min="1045" max="1280" width="11.42578125" style="1"/>
    <col min="1281" max="1281" width="62.140625" style="1" customWidth="1"/>
    <col min="1282" max="1282" width="12" style="1" bestFit="1" customWidth="1"/>
    <col min="1283" max="1283" width="7.7109375" style="1" customWidth="1"/>
    <col min="1284" max="1284" width="12" style="1" bestFit="1" customWidth="1"/>
    <col min="1285" max="1285" width="23.42578125" style="1" customWidth="1"/>
    <col min="1286" max="1288" width="11.42578125" style="1"/>
    <col min="1289" max="1289" width="26.42578125" style="1" customWidth="1"/>
    <col min="1290" max="1292" width="11.42578125" style="1"/>
    <col min="1293" max="1293" width="36.42578125" style="1" customWidth="1"/>
    <col min="1294" max="1296" width="11.42578125" style="1"/>
    <col min="1297" max="1297" width="27.42578125" style="1" customWidth="1"/>
    <col min="1298" max="1299" width="11.42578125" style="1"/>
    <col min="1300" max="1300" width="13.7109375" style="1" customWidth="1"/>
    <col min="1301" max="1536" width="11.42578125" style="1"/>
    <col min="1537" max="1537" width="62.140625" style="1" customWidth="1"/>
    <col min="1538" max="1538" width="12" style="1" bestFit="1" customWidth="1"/>
    <col min="1539" max="1539" width="7.7109375" style="1" customWidth="1"/>
    <col min="1540" max="1540" width="12" style="1" bestFit="1" customWidth="1"/>
    <col min="1541" max="1541" width="23.42578125" style="1" customWidth="1"/>
    <col min="1542" max="1544" width="11.42578125" style="1"/>
    <col min="1545" max="1545" width="26.42578125" style="1" customWidth="1"/>
    <col min="1546" max="1548" width="11.42578125" style="1"/>
    <col min="1549" max="1549" width="36.42578125" style="1" customWidth="1"/>
    <col min="1550" max="1552" width="11.42578125" style="1"/>
    <col min="1553" max="1553" width="27.42578125" style="1" customWidth="1"/>
    <col min="1554" max="1555" width="11.42578125" style="1"/>
    <col min="1556" max="1556" width="13.7109375" style="1" customWidth="1"/>
    <col min="1557" max="1792" width="11.42578125" style="1"/>
    <col min="1793" max="1793" width="62.140625" style="1" customWidth="1"/>
    <col min="1794" max="1794" width="12" style="1" bestFit="1" customWidth="1"/>
    <col min="1795" max="1795" width="7.7109375" style="1" customWidth="1"/>
    <col min="1796" max="1796" width="12" style="1" bestFit="1" customWidth="1"/>
    <col min="1797" max="1797" width="23.42578125" style="1" customWidth="1"/>
    <col min="1798" max="1800" width="11.42578125" style="1"/>
    <col min="1801" max="1801" width="26.42578125" style="1" customWidth="1"/>
    <col min="1802" max="1804" width="11.42578125" style="1"/>
    <col min="1805" max="1805" width="36.42578125" style="1" customWidth="1"/>
    <col min="1806" max="1808" width="11.42578125" style="1"/>
    <col min="1809" max="1809" width="27.42578125" style="1" customWidth="1"/>
    <col min="1810" max="1811" width="11.42578125" style="1"/>
    <col min="1812" max="1812" width="13.7109375" style="1" customWidth="1"/>
    <col min="1813" max="2048" width="11.42578125" style="1"/>
    <col min="2049" max="2049" width="62.140625" style="1" customWidth="1"/>
    <col min="2050" max="2050" width="12" style="1" bestFit="1" customWidth="1"/>
    <col min="2051" max="2051" width="7.7109375" style="1" customWidth="1"/>
    <col min="2052" max="2052" width="12" style="1" bestFit="1" customWidth="1"/>
    <col min="2053" max="2053" width="23.42578125" style="1" customWidth="1"/>
    <col min="2054" max="2056" width="11.42578125" style="1"/>
    <col min="2057" max="2057" width="26.42578125" style="1" customWidth="1"/>
    <col min="2058" max="2060" width="11.42578125" style="1"/>
    <col min="2061" max="2061" width="36.42578125" style="1" customWidth="1"/>
    <col min="2062" max="2064" width="11.42578125" style="1"/>
    <col min="2065" max="2065" width="27.42578125" style="1" customWidth="1"/>
    <col min="2066" max="2067" width="11.42578125" style="1"/>
    <col min="2068" max="2068" width="13.7109375" style="1" customWidth="1"/>
    <col min="2069" max="2304" width="11.42578125" style="1"/>
    <col min="2305" max="2305" width="62.140625" style="1" customWidth="1"/>
    <col min="2306" max="2306" width="12" style="1" bestFit="1" customWidth="1"/>
    <col min="2307" max="2307" width="7.7109375" style="1" customWidth="1"/>
    <col min="2308" max="2308" width="12" style="1" bestFit="1" customWidth="1"/>
    <col min="2309" max="2309" width="23.42578125" style="1" customWidth="1"/>
    <col min="2310" max="2312" width="11.42578125" style="1"/>
    <col min="2313" max="2313" width="26.42578125" style="1" customWidth="1"/>
    <col min="2314" max="2316" width="11.42578125" style="1"/>
    <col min="2317" max="2317" width="36.42578125" style="1" customWidth="1"/>
    <col min="2318" max="2320" width="11.42578125" style="1"/>
    <col min="2321" max="2321" width="27.42578125" style="1" customWidth="1"/>
    <col min="2322" max="2323" width="11.42578125" style="1"/>
    <col min="2324" max="2324" width="13.7109375" style="1" customWidth="1"/>
    <col min="2325" max="2560" width="11.42578125" style="1"/>
    <col min="2561" max="2561" width="62.140625" style="1" customWidth="1"/>
    <col min="2562" max="2562" width="12" style="1" bestFit="1" customWidth="1"/>
    <col min="2563" max="2563" width="7.7109375" style="1" customWidth="1"/>
    <col min="2564" max="2564" width="12" style="1" bestFit="1" customWidth="1"/>
    <col min="2565" max="2565" width="23.42578125" style="1" customWidth="1"/>
    <col min="2566" max="2568" width="11.42578125" style="1"/>
    <col min="2569" max="2569" width="26.42578125" style="1" customWidth="1"/>
    <col min="2570" max="2572" width="11.42578125" style="1"/>
    <col min="2573" max="2573" width="36.42578125" style="1" customWidth="1"/>
    <col min="2574" max="2576" width="11.42578125" style="1"/>
    <col min="2577" max="2577" width="27.42578125" style="1" customWidth="1"/>
    <col min="2578" max="2579" width="11.42578125" style="1"/>
    <col min="2580" max="2580" width="13.7109375" style="1" customWidth="1"/>
    <col min="2581" max="2816" width="11.42578125" style="1"/>
    <col min="2817" max="2817" width="62.140625" style="1" customWidth="1"/>
    <col min="2818" max="2818" width="12" style="1" bestFit="1" customWidth="1"/>
    <col min="2819" max="2819" width="7.7109375" style="1" customWidth="1"/>
    <col min="2820" max="2820" width="12" style="1" bestFit="1" customWidth="1"/>
    <col min="2821" max="2821" width="23.42578125" style="1" customWidth="1"/>
    <col min="2822" max="2824" width="11.42578125" style="1"/>
    <col min="2825" max="2825" width="26.42578125" style="1" customWidth="1"/>
    <col min="2826" max="2828" width="11.42578125" style="1"/>
    <col min="2829" max="2829" width="36.42578125" style="1" customWidth="1"/>
    <col min="2830" max="2832" width="11.42578125" style="1"/>
    <col min="2833" max="2833" width="27.42578125" style="1" customWidth="1"/>
    <col min="2834" max="2835" width="11.42578125" style="1"/>
    <col min="2836" max="2836" width="13.7109375" style="1" customWidth="1"/>
    <col min="2837" max="3072" width="11.42578125" style="1"/>
    <col min="3073" max="3073" width="62.140625" style="1" customWidth="1"/>
    <col min="3074" max="3074" width="12" style="1" bestFit="1" customWidth="1"/>
    <col min="3075" max="3075" width="7.7109375" style="1" customWidth="1"/>
    <col min="3076" max="3076" width="12" style="1" bestFit="1" customWidth="1"/>
    <col min="3077" max="3077" width="23.42578125" style="1" customWidth="1"/>
    <col min="3078" max="3080" width="11.42578125" style="1"/>
    <col min="3081" max="3081" width="26.42578125" style="1" customWidth="1"/>
    <col min="3082" max="3084" width="11.42578125" style="1"/>
    <col min="3085" max="3085" width="36.42578125" style="1" customWidth="1"/>
    <col min="3086" max="3088" width="11.42578125" style="1"/>
    <col min="3089" max="3089" width="27.42578125" style="1" customWidth="1"/>
    <col min="3090" max="3091" width="11.42578125" style="1"/>
    <col min="3092" max="3092" width="13.7109375" style="1" customWidth="1"/>
    <col min="3093" max="3328" width="11.42578125" style="1"/>
    <col min="3329" max="3329" width="62.140625" style="1" customWidth="1"/>
    <col min="3330" max="3330" width="12" style="1" bestFit="1" customWidth="1"/>
    <col min="3331" max="3331" width="7.7109375" style="1" customWidth="1"/>
    <col min="3332" max="3332" width="12" style="1" bestFit="1" customWidth="1"/>
    <col min="3333" max="3333" width="23.42578125" style="1" customWidth="1"/>
    <col min="3334" max="3336" width="11.42578125" style="1"/>
    <col min="3337" max="3337" width="26.42578125" style="1" customWidth="1"/>
    <col min="3338" max="3340" width="11.42578125" style="1"/>
    <col min="3341" max="3341" width="36.42578125" style="1" customWidth="1"/>
    <col min="3342" max="3344" width="11.42578125" style="1"/>
    <col min="3345" max="3345" width="27.42578125" style="1" customWidth="1"/>
    <col min="3346" max="3347" width="11.42578125" style="1"/>
    <col min="3348" max="3348" width="13.7109375" style="1" customWidth="1"/>
    <col min="3349" max="3584" width="11.42578125" style="1"/>
    <col min="3585" max="3585" width="62.140625" style="1" customWidth="1"/>
    <col min="3586" max="3586" width="12" style="1" bestFit="1" customWidth="1"/>
    <col min="3587" max="3587" width="7.7109375" style="1" customWidth="1"/>
    <col min="3588" max="3588" width="12" style="1" bestFit="1" customWidth="1"/>
    <col min="3589" max="3589" width="23.42578125" style="1" customWidth="1"/>
    <col min="3590" max="3592" width="11.42578125" style="1"/>
    <col min="3593" max="3593" width="26.42578125" style="1" customWidth="1"/>
    <col min="3594" max="3596" width="11.42578125" style="1"/>
    <col min="3597" max="3597" width="36.42578125" style="1" customWidth="1"/>
    <col min="3598" max="3600" width="11.42578125" style="1"/>
    <col min="3601" max="3601" width="27.42578125" style="1" customWidth="1"/>
    <col min="3602" max="3603" width="11.42578125" style="1"/>
    <col min="3604" max="3604" width="13.7109375" style="1" customWidth="1"/>
    <col min="3605" max="3840" width="11.42578125" style="1"/>
    <col min="3841" max="3841" width="62.140625" style="1" customWidth="1"/>
    <col min="3842" max="3842" width="12" style="1" bestFit="1" customWidth="1"/>
    <col min="3843" max="3843" width="7.7109375" style="1" customWidth="1"/>
    <col min="3844" max="3844" width="12" style="1" bestFit="1" customWidth="1"/>
    <col min="3845" max="3845" width="23.42578125" style="1" customWidth="1"/>
    <col min="3846" max="3848" width="11.42578125" style="1"/>
    <col min="3849" max="3849" width="26.42578125" style="1" customWidth="1"/>
    <col min="3850" max="3852" width="11.42578125" style="1"/>
    <col min="3853" max="3853" width="36.42578125" style="1" customWidth="1"/>
    <col min="3854" max="3856" width="11.42578125" style="1"/>
    <col min="3857" max="3857" width="27.42578125" style="1" customWidth="1"/>
    <col min="3858" max="3859" width="11.42578125" style="1"/>
    <col min="3860" max="3860" width="13.7109375" style="1" customWidth="1"/>
    <col min="3861" max="4096" width="11.42578125" style="1"/>
    <col min="4097" max="4097" width="62.140625" style="1" customWidth="1"/>
    <col min="4098" max="4098" width="12" style="1" bestFit="1" customWidth="1"/>
    <col min="4099" max="4099" width="7.7109375" style="1" customWidth="1"/>
    <col min="4100" max="4100" width="12" style="1" bestFit="1" customWidth="1"/>
    <col min="4101" max="4101" width="23.42578125" style="1" customWidth="1"/>
    <col min="4102" max="4104" width="11.42578125" style="1"/>
    <col min="4105" max="4105" width="26.42578125" style="1" customWidth="1"/>
    <col min="4106" max="4108" width="11.42578125" style="1"/>
    <col min="4109" max="4109" width="36.42578125" style="1" customWidth="1"/>
    <col min="4110" max="4112" width="11.42578125" style="1"/>
    <col min="4113" max="4113" width="27.42578125" style="1" customWidth="1"/>
    <col min="4114" max="4115" width="11.42578125" style="1"/>
    <col min="4116" max="4116" width="13.7109375" style="1" customWidth="1"/>
    <col min="4117" max="4352" width="11.42578125" style="1"/>
    <col min="4353" max="4353" width="62.140625" style="1" customWidth="1"/>
    <col min="4354" max="4354" width="12" style="1" bestFit="1" customWidth="1"/>
    <col min="4355" max="4355" width="7.7109375" style="1" customWidth="1"/>
    <col min="4356" max="4356" width="12" style="1" bestFit="1" customWidth="1"/>
    <col min="4357" max="4357" width="23.42578125" style="1" customWidth="1"/>
    <col min="4358" max="4360" width="11.42578125" style="1"/>
    <col min="4361" max="4361" width="26.42578125" style="1" customWidth="1"/>
    <col min="4362" max="4364" width="11.42578125" style="1"/>
    <col min="4365" max="4365" width="36.42578125" style="1" customWidth="1"/>
    <col min="4366" max="4368" width="11.42578125" style="1"/>
    <col min="4369" max="4369" width="27.42578125" style="1" customWidth="1"/>
    <col min="4370" max="4371" width="11.42578125" style="1"/>
    <col min="4372" max="4372" width="13.7109375" style="1" customWidth="1"/>
    <col min="4373" max="4608" width="11.42578125" style="1"/>
    <col min="4609" max="4609" width="62.140625" style="1" customWidth="1"/>
    <col min="4610" max="4610" width="12" style="1" bestFit="1" customWidth="1"/>
    <col min="4611" max="4611" width="7.7109375" style="1" customWidth="1"/>
    <col min="4612" max="4612" width="12" style="1" bestFit="1" customWidth="1"/>
    <col min="4613" max="4613" width="23.42578125" style="1" customWidth="1"/>
    <col min="4614" max="4616" width="11.42578125" style="1"/>
    <col min="4617" max="4617" width="26.42578125" style="1" customWidth="1"/>
    <col min="4618" max="4620" width="11.42578125" style="1"/>
    <col min="4621" max="4621" width="36.42578125" style="1" customWidth="1"/>
    <col min="4622" max="4624" width="11.42578125" style="1"/>
    <col min="4625" max="4625" width="27.42578125" style="1" customWidth="1"/>
    <col min="4626" max="4627" width="11.42578125" style="1"/>
    <col min="4628" max="4628" width="13.7109375" style="1" customWidth="1"/>
    <col min="4629" max="4864" width="11.42578125" style="1"/>
    <col min="4865" max="4865" width="62.140625" style="1" customWidth="1"/>
    <col min="4866" max="4866" width="12" style="1" bestFit="1" customWidth="1"/>
    <col min="4867" max="4867" width="7.7109375" style="1" customWidth="1"/>
    <col min="4868" max="4868" width="12" style="1" bestFit="1" customWidth="1"/>
    <col min="4869" max="4869" width="23.42578125" style="1" customWidth="1"/>
    <col min="4870" max="4872" width="11.42578125" style="1"/>
    <col min="4873" max="4873" width="26.42578125" style="1" customWidth="1"/>
    <col min="4874" max="4876" width="11.42578125" style="1"/>
    <col min="4877" max="4877" width="36.42578125" style="1" customWidth="1"/>
    <col min="4878" max="4880" width="11.42578125" style="1"/>
    <col min="4881" max="4881" width="27.42578125" style="1" customWidth="1"/>
    <col min="4882" max="4883" width="11.42578125" style="1"/>
    <col min="4884" max="4884" width="13.7109375" style="1" customWidth="1"/>
    <col min="4885" max="5120" width="11.42578125" style="1"/>
    <col min="5121" max="5121" width="62.140625" style="1" customWidth="1"/>
    <col min="5122" max="5122" width="12" style="1" bestFit="1" customWidth="1"/>
    <col min="5123" max="5123" width="7.7109375" style="1" customWidth="1"/>
    <col min="5124" max="5124" width="12" style="1" bestFit="1" customWidth="1"/>
    <col min="5125" max="5125" width="23.42578125" style="1" customWidth="1"/>
    <col min="5126" max="5128" width="11.42578125" style="1"/>
    <col min="5129" max="5129" width="26.42578125" style="1" customWidth="1"/>
    <col min="5130" max="5132" width="11.42578125" style="1"/>
    <col min="5133" max="5133" width="36.42578125" style="1" customWidth="1"/>
    <col min="5134" max="5136" width="11.42578125" style="1"/>
    <col min="5137" max="5137" width="27.42578125" style="1" customWidth="1"/>
    <col min="5138" max="5139" width="11.42578125" style="1"/>
    <col min="5140" max="5140" width="13.7109375" style="1" customWidth="1"/>
    <col min="5141" max="5376" width="11.42578125" style="1"/>
    <col min="5377" max="5377" width="62.140625" style="1" customWidth="1"/>
    <col min="5378" max="5378" width="12" style="1" bestFit="1" customWidth="1"/>
    <col min="5379" max="5379" width="7.7109375" style="1" customWidth="1"/>
    <col min="5380" max="5380" width="12" style="1" bestFit="1" customWidth="1"/>
    <col min="5381" max="5381" width="23.42578125" style="1" customWidth="1"/>
    <col min="5382" max="5384" width="11.42578125" style="1"/>
    <col min="5385" max="5385" width="26.42578125" style="1" customWidth="1"/>
    <col min="5386" max="5388" width="11.42578125" style="1"/>
    <col min="5389" max="5389" width="36.42578125" style="1" customWidth="1"/>
    <col min="5390" max="5392" width="11.42578125" style="1"/>
    <col min="5393" max="5393" width="27.42578125" style="1" customWidth="1"/>
    <col min="5394" max="5395" width="11.42578125" style="1"/>
    <col min="5396" max="5396" width="13.7109375" style="1" customWidth="1"/>
    <col min="5397" max="5632" width="11.42578125" style="1"/>
    <col min="5633" max="5633" width="62.140625" style="1" customWidth="1"/>
    <col min="5634" max="5634" width="12" style="1" bestFit="1" customWidth="1"/>
    <col min="5635" max="5635" width="7.7109375" style="1" customWidth="1"/>
    <col min="5636" max="5636" width="12" style="1" bestFit="1" customWidth="1"/>
    <col min="5637" max="5637" width="23.42578125" style="1" customWidth="1"/>
    <col min="5638" max="5640" width="11.42578125" style="1"/>
    <col min="5641" max="5641" width="26.42578125" style="1" customWidth="1"/>
    <col min="5642" max="5644" width="11.42578125" style="1"/>
    <col min="5645" max="5645" width="36.42578125" style="1" customWidth="1"/>
    <col min="5646" max="5648" width="11.42578125" style="1"/>
    <col min="5649" max="5649" width="27.42578125" style="1" customWidth="1"/>
    <col min="5650" max="5651" width="11.42578125" style="1"/>
    <col min="5652" max="5652" width="13.7109375" style="1" customWidth="1"/>
    <col min="5653" max="5888" width="11.42578125" style="1"/>
    <col min="5889" max="5889" width="62.140625" style="1" customWidth="1"/>
    <col min="5890" max="5890" width="12" style="1" bestFit="1" customWidth="1"/>
    <col min="5891" max="5891" width="7.7109375" style="1" customWidth="1"/>
    <col min="5892" max="5892" width="12" style="1" bestFit="1" customWidth="1"/>
    <col min="5893" max="5893" width="23.42578125" style="1" customWidth="1"/>
    <col min="5894" max="5896" width="11.42578125" style="1"/>
    <col min="5897" max="5897" width="26.42578125" style="1" customWidth="1"/>
    <col min="5898" max="5900" width="11.42578125" style="1"/>
    <col min="5901" max="5901" width="36.42578125" style="1" customWidth="1"/>
    <col min="5902" max="5904" width="11.42578125" style="1"/>
    <col min="5905" max="5905" width="27.42578125" style="1" customWidth="1"/>
    <col min="5906" max="5907" width="11.42578125" style="1"/>
    <col min="5908" max="5908" width="13.7109375" style="1" customWidth="1"/>
    <col min="5909" max="6144" width="11.42578125" style="1"/>
    <col min="6145" max="6145" width="62.140625" style="1" customWidth="1"/>
    <col min="6146" max="6146" width="12" style="1" bestFit="1" customWidth="1"/>
    <col min="6147" max="6147" width="7.7109375" style="1" customWidth="1"/>
    <col min="6148" max="6148" width="12" style="1" bestFit="1" customWidth="1"/>
    <col min="6149" max="6149" width="23.42578125" style="1" customWidth="1"/>
    <col min="6150" max="6152" width="11.42578125" style="1"/>
    <col min="6153" max="6153" width="26.42578125" style="1" customWidth="1"/>
    <col min="6154" max="6156" width="11.42578125" style="1"/>
    <col min="6157" max="6157" width="36.42578125" style="1" customWidth="1"/>
    <col min="6158" max="6160" width="11.42578125" style="1"/>
    <col min="6161" max="6161" width="27.42578125" style="1" customWidth="1"/>
    <col min="6162" max="6163" width="11.42578125" style="1"/>
    <col min="6164" max="6164" width="13.7109375" style="1" customWidth="1"/>
    <col min="6165" max="6400" width="11.42578125" style="1"/>
    <col min="6401" max="6401" width="62.140625" style="1" customWidth="1"/>
    <col min="6402" max="6402" width="12" style="1" bestFit="1" customWidth="1"/>
    <col min="6403" max="6403" width="7.7109375" style="1" customWidth="1"/>
    <col min="6404" max="6404" width="12" style="1" bestFit="1" customWidth="1"/>
    <col min="6405" max="6405" width="23.42578125" style="1" customWidth="1"/>
    <col min="6406" max="6408" width="11.42578125" style="1"/>
    <col min="6409" max="6409" width="26.42578125" style="1" customWidth="1"/>
    <col min="6410" max="6412" width="11.42578125" style="1"/>
    <col min="6413" max="6413" width="36.42578125" style="1" customWidth="1"/>
    <col min="6414" max="6416" width="11.42578125" style="1"/>
    <col min="6417" max="6417" width="27.42578125" style="1" customWidth="1"/>
    <col min="6418" max="6419" width="11.42578125" style="1"/>
    <col min="6420" max="6420" width="13.7109375" style="1" customWidth="1"/>
    <col min="6421" max="6656" width="11.42578125" style="1"/>
    <col min="6657" max="6657" width="62.140625" style="1" customWidth="1"/>
    <col min="6658" max="6658" width="12" style="1" bestFit="1" customWidth="1"/>
    <col min="6659" max="6659" width="7.7109375" style="1" customWidth="1"/>
    <col min="6660" max="6660" width="12" style="1" bestFit="1" customWidth="1"/>
    <col min="6661" max="6661" width="23.42578125" style="1" customWidth="1"/>
    <col min="6662" max="6664" width="11.42578125" style="1"/>
    <col min="6665" max="6665" width="26.42578125" style="1" customWidth="1"/>
    <col min="6666" max="6668" width="11.42578125" style="1"/>
    <col min="6669" max="6669" width="36.42578125" style="1" customWidth="1"/>
    <col min="6670" max="6672" width="11.42578125" style="1"/>
    <col min="6673" max="6673" width="27.42578125" style="1" customWidth="1"/>
    <col min="6674" max="6675" width="11.42578125" style="1"/>
    <col min="6676" max="6676" width="13.7109375" style="1" customWidth="1"/>
    <col min="6677" max="6912" width="11.42578125" style="1"/>
    <col min="6913" max="6913" width="62.140625" style="1" customWidth="1"/>
    <col min="6914" max="6914" width="12" style="1" bestFit="1" customWidth="1"/>
    <col min="6915" max="6915" width="7.7109375" style="1" customWidth="1"/>
    <col min="6916" max="6916" width="12" style="1" bestFit="1" customWidth="1"/>
    <col min="6917" max="6917" width="23.42578125" style="1" customWidth="1"/>
    <col min="6918" max="6920" width="11.42578125" style="1"/>
    <col min="6921" max="6921" width="26.42578125" style="1" customWidth="1"/>
    <col min="6922" max="6924" width="11.42578125" style="1"/>
    <col min="6925" max="6925" width="36.42578125" style="1" customWidth="1"/>
    <col min="6926" max="6928" width="11.42578125" style="1"/>
    <col min="6929" max="6929" width="27.42578125" style="1" customWidth="1"/>
    <col min="6930" max="6931" width="11.42578125" style="1"/>
    <col min="6932" max="6932" width="13.7109375" style="1" customWidth="1"/>
    <col min="6933" max="7168" width="11.42578125" style="1"/>
    <col min="7169" max="7169" width="62.140625" style="1" customWidth="1"/>
    <col min="7170" max="7170" width="12" style="1" bestFit="1" customWidth="1"/>
    <col min="7171" max="7171" width="7.7109375" style="1" customWidth="1"/>
    <col min="7172" max="7172" width="12" style="1" bestFit="1" customWidth="1"/>
    <col min="7173" max="7173" width="23.42578125" style="1" customWidth="1"/>
    <col min="7174" max="7176" width="11.42578125" style="1"/>
    <col min="7177" max="7177" width="26.42578125" style="1" customWidth="1"/>
    <col min="7178" max="7180" width="11.42578125" style="1"/>
    <col min="7181" max="7181" width="36.42578125" style="1" customWidth="1"/>
    <col min="7182" max="7184" width="11.42578125" style="1"/>
    <col min="7185" max="7185" width="27.42578125" style="1" customWidth="1"/>
    <col min="7186" max="7187" width="11.42578125" style="1"/>
    <col min="7188" max="7188" width="13.7109375" style="1" customWidth="1"/>
    <col min="7189" max="7424" width="11.42578125" style="1"/>
    <col min="7425" max="7425" width="62.140625" style="1" customWidth="1"/>
    <col min="7426" max="7426" width="12" style="1" bestFit="1" customWidth="1"/>
    <col min="7427" max="7427" width="7.7109375" style="1" customWidth="1"/>
    <col min="7428" max="7428" width="12" style="1" bestFit="1" customWidth="1"/>
    <col min="7429" max="7429" width="23.42578125" style="1" customWidth="1"/>
    <col min="7430" max="7432" width="11.42578125" style="1"/>
    <col min="7433" max="7433" width="26.42578125" style="1" customWidth="1"/>
    <col min="7434" max="7436" width="11.42578125" style="1"/>
    <col min="7437" max="7437" width="36.42578125" style="1" customWidth="1"/>
    <col min="7438" max="7440" width="11.42578125" style="1"/>
    <col min="7441" max="7441" width="27.42578125" style="1" customWidth="1"/>
    <col min="7442" max="7443" width="11.42578125" style="1"/>
    <col min="7444" max="7444" width="13.7109375" style="1" customWidth="1"/>
    <col min="7445" max="7680" width="11.42578125" style="1"/>
    <col min="7681" max="7681" width="62.140625" style="1" customWidth="1"/>
    <col min="7682" max="7682" width="12" style="1" bestFit="1" customWidth="1"/>
    <col min="7683" max="7683" width="7.7109375" style="1" customWidth="1"/>
    <col min="7684" max="7684" width="12" style="1" bestFit="1" customWidth="1"/>
    <col min="7685" max="7685" width="23.42578125" style="1" customWidth="1"/>
    <col min="7686" max="7688" width="11.42578125" style="1"/>
    <col min="7689" max="7689" width="26.42578125" style="1" customWidth="1"/>
    <col min="7690" max="7692" width="11.42578125" style="1"/>
    <col min="7693" max="7693" width="36.42578125" style="1" customWidth="1"/>
    <col min="7694" max="7696" width="11.42578125" style="1"/>
    <col min="7697" max="7697" width="27.42578125" style="1" customWidth="1"/>
    <col min="7698" max="7699" width="11.42578125" style="1"/>
    <col min="7700" max="7700" width="13.7109375" style="1" customWidth="1"/>
    <col min="7701" max="7936" width="11.42578125" style="1"/>
    <col min="7937" max="7937" width="62.140625" style="1" customWidth="1"/>
    <col min="7938" max="7938" width="12" style="1" bestFit="1" customWidth="1"/>
    <col min="7939" max="7939" width="7.7109375" style="1" customWidth="1"/>
    <col min="7940" max="7940" width="12" style="1" bestFit="1" customWidth="1"/>
    <col min="7941" max="7941" width="23.42578125" style="1" customWidth="1"/>
    <col min="7942" max="7944" width="11.42578125" style="1"/>
    <col min="7945" max="7945" width="26.42578125" style="1" customWidth="1"/>
    <col min="7946" max="7948" width="11.42578125" style="1"/>
    <col min="7949" max="7949" width="36.42578125" style="1" customWidth="1"/>
    <col min="7950" max="7952" width="11.42578125" style="1"/>
    <col min="7953" max="7953" width="27.42578125" style="1" customWidth="1"/>
    <col min="7954" max="7955" width="11.42578125" style="1"/>
    <col min="7956" max="7956" width="13.7109375" style="1" customWidth="1"/>
    <col min="7957" max="8192" width="11.42578125" style="1"/>
    <col min="8193" max="8193" width="62.140625" style="1" customWidth="1"/>
    <col min="8194" max="8194" width="12" style="1" bestFit="1" customWidth="1"/>
    <col min="8195" max="8195" width="7.7109375" style="1" customWidth="1"/>
    <col min="8196" max="8196" width="12" style="1" bestFit="1" customWidth="1"/>
    <col min="8197" max="8197" width="23.42578125" style="1" customWidth="1"/>
    <col min="8198" max="8200" width="11.42578125" style="1"/>
    <col min="8201" max="8201" width="26.42578125" style="1" customWidth="1"/>
    <col min="8202" max="8204" width="11.42578125" style="1"/>
    <col min="8205" max="8205" width="36.42578125" style="1" customWidth="1"/>
    <col min="8206" max="8208" width="11.42578125" style="1"/>
    <col min="8209" max="8209" width="27.42578125" style="1" customWidth="1"/>
    <col min="8210" max="8211" width="11.42578125" style="1"/>
    <col min="8212" max="8212" width="13.7109375" style="1" customWidth="1"/>
    <col min="8213" max="8448" width="11.42578125" style="1"/>
    <col min="8449" max="8449" width="62.140625" style="1" customWidth="1"/>
    <col min="8450" max="8450" width="12" style="1" bestFit="1" customWidth="1"/>
    <col min="8451" max="8451" width="7.7109375" style="1" customWidth="1"/>
    <col min="8452" max="8452" width="12" style="1" bestFit="1" customWidth="1"/>
    <col min="8453" max="8453" width="23.42578125" style="1" customWidth="1"/>
    <col min="8454" max="8456" width="11.42578125" style="1"/>
    <col min="8457" max="8457" width="26.42578125" style="1" customWidth="1"/>
    <col min="8458" max="8460" width="11.42578125" style="1"/>
    <col min="8461" max="8461" width="36.42578125" style="1" customWidth="1"/>
    <col min="8462" max="8464" width="11.42578125" style="1"/>
    <col min="8465" max="8465" width="27.42578125" style="1" customWidth="1"/>
    <col min="8466" max="8467" width="11.42578125" style="1"/>
    <col min="8468" max="8468" width="13.7109375" style="1" customWidth="1"/>
    <col min="8469" max="8704" width="11.42578125" style="1"/>
    <col min="8705" max="8705" width="62.140625" style="1" customWidth="1"/>
    <col min="8706" max="8706" width="12" style="1" bestFit="1" customWidth="1"/>
    <col min="8707" max="8707" width="7.7109375" style="1" customWidth="1"/>
    <col min="8708" max="8708" width="12" style="1" bestFit="1" customWidth="1"/>
    <col min="8709" max="8709" width="23.42578125" style="1" customWidth="1"/>
    <col min="8710" max="8712" width="11.42578125" style="1"/>
    <col min="8713" max="8713" width="26.42578125" style="1" customWidth="1"/>
    <col min="8714" max="8716" width="11.42578125" style="1"/>
    <col min="8717" max="8717" width="36.42578125" style="1" customWidth="1"/>
    <col min="8718" max="8720" width="11.42578125" style="1"/>
    <col min="8721" max="8721" width="27.42578125" style="1" customWidth="1"/>
    <col min="8722" max="8723" width="11.42578125" style="1"/>
    <col min="8724" max="8724" width="13.7109375" style="1" customWidth="1"/>
    <col min="8725" max="8960" width="11.42578125" style="1"/>
    <col min="8961" max="8961" width="62.140625" style="1" customWidth="1"/>
    <col min="8962" max="8962" width="12" style="1" bestFit="1" customWidth="1"/>
    <col min="8963" max="8963" width="7.7109375" style="1" customWidth="1"/>
    <col min="8964" max="8964" width="12" style="1" bestFit="1" customWidth="1"/>
    <col min="8965" max="8965" width="23.42578125" style="1" customWidth="1"/>
    <col min="8966" max="8968" width="11.42578125" style="1"/>
    <col min="8969" max="8969" width="26.42578125" style="1" customWidth="1"/>
    <col min="8970" max="8972" width="11.42578125" style="1"/>
    <col min="8973" max="8973" width="36.42578125" style="1" customWidth="1"/>
    <col min="8974" max="8976" width="11.42578125" style="1"/>
    <col min="8977" max="8977" width="27.42578125" style="1" customWidth="1"/>
    <col min="8978" max="8979" width="11.42578125" style="1"/>
    <col min="8980" max="8980" width="13.7109375" style="1" customWidth="1"/>
    <col min="8981" max="9216" width="11.42578125" style="1"/>
    <col min="9217" max="9217" width="62.140625" style="1" customWidth="1"/>
    <col min="9218" max="9218" width="12" style="1" bestFit="1" customWidth="1"/>
    <col min="9219" max="9219" width="7.7109375" style="1" customWidth="1"/>
    <col min="9220" max="9220" width="12" style="1" bestFit="1" customWidth="1"/>
    <col min="9221" max="9221" width="23.42578125" style="1" customWidth="1"/>
    <col min="9222" max="9224" width="11.42578125" style="1"/>
    <col min="9225" max="9225" width="26.42578125" style="1" customWidth="1"/>
    <col min="9226" max="9228" width="11.42578125" style="1"/>
    <col min="9229" max="9229" width="36.42578125" style="1" customWidth="1"/>
    <col min="9230" max="9232" width="11.42578125" style="1"/>
    <col min="9233" max="9233" width="27.42578125" style="1" customWidth="1"/>
    <col min="9234" max="9235" width="11.42578125" style="1"/>
    <col min="9236" max="9236" width="13.7109375" style="1" customWidth="1"/>
    <col min="9237" max="9472" width="11.42578125" style="1"/>
    <col min="9473" max="9473" width="62.140625" style="1" customWidth="1"/>
    <col min="9474" max="9474" width="12" style="1" bestFit="1" customWidth="1"/>
    <col min="9475" max="9475" width="7.7109375" style="1" customWidth="1"/>
    <col min="9476" max="9476" width="12" style="1" bestFit="1" customWidth="1"/>
    <col min="9477" max="9477" width="23.42578125" style="1" customWidth="1"/>
    <col min="9478" max="9480" width="11.42578125" style="1"/>
    <col min="9481" max="9481" width="26.42578125" style="1" customWidth="1"/>
    <col min="9482" max="9484" width="11.42578125" style="1"/>
    <col min="9485" max="9485" width="36.42578125" style="1" customWidth="1"/>
    <col min="9486" max="9488" width="11.42578125" style="1"/>
    <col min="9489" max="9489" width="27.42578125" style="1" customWidth="1"/>
    <col min="9490" max="9491" width="11.42578125" style="1"/>
    <col min="9492" max="9492" width="13.7109375" style="1" customWidth="1"/>
    <col min="9493" max="9728" width="11.42578125" style="1"/>
    <col min="9729" max="9729" width="62.140625" style="1" customWidth="1"/>
    <col min="9730" max="9730" width="12" style="1" bestFit="1" customWidth="1"/>
    <col min="9731" max="9731" width="7.7109375" style="1" customWidth="1"/>
    <col min="9732" max="9732" width="12" style="1" bestFit="1" customWidth="1"/>
    <col min="9733" max="9733" width="23.42578125" style="1" customWidth="1"/>
    <col min="9734" max="9736" width="11.42578125" style="1"/>
    <col min="9737" max="9737" width="26.42578125" style="1" customWidth="1"/>
    <col min="9738" max="9740" width="11.42578125" style="1"/>
    <col min="9741" max="9741" width="36.42578125" style="1" customWidth="1"/>
    <col min="9742" max="9744" width="11.42578125" style="1"/>
    <col min="9745" max="9745" width="27.42578125" style="1" customWidth="1"/>
    <col min="9746" max="9747" width="11.42578125" style="1"/>
    <col min="9748" max="9748" width="13.7109375" style="1" customWidth="1"/>
    <col min="9749" max="9984" width="11.42578125" style="1"/>
    <col min="9985" max="9985" width="62.140625" style="1" customWidth="1"/>
    <col min="9986" max="9986" width="12" style="1" bestFit="1" customWidth="1"/>
    <col min="9987" max="9987" width="7.7109375" style="1" customWidth="1"/>
    <col min="9988" max="9988" width="12" style="1" bestFit="1" customWidth="1"/>
    <col min="9989" max="9989" width="23.42578125" style="1" customWidth="1"/>
    <col min="9990" max="9992" width="11.42578125" style="1"/>
    <col min="9993" max="9993" width="26.42578125" style="1" customWidth="1"/>
    <col min="9994" max="9996" width="11.42578125" style="1"/>
    <col min="9997" max="9997" width="36.42578125" style="1" customWidth="1"/>
    <col min="9998" max="10000" width="11.42578125" style="1"/>
    <col min="10001" max="10001" width="27.42578125" style="1" customWidth="1"/>
    <col min="10002" max="10003" width="11.42578125" style="1"/>
    <col min="10004" max="10004" width="13.7109375" style="1" customWidth="1"/>
    <col min="10005" max="10240" width="11.42578125" style="1"/>
    <col min="10241" max="10241" width="62.140625" style="1" customWidth="1"/>
    <col min="10242" max="10242" width="12" style="1" bestFit="1" customWidth="1"/>
    <col min="10243" max="10243" width="7.7109375" style="1" customWidth="1"/>
    <col min="10244" max="10244" width="12" style="1" bestFit="1" customWidth="1"/>
    <col min="10245" max="10245" width="23.42578125" style="1" customWidth="1"/>
    <col min="10246" max="10248" width="11.42578125" style="1"/>
    <col min="10249" max="10249" width="26.42578125" style="1" customWidth="1"/>
    <col min="10250" max="10252" width="11.42578125" style="1"/>
    <col min="10253" max="10253" width="36.42578125" style="1" customWidth="1"/>
    <col min="10254" max="10256" width="11.42578125" style="1"/>
    <col min="10257" max="10257" width="27.42578125" style="1" customWidth="1"/>
    <col min="10258" max="10259" width="11.42578125" style="1"/>
    <col min="10260" max="10260" width="13.7109375" style="1" customWidth="1"/>
    <col min="10261" max="10496" width="11.42578125" style="1"/>
    <col min="10497" max="10497" width="62.140625" style="1" customWidth="1"/>
    <col min="10498" max="10498" width="12" style="1" bestFit="1" customWidth="1"/>
    <col min="10499" max="10499" width="7.7109375" style="1" customWidth="1"/>
    <col min="10500" max="10500" width="12" style="1" bestFit="1" customWidth="1"/>
    <col min="10501" max="10501" width="23.42578125" style="1" customWidth="1"/>
    <col min="10502" max="10504" width="11.42578125" style="1"/>
    <col min="10505" max="10505" width="26.42578125" style="1" customWidth="1"/>
    <col min="10506" max="10508" width="11.42578125" style="1"/>
    <col min="10509" max="10509" width="36.42578125" style="1" customWidth="1"/>
    <col min="10510" max="10512" width="11.42578125" style="1"/>
    <col min="10513" max="10513" width="27.42578125" style="1" customWidth="1"/>
    <col min="10514" max="10515" width="11.42578125" style="1"/>
    <col min="10516" max="10516" width="13.7109375" style="1" customWidth="1"/>
    <col min="10517" max="10752" width="11.42578125" style="1"/>
    <col min="10753" max="10753" width="62.140625" style="1" customWidth="1"/>
    <col min="10754" max="10754" width="12" style="1" bestFit="1" customWidth="1"/>
    <col min="10755" max="10755" width="7.7109375" style="1" customWidth="1"/>
    <col min="10756" max="10756" width="12" style="1" bestFit="1" customWidth="1"/>
    <col min="10757" max="10757" width="23.42578125" style="1" customWidth="1"/>
    <col min="10758" max="10760" width="11.42578125" style="1"/>
    <col min="10761" max="10761" width="26.42578125" style="1" customWidth="1"/>
    <col min="10762" max="10764" width="11.42578125" style="1"/>
    <col min="10765" max="10765" width="36.42578125" style="1" customWidth="1"/>
    <col min="10766" max="10768" width="11.42578125" style="1"/>
    <col min="10769" max="10769" width="27.42578125" style="1" customWidth="1"/>
    <col min="10770" max="10771" width="11.42578125" style="1"/>
    <col min="10772" max="10772" width="13.7109375" style="1" customWidth="1"/>
    <col min="10773" max="11008" width="11.42578125" style="1"/>
    <col min="11009" max="11009" width="62.140625" style="1" customWidth="1"/>
    <col min="11010" max="11010" width="12" style="1" bestFit="1" customWidth="1"/>
    <col min="11011" max="11011" width="7.7109375" style="1" customWidth="1"/>
    <col min="11012" max="11012" width="12" style="1" bestFit="1" customWidth="1"/>
    <col min="11013" max="11013" width="23.42578125" style="1" customWidth="1"/>
    <col min="11014" max="11016" width="11.42578125" style="1"/>
    <col min="11017" max="11017" width="26.42578125" style="1" customWidth="1"/>
    <col min="11018" max="11020" width="11.42578125" style="1"/>
    <col min="11021" max="11021" width="36.42578125" style="1" customWidth="1"/>
    <col min="11022" max="11024" width="11.42578125" style="1"/>
    <col min="11025" max="11025" width="27.42578125" style="1" customWidth="1"/>
    <col min="11026" max="11027" width="11.42578125" style="1"/>
    <col min="11028" max="11028" width="13.7109375" style="1" customWidth="1"/>
    <col min="11029" max="11264" width="11.42578125" style="1"/>
    <col min="11265" max="11265" width="62.140625" style="1" customWidth="1"/>
    <col min="11266" max="11266" width="12" style="1" bestFit="1" customWidth="1"/>
    <col min="11267" max="11267" width="7.7109375" style="1" customWidth="1"/>
    <col min="11268" max="11268" width="12" style="1" bestFit="1" customWidth="1"/>
    <col min="11269" max="11269" width="23.42578125" style="1" customWidth="1"/>
    <col min="11270" max="11272" width="11.42578125" style="1"/>
    <col min="11273" max="11273" width="26.42578125" style="1" customWidth="1"/>
    <col min="11274" max="11276" width="11.42578125" style="1"/>
    <col min="11277" max="11277" width="36.42578125" style="1" customWidth="1"/>
    <col min="11278" max="11280" width="11.42578125" style="1"/>
    <col min="11281" max="11281" width="27.42578125" style="1" customWidth="1"/>
    <col min="11282" max="11283" width="11.42578125" style="1"/>
    <col min="11284" max="11284" width="13.7109375" style="1" customWidth="1"/>
    <col min="11285" max="11520" width="11.42578125" style="1"/>
    <col min="11521" max="11521" width="62.140625" style="1" customWidth="1"/>
    <col min="11522" max="11522" width="12" style="1" bestFit="1" customWidth="1"/>
    <col min="11523" max="11523" width="7.7109375" style="1" customWidth="1"/>
    <col min="11524" max="11524" width="12" style="1" bestFit="1" customWidth="1"/>
    <col min="11525" max="11525" width="23.42578125" style="1" customWidth="1"/>
    <col min="11526" max="11528" width="11.42578125" style="1"/>
    <col min="11529" max="11529" width="26.42578125" style="1" customWidth="1"/>
    <col min="11530" max="11532" width="11.42578125" style="1"/>
    <col min="11533" max="11533" width="36.42578125" style="1" customWidth="1"/>
    <col min="11534" max="11536" width="11.42578125" style="1"/>
    <col min="11537" max="11537" width="27.42578125" style="1" customWidth="1"/>
    <col min="11538" max="11539" width="11.42578125" style="1"/>
    <col min="11540" max="11540" width="13.7109375" style="1" customWidth="1"/>
    <col min="11541" max="11776" width="11.42578125" style="1"/>
    <col min="11777" max="11777" width="62.140625" style="1" customWidth="1"/>
    <col min="11778" max="11778" width="12" style="1" bestFit="1" customWidth="1"/>
    <col min="11779" max="11779" width="7.7109375" style="1" customWidth="1"/>
    <col min="11780" max="11780" width="12" style="1" bestFit="1" customWidth="1"/>
    <col min="11781" max="11781" width="23.42578125" style="1" customWidth="1"/>
    <col min="11782" max="11784" width="11.42578125" style="1"/>
    <col min="11785" max="11785" width="26.42578125" style="1" customWidth="1"/>
    <col min="11786" max="11788" width="11.42578125" style="1"/>
    <col min="11789" max="11789" width="36.42578125" style="1" customWidth="1"/>
    <col min="11790" max="11792" width="11.42578125" style="1"/>
    <col min="11793" max="11793" width="27.42578125" style="1" customWidth="1"/>
    <col min="11794" max="11795" width="11.42578125" style="1"/>
    <col min="11796" max="11796" width="13.7109375" style="1" customWidth="1"/>
    <col min="11797" max="12032" width="11.42578125" style="1"/>
    <col min="12033" max="12033" width="62.140625" style="1" customWidth="1"/>
    <col min="12034" max="12034" width="12" style="1" bestFit="1" customWidth="1"/>
    <col min="12035" max="12035" width="7.7109375" style="1" customWidth="1"/>
    <col min="12036" max="12036" width="12" style="1" bestFit="1" customWidth="1"/>
    <col min="12037" max="12037" width="23.42578125" style="1" customWidth="1"/>
    <col min="12038" max="12040" width="11.42578125" style="1"/>
    <col min="12041" max="12041" width="26.42578125" style="1" customWidth="1"/>
    <col min="12042" max="12044" width="11.42578125" style="1"/>
    <col min="12045" max="12045" width="36.42578125" style="1" customWidth="1"/>
    <col min="12046" max="12048" width="11.42578125" style="1"/>
    <col min="12049" max="12049" width="27.42578125" style="1" customWidth="1"/>
    <col min="12050" max="12051" width="11.42578125" style="1"/>
    <col min="12052" max="12052" width="13.7109375" style="1" customWidth="1"/>
    <col min="12053" max="12288" width="11.42578125" style="1"/>
    <col min="12289" max="12289" width="62.140625" style="1" customWidth="1"/>
    <col min="12290" max="12290" width="12" style="1" bestFit="1" customWidth="1"/>
    <col min="12291" max="12291" width="7.7109375" style="1" customWidth="1"/>
    <col min="12292" max="12292" width="12" style="1" bestFit="1" customWidth="1"/>
    <col min="12293" max="12293" width="23.42578125" style="1" customWidth="1"/>
    <col min="12294" max="12296" width="11.42578125" style="1"/>
    <col min="12297" max="12297" width="26.42578125" style="1" customWidth="1"/>
    <col min="12298" max="12300" width="11.42578125" style="1"/>
    <col min="12301" max="12301" width="36.42578125" style="1" customWidth="1"/>
    <col min="12302" max="12304" width="11.42578125" style="1"/>
    <col min="12305" max="12305" width="27.42578125" style="1" customWidth="1"/>
    <col min="12306" max="12307" width="11.42578125" style="1"/>
    <col min="12308" max="12308" width="13.7109375" style="1" customWidth="1"/>
    <col min="12309" max="12544" width="11.42578125" style="1"/>
    <col min="12545" max="12545" width="62.140625" style="1" customWidth="1"/>
    <col min="12546" max="12546" width="12" style="1" bestFit="1" customWidth="1"/>
    <col min="12547" max="12547" width="7.7109375" style="1" customWidth="1"/>
    <col min="12548" max="12548" width="12" style="1" bestFit="1" customWidth="1"/>
    <col min="12549" max="12549" width="23.42578125" style="1" customWidth="1"/>
    <col min="12550" max="12552" width="11.42578125" style="1"/>
    <col min="12553" max="12553" width="26.42578125" style="1" customWidth="1"/>
    <col min="12554" max="12556" width="11.42578125" style="1"/>
    <col min="12557" max="12557" width="36.42578125" style="1" customWidth="1"/>
    <col min="12558" max="12560" width="11.42578125" style="1"/>
    <col min="12561" max="12561" width="27.42578125" style="1" customWidth="1"/>
    <col min="12562" max="12563" width="11.42578125" style="1"/>
    <col min="12564" max="12564" width="13.7109375" style="1" customWidth="1"/>
    <col min="12565" max="12800" width="11.42578125" style="1"/>
    <col min="12801" max="12801" width="62.140625" style="1" customWidth="1"/>
    <col min="12802" max="12802" width="12" style="1" bestFit="1" customWidth="1"/>
    <col min="12803" max="12803" width="7.7109375" style="1" customWidth="1"/>
    <col min="12804" max="12804" width="12" style="1" bestFit="1" customWidth="1"/>
    <col min="12805" max="12805" width="23.42578125" style="1" customWidth="1"/>
    <col min="12806" max="12808" width="11.42578125" style="1"/>
    <col min="12809" max="12809" width="26.42578125" style="1" customWidth="1"/>
    <col min="12810" max="12812" width="11.42578125" style="1"/>
    <col min="12813" max="12813" width="36.42578125" style="1" customWidth="1"/>
    <col min="12814" max="12816" width="11.42578125" style="1"/>
    <col min="12817" max="12817" width="27.42578125" style="1" customWidth="1"/>
    <col min="12818" max="12819" width="11.42578125" style="1"/>
    <col min="12820" max="12820" width="13.7109375" style="1" customWidth="1"/>
    <col min="12821" max="13056" width="11.42578125" style="1"/>
    <col min="13057" max="13057" width="62.140625" style="1" customWidth="1"/>
    <col min="13058" max="13058" width="12" style="1" bestFit="1" customWidth="1"/>
    <col min="13059" max="13059" width="7.7109375" style="1" customWidth="1"/>
    <col min="13060" max="13060" width="12" style="1" bestFit="1" customWidth="1"/>
    <col min="13061" max="13061" width="23.42578125" style="1" customWidth="1"/>
    <col min="13062" max="13064" width="11.42578125" style="1"/>
    <col min="13065" max="13065" width="26.42578125" style="1" customWidth="1"/>
    <col min="13066" max="13068" width="11.42578125" style="1"/>
    <col min="13069" max="13069" width="36.42578125" style="1" customWidth="1"/>
    <col min="13070" max="13072" width="11.42578125" style="1"/>
    <col min="13073" max="13073" width="27.42578125" style="1" customWidth="1"/>
    <col min="13074" max="13075" width="11.42578125" style="1"/>
    <col min="13076" max="13076" width="13.7109375" style="1" customWidth="1"/>
    <col min="13077" max="13312" width="11.42578125" style="1"/>
    <col min="13313" max="13313" width="62.140625" style="1" customWidth="1"/>
    <col min="13314" max="13314" width="12" style="1" bestFit="1" customWidth="1"/>
    <col min="13315" max="13315" width="7.7109375" style="1" customWidth="1"/>
    <col min="13316" max="13316" width="12" style="1" bestFit="1" customWidth="1"/>
    <col min="13317" max="13317" width="23.42578125" style="1" customWidth="1"/>
    <col min="13318" max="13320" width="11.42578125" style="1"/>
    <col min="13321" max="13321" width="26.42578125" style="1" customWidth="1"/>
    <col min="13322" max="13324" width="11.42578125" style="1"/>
    <col min="13325" max="13325" width="36.42578125" style="1" customWidth="1"/>
    <col min="13326" max="13328" width="11.42578125" style="1"/>
    <col min="13329" max="13329" width="27.42578125" style="1" customWidth="1"/>
    <col min="13330" max="13331" width="11.42578125" style="1"/>
    <col min="13332" max="13332" width="13.7109375" style="1" customWidth="1"/>
    <col min="13333" max="13568" width="11.42578125" style="1"/>
    <col min="13569" max="13569" width="62.140625" style="1" customWidth="1"/>
    <col min="13570" max="13570" width="12" style="1" bestFit="1" customWidth="1"/>
    <col min="13571" max="13571" width="7.7109375" style="1" customWidth="1"/>
    <col min="13572" max="13572" width="12" style="1" bestFit="1" customWidth="1"/>
    <col min="13573" max="13573" width="23.42578125" style="1" customWidth="1"/>
    <col min="13574" max="13576" width="11.42578125" style="1"/>
    <col min="13577" max="13577" width="26.42578125" style="1" customWidth="1"/>
    <col min="13578" max="13580" width="11.42578125" style="1"/>
    <col min="13581" max="13581" width="36.42578125" style="1" customWidth="1"/>
    <col min="13582" max="13584" width="11.42578125" style="1"/>
    <col min="13585" max="13585" width="27.42578125" style="1" customWidth="1"/>
    <col min="13586" max="13587" width="11.42578125" style="1"/>
    <col min="13588" max="13588" width="13.7109375" style="1" customWidth="1"/>
    <col min="13589" max="13824" width="11.42578125" style="1"/>
    <col min="13825" max="13825" width="62.140625" style="1" customWidth="1"/>
    <col min="13826" max="13826" width="12" style="1" bestFit="1" customWidth="1"/>
    <col min="13827" max="13827" width="7.7109375" style="1" customWidth="1"/>
    <col min="13828" max="13828" width="12" style="1" bestFit="1" customWidth="1"/>
    <col min="13829" max="13829" width="23.42578125" style="1" customWidth="1"/>
    <col min="13830" max="13832" width="11.42578125" style="1"/>
    <col min="13833" max="13833" width="26.42578125" style="1" customWidth="1"/>
    <col min="13834" max="13836" width="11.42578125" style="1"/>
    <col min="13837" max="13837" width="36.42578125" style="1" customWidth="1"/>
    <col min="13838" max="13840" width="11.42578125" style="1"/>
    <col min="13841" max="13841" width="27.42578125" style="1" customWidth="1"/>
    <col min="13842" max="13843" width="11.42578125" style="1"/>
    <col min="13844" max="13844" width="13.7109375" style="1" customWidth="1"/>
    <col min="13845" max="14080" width="11.42578125" style="1"/>
    <col min="14081" max="14081" width="62.140625" style="1" customWidth="1"/>
    <col min="14082" max="14082" width="12" style="1" bestFit="1" customWidth="1"/>
    <col min="14083" max="14083" width="7.7109375" style="1" customWidth="1"/>
    <col min="14084" max="14084" width="12" style="1" bestFit="1" customWidth="1"/>
    <col min="14085" max="14085" width="23.42578125" style="1" customWidth="1"/>
    <col min="14086" max="14088" width="11.42578125" style="1"/>
    <col min="14089" max="14089" width="26.42578125" style="1" customWidth="1"/>
    <col min="14090" max="14092" width="11.42578125" style="1"/>
    <col min="14093" max="14093" width="36.42578125" style="1" customWidth="1"/>
    <col min="14094" max="14096" width="11.42578125" style="1"/>
    <col min="14097" max="14097" width="27.42578125" style="1" customWidth="1"/>
    <col min="14098" max="14099" width="11.42578125" style="1"/>
    <col min="14100" max="14100" width="13.7109375" style="1" customWidth="1"/>
    <col min="14101" max="14336" width="11.42578125" style="1"/>
    <col min="14337" max="14337" width="62.140625" style="1" customWidth="1"/>
    <col min="14338" max="14338" width="12" style="1" bestFit="1" customWidth="1"/>
    <col min="14339" max="14339" width="7.7109375" style="1" customWidth="1"/>
    <col min="14340" max="14340" width="12" style="1" bestFit="1" customWidth="1"/>
    <col min="14341" max="14341" width="23.42578125" style="1" customWidth="1"/>
    <col min="14342" max="14344" width="11.42578125" style="1"/>
    <col min="14345" max="14345" width="26.42578125" style="1" customWidth="1"/>
    <col min="14346" max="14348" width="11.42578125" style="1"/>
    <col min="14349" max="14349" width="36.42578125" style="1" customWidth="1"/>
    <col min="14350" max="14352" width="11.42578125" style="1"/>
    <col min="14353" max="14353" width="27.42578125" style="1" customWidth="1"/>
    <col min="14354" max="14355" width="11.42578125" style="1"/>
    <col min="14356" max="14356" width="13.7109375" style="1" customWidth="1"/>
    <col min="14357" max="14592" width="11.42578125" style="1"/>
    <col min="14593" max="14593" width="62.140625" style="1" customWidth="1"/>
    <col min="14594" max="14594" width="12" style="1" bestFit="1" customWidth="1"/>
    <col min="14595" max="14595" width="7.7109375" style="1" customWidth="1"/>
    <col min="14596" max="14596" width="12" style="1" bestFit="1" customWidth="1"/>
    <col min="14597" max="14597" width="23.42578125" style="1" customWidth="1"/>
    <col min="14598" max="14600" width="11.42578125" style="1"/>
    <col min="14601" max="14601" width="26.42578125" style="1" customWidth="1"/>
    <col min="14602" max="14604" width="11.42578125" style="1"/>
    <col min="14605" max="14605" width="36.42578125" style="1" customWidth="1"/>
    <col min="14606" max="14608" width="11.42578125" style="1"/>
    <col min="14609" max="14609" width="27.42578125" style="1" customWidth="1"/>
    <col min="14610" max="14611" width="11.42578125" style="1"/>
    <col min="14612" max="14612" width="13.7109375" style="1" customWidth="1"/>
    <col min="14613" max="14848" width="11.42578125" style="1"/>
    <col min="14849" max="14849" width="62.140625" style="1" customWidth="1"/>
    <col min="14850" max="14850" width="12" style="1" bestFit="1" customWidth="1"/>
    <col min="14851" max="14851" width="7.7109375" style="1" customWidth="1"/>
    <col min="14852" max="14852" width="12" style="1" bestFit="1" customWidth="1"/>
    <col min="14853" max="14853" width="23.42578125" style="1" customWidth="1"/>
    <col min="14854" max="14856" width="11.42578125" style="1"/>
    <col min="14857" max="14857" width="26.42578125" style="1" customWidth="1"/>
    <col min="14858" max="14860" width="11.42578125" style="1"/>
    <col min="14861" max="14861" width="36.42578125" style="1" customWidth="1"/>
    <col min="14862" max="14864" width="11.42578125" style="1"/>
    <col min="14865" max="14865" width="27.42578125" style="1" customWidth="1"/>
    <col min="14866" max="14867" width="11.42578125" style="1"/>
    <col min="14868" max="14868" width="13.7109375" style="1" customWidth="1"/>
    <col min="14869" max="15104" width="11.42578125" style="1"/>
    <col min="15105" max="15105" width="62.140625" style="1" customWidth="1"/>
    <col min="15106" max="15106" width="12" style="1" bestFit="1" customWidth="1"/>
    <col min="15107" max="15107" width="7.7109375" style="1" customWidth="1"/>
    <col min="15108" max="15108" width="12" style="1" bestFit="1" customWidth="1"/>
    <col min="15109" max="15109" width="23.42578125" style="1" customWidth="1"/>
    <col min="15110" max="15112" width="11.42578125" style="1"/>
    <col min="15113" max="15113" width="26.42578125" style="1" customWidth="1"/>
    <col min="15114" max="15116" width="11.42578125" style="1"/>
    <col min="15117" max="15117" width="36.42578125" style="1" customWidth="1"/>
    <col min="15118" max="15120" width="11.42578125" style="1"/>
    <col min="15121" max="15121" width="27.42578125" style="1" customWidth="1"/>
    <col min="15122" max="15123" width="11.42578125" style="1"/>
    <col min="15124" max="15124" width="13.7109375" style="1" customWidth="1"/>
    <col min="15125" max="15360" width="11.42578125" style="1"/>
    <col min="15361" max="15361" width="62.140625" style="1" customWidth="1"/>
    <col min="15362" max="15362" width="12" style="1" bestFit="1" customWidth="1"/>
    <col min="15363" max="15363" width="7.7109375" style="1" customWidth="1"/>
    <col min="15364" max="15364" width="12" style="1" bestFit="1" customWidth="1"/>
    <col min="15365" max="15365" width="23.42578125" style="1" customWidth="1"/>
    <col min="15366" max="15368" width="11.42578125" style="1"/>
    <col min="15369" max="15369" width="26.42578125" style="1" customWidth="1"/>
    <col min="15370" max="15372" width="11.42578125" style="1"/>
    <col min="15373" max="15373" width="36.42578125" style="1" customWidth="1"/>
    <col min="15374" max="15376" width="11.42578125" style="1"/>
    <col min="15377" max="15377" width="27.42578125" style="1" customWidth="1"/>
    <col min="15378" max="15379" width="11.42578125" style="1"/>
    <col min="15380" max="15380" width="13.7109375" style="1" customWidth="1"/>
    <col min="15381" max="15616" width="11.42578125" style="1"/>
    <col min="15617" max="15617" width="62.140625" style="1" customWidth="1"/>
    <col min="15618" max="15618" width="12" style="1" bestFit="1" customWidth="1"/>
    <col min="15619" max="15619" width="7.7109375" style="1" customWidth="1"/>
    <col min="15620" max="15620" width="12" style="1" bestFit="1" customWidth="1"/>
    <col min="15621" max="15621" width="23.42578125" style="1" customWidth="1"/>
    <col min="15622" max="15624" width="11.42578125" style="1"/>
    <col min="15625" max="15625" width="26.42578125" style="1" customWidth="1"/>
    <col min="15626" max="15628" width="11.42578125" style="1"/>
    <col min="15629" max="15629" width="36.42578125" style="1" customWidth="1"/>
    <col min="15630" max="15632" width="11.42578125" style="1"/>
    <col min="15633" max="15633" width="27.42578125" style="1" customWidth="1"/>
    <col min="15634" max="15635" width="11.42578125" style="1"/>
    <col min="15636" max="15636" width="13.7109375" style="1" customWidth="1"/>
    <col min="15637" max="15872" width="11.42578125" style="1"/>
    <col min="15873" max="15873" width="62.140625" style="1" customWidth="1"/>
    <col min="15874" max="15874" width="12" style="1" bestFit="1" customWidth="1"/>
    <col min="15875" max="15875" width="7.7109375" style="1" customWidth="1"/>
    <col min="15876" max="15876" width="12" style="1" bestFit="1" customWidth="1"/>
    <col min="15877" max="15877" width="23.42578125" style="1" customWidth="1"/>
    <col min="15878" max="15880" width="11.42578125" style="1"/>
    <col min="15881" max="15881" width="26.42578125" style="1" customWidth="1"/>
    <col min="15882" max="15884" width="11.42578125" style="1"/>
    <col min="15885" max="15885" width="36.42578125" style="1" customWidth="1"/>
    <col min="15886" max="15888" width="11.42578125" style="1"/>
    <col min="15889" max="15889" width="27.42578125" style="1" customWidth="1"/>
    <col min="15890" max="15891" width="11.42578125" style="1"/>
    <col min="15892" max="15892" width="13.7109375" style="1" customWidth="1"/>
    <col min="15893" max="16128" width="11.42578125" style="1"/>
    <col min="16129" max="16129" width="62.140625" style="1" customWidth="1"/>
    <col min="16130" max="16130" width="12" style="1" bestFit="1" customWidth="1"/>
    <col min="16131" max="16131" width="7.7109375" style="1" customWidth="1"/>
    <col min="16132" max="16132" width="12" style="1" bestFit="1" customWidth="1"/>
    <col min="16133" max="16133" width="23.42578125" style="1" customWidth="1"/>
    <col min="16134" max="16136" width="11.42578125" style="1"/>
    <col min="16137" max="16137" width="26.42578125" style="1" customWidth="1"/>
    <col min="16138" max="16140" width="11.42578125" style="1"/>
    <col min="16141" max="16141" width="36.42578125" style="1" customWidth="1"/>
    <col min="16142" max="16144" width="11.42578125" style="1"/>
    <col min="16145" max="16145" width="27.42578125" style="1" customWidth="1"/>
    <col min="16146" max="16147" width="11.42578125" style="1"/>
    <col min="16148" max="16148" width="13.7109375" style="1" customWidth="1"/>
    <col min="16149" max="16384" width="11.42578125" style="1"/>
  </cols>
  <sheetData>
    <row r="1" spans="1:20" hidden="1"/>
    <row r="2" spans="1:20" hidden="1"/>
    <row r="3" spans="1:20" hidden="1"/>
    <row r="4" spans="1:20" hidden="1">
      <c r="A4" s="3" t="s">
        <v>35</v>
      </c>
      <c r="B4" s="3"/>
      <c r="C4" s="3"/>
      <c r="E4" s="3" t="s">
        <v>35</v>
      </c>
      <c r="F4" s="3"/>
      <c r="G4" s="3"/>
      <c r="I4" s="3" t="s">
        <v>35</v>
      </c>
      <c r="J4" s="3"/>
      <c r="K4" s="3"/>
      <c r="M4" s="3" t="s">
        <v>35</v>
      </c>
      <c r="N4" s="3"/>
      <c r="O4" s="3"/>
      <c r="Q4" s="3" t="s">
        <v>35</v>
      </c>
      <c r="R4" s="3"/>
      <c r="S4" s="3"/>
    </row>
    <row r="5" spans="1:20" hidden="1">
      <c r="A5" s="4" t="s">
        <v>36</v>
      </c>
      <c r="B5" s="4"/>
      <c r="C5" s="4"/>
      <c r="E5" s="4" t="s">
        <v>36</v>
      </c>
      <c r="F5" s="4"/>
      <c r="G5" s="4"/>
      <c r="I5" s="4" t="s">
        <v>36</v>
      </c>
      <c r="J5" s="4"/>
      <c r="K5" s="4"/>
      <c r="M5" s="4" t="s">
        <v>36</v>
      </c>
      <c r="N5" s="4"/>
      <c r="O5" s="4"/>
      <c r="Q5" s="4" t="s">
        <v>36</v>
      </c>
      <c r="R5" s="4"/>
      <c r="S5" s="4"/>
    </row>
    <row r="6" spans="1:20" ht="13.5" hidden="1" thickBot="1">
      <c r="A6" s="74"/>
      <c r="B6" s="74"/>
      <c r="C6" s="74"/>
      <c r="E6" s="74"/>
      <c r="F6" s="74"/>
      <c r="G6" s="74"/>
      <c r="I6" s="74"/>
      <c r="J6" s="74"/>
      <c r="K6" s="74"/>
      <c r="M6" s="74"/>
      <c r="N6" s="74"/>
      <c r="O6" s="74"/>
      <c r="Q6" s="74"/>
      <c r="R6" s="74"/>
      <c r="S6" s="74"/>
    </row>
    <row r="7" spans="1:20" ht="13.5" hidden="1" thickBot="1">
      <c r="A7" s="75" t="s">
        <v>3</v>
      </c>
      <c r="B7" s="76" t="s">
        <v>11</v>
      </c>
      <c r="C7" s="75" t="s">
        <v>12</v>
      </c>
      <c r="E7" s="75" t="s">
        <v>3</v>
      </c>
      <c r="F7" s="76" t="s">
        <v>11</v>
      </c>
      <c r="G7" s="75" t="s">
        <v>12</v>
      </c>
      <c r="I7" s="75" t="s">
        <v>3</v>
      </c>
      <c r="J7" s="76" t="s">
        <v>11</v>
      </c>
      <c r="K7" s="75" t="s">
        <v>12</v>
      </c>
      <c r="M7" s="75" t="s">
        <v>3</v>
      </c>
      <c r="N7" s="76" t="s">
        <v>11</v>
      </c>
      <c r="O7" s="75" t="s">
        <v>12</v>
      </c>
      <c r="Q7" s="75" t="s">
        <v>3</v>
      </c>
      <c r="R7" s="76" t="s">
        <v>11</v>
      </c>
      <c r="S7" s="75" t="s">
        <v>12</v>
      </c>
    </row>
    <row r="8" spans="1:20" ht="13.5" hidden="1" thickBot="1">
      <c r="A8" s="77"/>
      <c r="B8" s="76" t="s">
        <v>37</v>
      </c>
      <c r="C8" s="77"/>
      <c r="E8" s="77"/>
      <c r="F8" s="78">
        <v>38200</v>
      </c>
      <c r="G8" s="77"/>
      <c r="I8" s="77"/>
      <c r="J8" s="78">
        <v>38231</v>
      </c>
      <c r="K8" s="77"/>
      <c r="M8" s="77"/>
      <c r="N8" s="78">
        <v>38261</v>
      </c>
      <c r="O8" s="77"/>
      <c r="Q8" s="79"/>
      <c r="R8" s="76" t="s">
        <v>38</v>
      </c>
      <c r="S8" s="79"/>
    </row>
    <row r="9" spans="1:20" hidden="1">
      <c r="A9" s="80" t="s">
        <v>14</v>
      </c>
      <c r="B9" s="81">
        <v>15246923</v>
      </c>
      <c r="C9" s="82">
        <v>100</v>
      </c>
      <c r="E9" s="80" t="s">
        <v>14</v>
      </c>
      <c r="F9" s="81">
        <v>1612177</v>
      </c>
      <c r="G9" s="82">
        <v>100</v>
      </c>
      <c r="I9" s="80" t="s">
        <v>14</v>
      </c>
      <c r="J9" s="81">
        <v>1695156</v>
      </c>
      <c r="K9" s="82">
        <v>100</v>
      </c>
      <c r="M9" s="80" t="s">
        <v>14</v>
      </c>
      <c r="N9" s="81">
        <v>1671718</v>
      </c>
      <c r="O9" s="82">
        <v>100</v>
      </c>
      <c r="Q9" s="80" t="s">
        <v>14</v>
      </c>
      <c r="R9" s="81">
        <v>4606869</v>
      </c>
      <c r="S9" s="82">
        <v>100</v>
      </c>
    </row>
    <row r="10" spans="1:20" hidden="1">
      <c r="A10" s="83"/>
      <c r="B10" s="84"/>
      <c r="C10" s="84"/>
      <c r="E10" s="83"/>
      <c r="F10" s="84"/>
      <c r="G10" s="84"/>
      <c r="I10" s="83"/>
      <c r="J10" s="84"/>
      <c r="K10" s="84"/>
      <c r="M10" s="83"/>
      <c r="N10" s="84"/>
      <c r="O10" s="84"/>
      <c r="Q10" s="83"/>
      <c r="R10" s="84"/>
      <c r="S10" s="84"/>
    </row>
    <row r="11" spans="1:20" hidden="1">
      <c r="A11" s="6" t="s">
        <v>39</v>
      </c>
      <c r="B11" s="85">
        <v>640805</v>
      </c>
      <c r="C11" s="86">
        <v>4.2</v>
      </c>
      <c r="E11" s="6" t="s">
        <v>39</v>
      </c>
      <c r="F11" s="85">
        <v>77637</v>
      </c>
      <c r="G11" s="86">
        <v>4.8</v>
      </c>
      <c r="I11" s="6" t="s">
        <v>39</v>
      </c>
      <c r="J11" s="85">
        <v>62392</v>
      </c>
      <c r="K11" s="86">
        <v>3.7</v>
      </c>
      <c r="M11" s="6" t="s">
        <v>39</v>
      </c>
      <c r="N11" s="85">
        <v>46162</v>
      </c>
      <c r="O11" s="86">
        <v>2.8</v>
      </c>
      <c r="Q11" s="87" t="s">
        <v>39</v>
      </c>
      <c r="R11" s="85">
        <v>128099</v>
      </c>
      <c r="S11" s="86">
        <v>2.8</v>
      </c>
      <c r="T11" s="72">
        <f>B11+F11+J11+N11+R11</f>
        <v>955095</v>
      </c>
    </row>
    <row r="12" spans="1:20" hidden="1">
      <c r="A12" s="87" t="s">
        <v>40</v>
      </c>
      <c r="B12" s="85">
        <v>3829262</v>
      </c>
      <c r="C12" s="86">
        <v>25.1</v>
      </c>
      <c r="E12" s="87" t="s">
        <v>40</v>
      </c>
      <c r="F12" s="85">
        <v>479026</v>
      </c>
      <c r="G12" s="86">
        <v>29.7</v>
      </c>
      <c r="I12" s="87" t="s">
        <v>40</v>
      </c>
      <c r="J12" s="85">
        <v>504014</v>
      </c>
      <c r="K12" s="86">
        <v>29.7</v>
      </c>
      <c r="M12" s="87" t="s">
        <v>40</v>
      </c>
      <c r="N12" s="85">
        <v>477793</v>
      </c>
      <c r="O12" s="86">
        <v>28.6</v>
      </c>
      <c r="Q12" s="87" t="s">
        <v>40</v>
      </c>
      <c r="R12" s="85">
        <v>926486</v>
      </c>
      <c r="S12" s="86">
        <v>20.100000000000001</v>
      </c>
      <c r="T12" s="72">
        <f t="shared" ref="T12:T18" si="0">B12+F12+J12+N12+R12</f>
        <v>6216581</v>
      </c>
    </row>
    <row r="13" spans="1:20" hidden="1">
      <c r="A13" s="87" t="s">
        <v>41</v>
      </c>
      <c r="B13" s="85">
        <v>9994426</v>
      </c>
      <c r="C13" s="86">
        <v>65.599999999999994</v>
      </c>
      <c r="E13" s="87" t="s">
        <v>41</v>
      </c>
      <c r="F13" s="85">
        <v>780903</v>
      </c>
      <c r="G13" s="86">
        <v>48.4</v>
      </c>
      <c r="I13" s="87" t="s">
        <v>41</v>
      </c>
      <c r="J13" s="85">
        <v>941966</v>
      </c>
      <c r="K13" s="86">
        <v>55.6</v>
      </c>
      <c r="M13" s="87" t="s">
        <v>41</v>
      </c>
      <c r="N13" s="85">
        <v>750086</v>
      </c>
      <c r="O13" s="86">
        <v>44.9</v>
      </c>
      <c r="Q13" s="87" t="s">
        <v>41</v>
      </c>
      <c r="R13" s="85">
        <v>2886871</v>
      </c>
      <c r="S13" s="86">
        <v>62.7</v>
      </c>
      <c r="T13" s="72">
        <f t="shared" si="0"/>
        <v>15354252</v>
      </c>
    </row>
    <row r="14" spans="1:20" hidden="1">
      <c r="A14" s="87" t="s">
        <v>42</v>
      </c>
      <c r="B14" s="85">
        <v>292767</v>
      </c>
      <c r="C14" s="86">
        <v>1.9</v>
      </c>
      <c r="E14" s="87" t="s">
        <v>43</v>
      </c>
      <c r="F14" s="85">
        <v>91857</v>
      </c>
      <c r="G14" s="86">
        <v>5.7</v>
      </c>
      <c r="I14" s="87" t="s">
        <v>43</v>
      </c>
      <c r="J14" s="85">
        <v>52559</v>
      </c>
      <c r="K14" s="86">
        <v>3.1</v>
      </c>
      <c r="M14" s="87" t="s">
        <v>43</v>
      </c>
      <c r="N14" s="85">
        <v>62556</v>
      </c>
      <c r="O14" s="86">
        <v>3.7</v>
      </c>
      <c r="Q14" s="87" t="s">
        <v>42</v>
      </c>
      <c r="R14" s="85">
        <v>121629</v>
      </c>
      <c r="S14" s="86">
        <v>2.6</v>
      </c>
      <c r="T14" s="72">
        <f t="shared" si="0"/>
        <v>621368</v>
      </c>
    </row>
    <row r="15" spans="1:20" hidden="1">
      <c r="A15" s="87" t="s">
        <v>44</v>
      </c>
      <c r="B15" s="85">
        <v>241426</v>
      </c>
      <c r="C15" s="86">
        <v>1.6</v>
      </c>
      <c r="E15" s="87" t="s">
        <v>44</v>
      </c>
      <c r="F15" s="85">
        <v>39776</v>
      </c>
      <c r="G15" s="86">
        <v>2.5</v>
      </c>
      <c r="I15" s="87" t="s">
        <v>44</v>
      </c>
      <c r="J15" s="85">
        <v>39724</v>
      </c>
      <c r="K15" s="86">
        <v>2.2999999999999998</v>
      </c>
      <c r="M15" s="87" t="s">
        <v>44</v>
      </c>
      <c r="N15" s="85">
        <v>39721</v>
      </c>
      <c r="O15" s="86">
        <v>2.4</v>
      </c>
      <c r="Q15" s="87" t="s">
        <v>44</v>
      </c>
      <c r="R15" s="85">
        <v>230777</v>
      </c>
      <c r="S15" s="86"/>
      <c r="T15" s="72">
        <f t="shared" si="0"/>
        <v>591424</v>
      </c>
    </row>
    <row r="16" spans="1:20" hidden="1">
      <c r="A16" s="87" t="s">
        <v>45</v>
      </c>
      <c r="B16" s="85">
        <v>78899</v>
      </c>
      <c r="C16" s="86">
        <v>0.5</v>
      </c>
      <c r="E16" s="87" t="s">
        <v>45</v>
      </c>
      <c r="F16" s="85">
        <v>75781</v>
      </c>
      <c r="G16" s="86">
        <v>4.7</v>
      </c>
      <c r="I16" s="87" t="s">
        <v>46</v>
      </c>
      <c r="J16" s="85">
        <v>44517</v>
      </c>
      <c r="K16" s="86">
        <v>2.6</v>
      </c>
      <c r="M16" s="87" t="s">
        <v>46</v>
      </c>
      <c r="N16" s="85">
        <v>124668</v>
      </c>
      <c r="O16" s="86">
        <v>7.4</v>
      </c>
      <c r="Q16" s="87" t="s">
        <v>45</v>
      </c>
      <c r="R16" s="85">
        <v>96335</v>
      </c>
      <c r="S16" s="86">
        <v>2.1</v>
      </c>
      <c r="T16" s="72">
        <f t="shared" si="0"/>
        <v>420200</v>
      </c>
    </row>
    <row r="17" spans="1:20" hidden="1">
      <c r="A17" s="87" t="s">
        <v>47</v>
      </c>
      <c r="B17" s="85">
        <v>169338</v>
      </c>
      <c r="C17" s="86">
        <v>1.1000000000000001</v>
      </c>
      <c r="E17" s="87" t="s">
        <v>47</v>
      </c>
      <c r="F17" s="85">
        <v>67197</v>
      </c>
      <c r="G17" s="86">
        <v>4.2</v>
      </c>
      <c r="I17" s="87" t="s">
        <v>47</v>
      </c>
      <c r="J17" s="85">
        <v>49984</v>
      </c>
      <c r="K17" s="86">
        <v>3</v>
      </c>
      <c r="M17" s="87" t="s">
        <v>48</v>
      </c>
      <c r="N17" s="85">
        <v>57282</v>
      </c>
      <c r="O17" s="86">
        <v>3.4</v>
      </c>
      <c r="Q17" s="87" t="s">
        <v>47</v>
      </c>
      <c r="R17" s="85">
        <v>130122</v>
      </c>
      <c r="S17" s="86">
        <v>2.8</v>
      </c>
      <c r="T17" s="72">
        <f t="shared" si="0"/>
        <v>473923</v>
      </c>
    </row>
    <row r="18" spans="1:20" ht="13.5" hidden="1" thickBot="1">
      <c r="A18" s="88" t="s">
        <v>49</v>
      </c>
      <c r="B18" s="89"/>
      <c r="C18" s="89"/>
      <c r="E18" s="90"/>
      <c r="F18" s="89"/>
      <c r="G18" s="89"/>
      <c r="I18" s="90"/>
      <c r="J18" s="89"/>
      <c r="K18" s="89"/>
      <c r="M18" s="88" t="s">
        <v>49</v>
      </c>
      <c r="N18" s="91">
        <v>113450</v>
      </c>
      <c r="O18" s="92">
        <v>6.8</v>
      </c>
      <c r="Q18" s="87" t="s">
        <v>49</v>
      </c>
      <c r="R18" s="85">
        <v>86550</v>
      </c>
      <c r="S18" s="86">
        <v>1.9</v>
      </c>
      <c r="T18" s="72">
        <f t="shared" si="0"/>
        <v>200000</v>
      </c>
    </row>
    <row r="19" spans="1:20" ht="13.5" hidden="1" thickBot="1">
      <c r="Q19" s="90"/>
      <c r="R19" s="89"/>
      <c r="S19" s="89"/>
    </row>
    <row r="20" spans="1:20" hidden="1">
      <c r="M20" s="93"/>
      <c r="N20" s="94"/>
      <c r="O20" s="95"/>
    </row>
    <row r="21" spans="1:20" hidden="1">
      <c r="A21" s="3" t="s">
        <v>35</v>
      </c>
      <c r="B21" s="3"/>
      <c r="C21" s="3"/>
    </row>
    <row r="22" spans="1:20" hidden="1">
      <c r="A22" s="4" t="s">
        <v>36</v>
      </c>
      <c r="B22" s="4"/>
      <c r="C22" s="4"/>
    </row>
    <row r="23" spans="1:20" ht="13.5" hidden="1" thickBot="1">
      <c r="A23" s="74"/>
      <c r="B23" s="74"/>
      <c r="C23" s="74"/>
    </row>
    <row r="24" spans="1:20" ht="13.5" hidden="1" thickBot="1">
      <c r="A24" s="75" t="s">
        <v>3</v>
      </c>
      <c r="B24" s="76" t="s">
        <v>11</v>
      </c>
      <c r="C24" s="75" t="s">
        <v>12</v>
      </c>
    </row>
    <row r="25" spans="1:20" ht="13.5" hidden="1" thickBot="1">
      <c r="A25" s="77"/>
      <c r="B25" s="76">
        <v>2004</v>
      </c>
      <c r="C25" s="77"/>
    </row>
    <row r="26" spans="1:20" hidden="1">
      <c r="A26" s="80" t="s">
        <v>14</v>
      </c>
      <c r="B26" s="81">
        <f>SUM(B28:B35)</f>
        <v>24832843</v>
      </c>
      <c r="C26" s="81">
        <f>SUM(C28:C35)</f>
        <v>100</v>
      </c>
    </row>
    <row r="27" spans="1:20" hidden="1">
      <c r="A27" s="83"/>
      <c r="B27" s="84"/>
      <c r="C27" s="84"/>
    </row>
    <row r="28" spans="1:20" hidden="1">
      <c r="A28" s="96" t="s">
        <v>39</v>
      </c>
      <c r="B28" s="85">
        <v>955095</v>
      </c>
      <c r="C28" s="97">
        <f>B28*100/B26</f>
        <v>3.8460960752661304</v>
      </c>
    </row>
    <row r="29" spans="1:20" hidden="1">
      <c r="A29" s="98" t="s">
        <v>40</v>
      </c>
      <c r="B29" s="85">
        <v>6216581</v>
      </c>
      <c r="C29" s="97">
        <f>B29*100/B26</f>
        <v>25.033706370229137</v>
      </c>
    </row>
    <row r="30" spans="1:20" hidden="1">
      <c r="A30" s="98" t="s">
        <v>41</v>
      </c>
      <c r="B30" s="85">
        <v>15354252</v>
      </c>
      <c r="C30" s="97">
        <f>B30*100/B26</f>
        <v>61.8304235242014</v>
      </c>
    </row>
    <row r="31" spans="1:20" hidden="1">
      <c r="A31" s="98" t="s">
        <v>42</v>
      </c>
      <c r="B31" s="85">
        <v>621368</v>
      </c>
      <c r="C31" s="97">
        <f>B31*100/B26</f>
        <v>2.5022024260371638</v>
      </c>
    </row>
    <row r="32" spans="1:20" hidden="1">
      <c r="A32" s="87" t="s">
        <v>44</v>
      </c>
      <c r="B32" s="85">
        <v>591424</v>
      </c>
      <c r="C32" s="97">
        <f>B32*100/B26</f>
        <v>2.3816201793729377</v>
      </c>
    </row>
    <row r="33" spans="1:4" hidden="1">
      <c r="A33" s="98" t="s">
        <v>45</v>
      </c>
      <c r="B33" s="85">
        <v>420200</v>
      </c>
      <c r="C33" s="97">
        <f>B33*100/B26</f>
        <v>1.6921139476458655</v>
      </c>
    </row>
    <row r="34" spans="1:4" hidden="1">
      <c r="A34" s="98" t="s">
        <v>47</v>
      </c>
      <c r="B34" s="85">
        <v>473923</v>
      </c>
      <c r="C34" s="97">
        <f>B34*100/B26</f>
        <v>1.9084524474302036</v>
      </c>
    </row>
    <row r="35" spans="1:4" ht="13.5" hidden="1" thickBot="1">
      <c r="A35" s="99" t="s">
        <v>49</v>
      </c>
      <c r="B35" s="91">
        <v>200000</v>
      </c>
      <c r="C35" s="100">
        <f>B35*100/B26</f>
        <v>0.80538502981716587</v>
      </c>
    </row>
    <row r="36" spans="1:4" hidden="1"/>
    <row r="37" spans="1:4" hidden="1"/>
    <row r="39" spans="1:4">
      <c r="A39" s="3" t="s">
        <v>0</v>
      </c>
      <c r="B39" s="3"/>
      <c r="C39" s="3"/>
    </row>
    <row r="40" spans="1:4">
      <c r="A40" s="3" t="s">
        <v>1</v>
      </c>
      <c r="B40" s="3"/>
      <c r="C40" s="3"/>
    </row>
    <row r="41" spans="1:4">
      <c r="A41" s="4" t="s">
        <v>2</v>
      </c>
      <c r="B41" s="4"/>
      <c r="C41" s="4"/>
    </row>
    <row r="42" spans="1:4" ht="13.5" thickBot="1">
      <c r="A42" s="74"/>
      <c r="B42" s="101"/>
      <c r="C42" s="74"/>
    </row>
    <row r="43" spans="1:4">
      <c r="A43" s="102" t="s">
        <v>3</v>
      </c>
      <c r="B43" s="103" t="s">
        <v>11</v>
      </c>
      <c r="C43" s="104" t="s">
        <v>12</v>
      </c>
    </row>
    <row r="44" spans="1:4" ht="13.5" thickBot="1">
      <c r="A44" s="105"/>
      <c r="B44" s="106" t="s">
        <v>7</v>
      </c>
      <c r="C44" s="107"/>
    </row>
    <row r="45" spans="1:4">
      <c r="A45" s="108" t="s">
        <v>14</v>
      </c>
      <c r="B45" s="109">
        <f>SUM(B47:B52)</f>
        <v>65702148795</v>
      </c>
      <c r="C45" s="110">
        <f>SUM(C47:C52)</f>
        <v>100</v>
      </c>
      <c r="D45" s="111"/>
    </row>
    <row r="46" spans="1:4">
      <c r="A46" s="83"/>
      <c r="B46" s="112"/>
      <c r="C46" s="113"/>
    </row>
    <row r="47" spans="1:4">
      <c r="A47" s="114" t="s">
        <v>15</v>
      </c>
      <c r="B47" s="115">
        <f>'ING 1 armonizados'!D13</f>
        <v>4417413757</v>
      </c>
      <c r="C47" s="116">
        <f>B47*100/B45</f>
        <v>6.7233931279522618</v>
      </c>
      <c r="D47" s="117"/>
    </row>
    <row r="48" spans="1:4">
      <c r="A48" s="114" t="s">
        <v>27</v>
      </c>
      <c r="B48" s="115">
        <f>'ING 1 armonizados'!D27</f>
        <v>15146145728</v>
      </c>
      <c r="C48" s="116">
        <f>B48*100/B45</f>
        <v>23.052740292038418</v>
      </c>
      <c r="D48" s="117"/>
    </row>
    <row r="49" spans="1:5">
      <c r="A49" s="114" t="s">
        <v>50</v>
      </c>
      <c r="B49" s="115">
        <f>'ING 1 armonizados'!D29</f>
        <v>33579361530</v>
      </c>
      <c r="C49" s="116">
        <f>B49*100/B45</f>
        <v>51.10846775312077</v>
      </c>
      <c r="D49" s="117"/>
      <c r="E49" s="118"/>
    </row>
    <row r="50" spans="1:5">
      <c r="A50" s="114" t="s">
        <v>30</v>
      </c>
      <c r="B50" s="115">
        <f>'ING 1 armonizados'!D31</f>
        <v>9907423870</v>
      </c>
      <c r="C50" s="116">
        <f>B50*100/B45</f>
        <v>15.079299614556845</v>
      </c>
      <c r="D50" s="117"/>
      <c r="E50" s="119"/>
    </row>
    <row r="51" spans="1:5">
      <c r="A51" s="114" t="s">
        <v>51</v>
      </c>
      <c r="B51" s="115">
        <f>'ING 1 armonizados'!D34</f>
        <v>2209747252</v>
      </c>
      <c r="C51" s="116">
        <f>B51*100/B45</f>
        <v>3.3632800334958968</v>
      </c>
      <c r="D51" s="117"/>
    </row>
    <row r="52" spans="1:5">
      <c r="A52" s="120" t="s">
        <v>32</v>
      </c>
      <c r="B52" s="115">
        <f>'ING 1 armonizados'!D37</f>
        <v>442056658</v>
      </c>
      <c r="C52" s="116">
        <f>B52*100/B45</f>
        <v>0.67281917883580844</v>
      </c>
      <c r="D52" s="117"/>
    </row>
    <row r="53" spans="1:5" ht="13.5" thickBot="1">
      <c r="A53" s="121"/>
      <c r="B53" s="122"/>
      <c r="C53" s="123"/>
      <c r="D53" s="111"/>
    </row>
    <row r="56" spans="1:5">
      <c r="A56" s="124"/>
    </row>
    <row r="61" spans="1:5">
      <c r="B61" s="72"/>
    </row>
  </sheetData>
  <mergeCells count="29">
    <mergeCell ref="A24:A25"/>
    <mergeCell ref="C24:C25"/>
    <mergeCell ref="A39:C39"/>
    <mergeCell ref="A40:C40"/>
    <mergeCell ref="A41:C41"/>
    <mergeCell ref="A43:A44"/>
    <mergeCell ref="C43:C44"/>
    <mergeCell ref="M7:M8"/>
    <mergeCell ref="O7:O8"/>
    <mergeCell ref="Q7:Q8"/>
    <mergeCell ref="S7:S8"/>
    <mergeCell ref="A21:C21"/>
    <mergeCell ref="A22:C22"/>
    <mergeCell ref="A7:A8"/>
    <mergeCell ref="C7:C8"/>
    <mergeCell ref="E7:E8"/>
    <mergeCell ref="G7:G8"/>
    <mergeCell ref="I7:I8"/>
    <mergeCell ref="K7:K8"/>
    <mergeCell ref="A4:C4"/>
    <mergeCell ref="E4:G4"/>
    <mergeCell ref="I4:K4"/>
    <mergeCell ref="M4:O4"/>
    <mergeCell ref="Q4:S4"/>
    <mergeCell ref="A5:C5"/>
    <mergeCell ref="E5:G5"/>
    <mergeCell ref="I5:K5"/>
    <mergeCell ref="M5:O5"/>
    <mergeCell ref="Q5:S5"/>
  </mergeCells>
  <pageMargins left="0.75" right="0.75" top="1" bottom="1" header="0" footer="0"/>
  <pageSetup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dimension ref="B1:I76"/>
  <sheetViews>
    <sheetView showGridLines="0" zoomScale="58" zoomScaleNormal="58" workbookViewId="0">
      <selection activeCell="P19" sqref="P19"/>
    </sheetView>
  </sheetViews>
  <sheetFormatPr baseColWidth="10" defaultColWidth="11.5703125" defaultRowHeight="15.75"/>
  <cols>
    <col min="1" max="1" width="3.5703125" style="364" customWidth="1"/>
    <col min="2" max="2" width="3.7109375" style="364" customWidth="1"/>
    <col min="3" max="3" width="5.140625" style="364" customWidth="1"/>
    <col min="4" max="4" width="32.7109375" style="364" customWidth="1"/>
    <col min="5" max="5" width="22.42578125" style="364" customWidth="1"/>
    <col min="6" max="6" width="21.140625" style="364" customWidth="1"/>
    <col min="7" max="7" width="1.7109375" style="364" customWidth="1"/>
    <col min="8" max="9" width="19.140625" style="364" bestFit="1" customWidth="1"/>
    <col min="10" max="16384" width="11.5703125" style="364"/>
  </cols>
  <sheetData>
    <row r="1" spans="2:9" ht="22.9" customHeight="1"/>
    <row r="2" spans="2:9" ht="2.4500000000000002" customHeight="1"/>
    <row r="3" spans="2:9" ht="18" customHeight="1">
      <c r="B3" s="365" t="s">
        <v>1879</v>
      </c>
      <c r="C3" s="365"/>
      <c r="D3" s="365"/>
      <c r="E3" s="365"/>
      <c r="F3" s="365"/>
    </row>
    <row r="4" spans="2:9" ht="14.45" customHeight="1">
      <c r="B4" s="531" t="s">
        <v>1816</v>
      </c>
      <c r="C4" s="531"/>
      <c r="D4" s="531"/>
      <c r="E4" s="531"/>
      <c r="F4" s="531"/>
    </row>
    <row r="5" spans="2:9" s="429" customFormat="1" ht="31.15" customHeight="1">
      <c r="B5" s="532" t="s">
        <v>1851</v>
      </c>
      <c r="C5" s="533"/>
      <c r="D5" s="534"/>
      <c r="E5" s="535" t="s">
        <v>1880</v>
      </c>
      <c r="F5" s="536" t="s">
        <v>1881</v>
      </c>
    </row>
    <row r="6" spans="2:9" ht="25.9" customHeight="1">
      <c r="B6" s="477" t="s">
        <v>1882</v>
      </c>
      <c r="C6" s="478"/>
      <c r="D6" s="479"/>
      <c r="E6" s="537">
        <v>3365916182</v>
      </c>
      <c r="F6" s="538">
        <v>66971234.210000001</v>
      </c>
      <c r="H6" s="539"/>
    </row>
    <row r="7" spans="2:9" ht="27.6" customHeight="1">
      <c r="B7" s="459"/>
      <c r="C7" s="460" t="s">
        <v>1830</v>
      </c>
      <c r="D7" s="461"/>
      <c r="E7" s="540">
        <v>3365916182</v>
      </c>
      <c r="F7" s="540">
        <v>66971234.210000001</v>
      </c>
      <c r="H7" s="539"/>
    </row>
    <row r="8" spans="2:9" ht="27" customHeight="1">
      <c r="B8" s="463"/>
      <c r="C8" s="464"/>
      <c r="D8" s="465" t="s">
        <v>1883</v>
      </c>
      <c r="E8" s="541">
        <v>2503245052</v>
      </c>
      <c r="F8" s="541">
        <v>52878542.18</v>
      </c>
      <c r="H8" s="539"/>
    </row>
    <row r="9" spans="2:9" ht="27" customHeight="1">
      <c r="B9" s="463"/>
      <c r="C9" s="464"/>
      <c r="D9" s="465" t="s">
        <v>1884</v>
      </c>
      <c r="E9" s="541">
        <v>562951130</v>
      </c>
      <c r="F9" s="541">
        <v>11720546.9</v>
      </c>
      <c r="H9" s="539"/>
      <c r="I9" s="542"/>
    </row>
    <row r="10" spans="2:9" ht="27" customHeight="1">
      <c r="B10" s="469"/>
      <c r="C10" s="470"/>
      <c r="D10" s="471" t="s">
        <v>1885</v>
      </c>
      <c r="E10" s="543">
        <v>299720000</v>
      </c>
      <c r="F10" s="543">
        <v>2372145.13</v>
      </c>
      <c r="H10" s="542"/>
    </row>
    <row r="11" spans="2:9" s="429" customFormat="1" ht="5.45" customHeight="1">
      <c r="B11" s="364"/>
      <c r="C11" s="364"/>
      <c r="D11" s="364"/>
      <c r="E11" s="364"/>
      <c r="F11" s="364"/>
    </row>
    <row r="12" spans="2:9" s="436" customFormat="1" ht="13.15" customHeight="1">
      <c r="B12" s="544" t="s">
        <v>1886</v>
      </c>
      <c r="C12" s="544"/>
      <c r="D12" s="544"/>
      <c r="E12" s="544"/>
      <c r="F12" s="544"/>
    </row>
    <row r="13" spans="2:9" ht="32.450000000000003" customHeight="1"/>
    <row r="14" spans="2:9" ht="40.9" customHeight="1"/>
    <row r="15" spans="2:9" ht="22.9" customHeight="1"/>
    <row r="16" spans="2:9" ht="2.4500000000000002" customHeight="1"/>
    <row r="17" ht="30.6" customHeight="1"/>
    <row r="18" s="436" customFormat="1" ht="21" customHeight="1"/>
    <row r="19" s="436" customFormat="1" ht="19.149999999999999" customHeight="1"/>
    <row r="20" s="436" customFormat="1" ht="19.149999999999999" customHeight="1"/>
    <row r="21" s="436" customFormat="1" ht="19.149999999999999" customHeight="1"/>
    <row r="22" s="436" customFormat="1" ht="19.149999999999999" customHeight="1"/>
    <row r="23" s="436" customFormat="1" ht="19.149999999999999" customHeight="1"/>
    <row r="24" s="436" customFormat="1" ht="19.149999999999999" customHeight="1"/>
    <row r="25" s="436" customFormat="1" ht="19.149999999999999" customHeight="1"/>
    <row r="26" s="436" customFormat="1" ht="19.149999999999999" customHeight="1"/>
    <row r="27" s="436" customFormat="1" ht="19.149999999999999" customHeight="1"/>
    <row r="28" s="436" customFormat="1" ht="19.149999999999999" customHeight="1"/>
    <row r="29" s="436" customFormat="1" ht="19.149999999999999" customHeight="1"/>
    <row r="30" s="436" customFormat="1" ht="19.149999999999999" customHeight="1"/>
    <row r="31" s="436" customFormat="1" ht="19.149999999999999" customHeight="1"/>
    <row r="32" s="436" customFormat="1" ht="19.149999999999999" customHeight="1"/>
    <row r="33" s="436" customFormat="1" ht="19.149999999999999" customHeight="1"/>
    <row r="34" s="436" customFormat="1" ht="19.149999999999999" customHeight="1"/>
    <row r="35" s="436" customFormat="1" ht="19.149999999999999" customHeight="1"/>
    <row r="36" s="436" customFormat="1" ht="19.149999999999999" customHeight="1"/>
    <row r="37" s="436" customFormat="1" ht="19.149999999999999" customHeight="1"/>
    <row r="38" s="436" customFormat="1" ht="19.149999999999999" customHeight="1"/>
    <row r="39" s="436" customFormat="1" ht="19.149999999999999" customHeight="1"/>
    <row r="40" s="436" customFormat="1" ht="19.149999999999999" customHeight="1"/>
    <row r="41" s="436" customFormat="1" ht="19.149999999999999" customHeight="1"/>
    <row r="42" s="436" customFormat="1" ht="19.149999999999999" customHeight="1"/>
    <row r="43" s="436" customFormat="1" ht="19.149999999999999" customHeight="1"/>
    <row r="44" s="436" customFormat="1" ht="19.149999999999999" customHeight="1"/>
    <row r="45" s="436" customFormat="1" ht="19.149999999999999" customHeight="1"/>
    <row r="46" s="436" customFormat="1" ht="19.149999999999999" customHeight="1"/>
    <row r="47" s="436" customFormat="1" ht="19.149999999999999" customHeight="1"/>
    <row r="48" s="436" customFormat="1" ht="19.149999999999999" customHeight="1"/>
    <row r="49" s="436" customFormat="1" ht="19.149999999999999" customHeight="1"/>
    <row r="50" s="436" customFormat="1" ht="19.149999999999999" customHeight="1"/>
    <row r="51" s="436" customFormat="1" ht="19.149999999999999" customHeight="1"/>
    <row r="52" s="436" customFormat="1" ht="19.149999999999999" customHeight="1"/>
    <row r="53" s="436" customFormat="1" ht="19.149999999999999" customHeight="1"/>
    <row r="54" s="436" customFormat="1" ht="19.149999999999999" customHeight="1"/>
    <row r="55" s="436" customFormat="1" ht="19.149999999999999" customHeight="1"/>
    <row r="56" s="436" customFormat="1" ht="19.149999999999999" customHeight="1"/>
    <row r="57" s="436" customFormat="1" ht="19.149999999999999" customHeight="1"/>
    <row r="58" s="436" customFormat="1" ht="19.149999999999999" customHeight="1"/>
    <row r="59" s="436" customFormat="1" ht="19.149999999999999" customHeight="1"/>
    <row r="60" s="436" customFormat="1" ht="19.149999999999999" customHeight="1"/>
    <row r="61" s="436" customFormat="1" ht="19.149999999999999" customHeight="1"/>
    <row r="62" s="436" customFormat="1" ht="19.149999999999999" customHeight="1"/>
    <row r="63" s="436" customFormat="1" ht="19.149999999999999" customHeight="1"/>
    <row r="64" s="436" customFormat="1" ht="19.149999999999999" customHeight="1"/>
    <row r="65" s="436" customFormat="1" ht="19.149999999999999" customHeight="1"/>
    <row r="66" s="436" customFormat="1" ht="19.149999999999999" customHeight="1"/>
    <row r="67" s="436" customFormat="1" ht="19.149999999999999" customHeight="1"/>
    <row r="68" s="436" customFormat="1" ht="19.149999999999999" customHeight="1"/>
    <row r="69" s="436" customFormat="1" ht="19.149999999999999" customHeight="1"/>
    <row r="70" s="436" customFormat="1" ht="19.149999999999999" customHeight="1"/>
    <row r="71" s="436" customFormat="1" ht="19.149999999999999" customHeight="1"/>
    <row r="72" s="436" customFormat="1" ht="19.149999999999999" customHeight="1"/>
    <row r="73" s="436" customFormat="1" ht="19.149999999999999" customHeight="1"/>
    <row r="74" s="436" customFormat="1" ht="19.149999999999999" customHeight="1"/>
    <row r="75" s="436" customFormat="1" ht="19.149999999999999" customHeight="1"/>
    <row r="76" s="436" customFormat="1" ht="10.15" customHeight="1"/>
  </sheetData>
  <mergeCells count="4">
    <mergeCell ref="B3:F3"/>
    <mergeCell ref="B4:F4"/>
    <mergeCell ref="B5:D5"/>
    <mergeCell ref="B12:F12"/>
  </mergeCells>
  <pageMargins left="0.74803149606299213" right="0.74803149606299213" top="0.98425196850393704" bottom="0.98425196850393704" header="0.51181102362204722" footer="0.51181102362204722"/>
  <pageSetup scale="66" orientation="portrait" horizontalDpi="4294967292" verticalDpi="4294967292" r:id="rId1"/>
</worksheet>
</file>

<file path=xl/worksheets/sheet21.xml><?xml version="1.0" encoding="utf-8"?>
<worksheet xmlns="http://schemas.openxmlformats.org/spreadsheetml/2006/main" xmlns:r="http://schemas.openxmlformats.org/officeDocument/2006/relationships">
  <dimension ref="A2:I58"/>
  <sheetViews>
    <sheetView showGridLines="0" topLeftCell="C9" zoomScaleNormal="100" workbookViewId="0">
      <selection activeCell="I31" sqref="I31"/>
    </sheetView>
  </sheetViews>
  <sheetFormatPr baseColWidth="10" defaultRowHeight="11.25"/>
  <cols>
    <col min="1" max="1" width="45.85546875" style="226" customWidth="1"/>
    <col min="2" max="2" width="15.140625" style="226" bestFit="1" customWidth="1"/>
    <col min="3" max="3" width="12.42578125" style="226" customWidth="1"/>
    <col min="4" max="4" width="14.140625" style="226" customWidth="1"/>
    <col min="5" max="5" width="14.7109375" style="226" customWidth="1"/>
    <col min="6" max="6" width="13.85546875" style="226" customWidth="1"/>
    <col min="7" max="7" width="15.140625" style="226" bestFit="1" customWidth="1"/>
    <col min="8" max="8" width="11.42578125" style="226"/>
    <col min="9" max="9" width="12.5703125" style="226" bestFit="1" customWidth="1"/>
    <col min="10" max="256" width="11.42578125" style="226"/>
    <col min="257" max="257" width="60.85546875" style="226" customWidth="1"/>
    <col min="258" max="263" width="19.7109375" style="226" customWidth="1"/>
    <col min="264" max="512" width="11.42578125" style="226"/>
    <col min="513" max="513" width="60.85546875" style="226" customWidth="1"/>
    <col min="514" max="519" width="19.7109375" style="226" customWidth="1"/>
    <col min="520" max="768" width="11.42578125" style="226"/>
    <col min="769" max="769" width="60.85546875" style="226" customWidth="1"/>
    <col min="770" max="775" width="19.7109375" style="226" customWidth="1"/>
    <col min="776" max="1024" width="11.42578125" style="226"/>
    <col min="1025" max="1025" width="60.85546875" style="226" customWidth="1"/>
    <col min="1026" max="1031" width="19.7109375" style="226" customWidth="1"/>
    <col min="1032" max="1280" width="11.42578125" style="226"/>
    <col min="1281" max="1281" width="60.85546875" style="226" customWidth="1"/>
    <col min="1282" max="1287" width="19.7109375" style="226" customWidth="1"/>
    <col min="1288" max="1536" width="11.42578125" style="226"/>
    <col min="1537" max="1537" width="60.85546875" style="226" customWidth="1"/>
    <col min="1538" max="1543" width="19.7109375" style="226" customWidth="1"/>
    <col min="1544" max="1792" width="11.42578125" style="226"/>
    <col min="1793" max="1793" width="60.85546875" style="226" customWidth="1"/>
    <col min="1794" max="1799" width="19.7109375" style="226" customWidth="1"/>
    <col min="1800" max="2048" width="11.42578125" style="226"/>
    <col min="2049" max="2049" width="60.85546875" style="226" customWidth="1"/>
    <col min="2050" max="2055" width="19.7109375" style="226" customWidth="1"/>
    <col min="2056" max="2304" width="11.42578125" style="226"/>
    <col min="2305" max="2305" width="60.85546875" style="226" customWidth="1"/>
    <col min="2306" max="2311" width="19.7109375" style="226" customWidth="1"/>
    <col min="2312" max="2560" width="11.42578125" style="226"/>
    <col min="2561" max="2561" width="60.85546875" style="226" customWidth="1"/>
    <col min="2562" max="2567" width="19.7109375" style="226" customWidth="1"/>
    <col min="2568" max="2816" width="11.42578125" style="226"/>
    <col min="2817" max="2817" width="60.85546875" style="226" customWidth="1"/>
    <col min="2818" max="2823" width="19.7109375" style="226" customWidth="1"/>
    <col min="2824" max="3072" width="11.42578125" style="226"/>
    <col min="3073" max="3073" width="60.85546875" style="226" customWidth="1"/>
    <col min="3074" max="3079" width="19.7109375" style="226" customWidth="1"/>
    <col min="3080" max="3328" width="11.42578125" style="226"/>
    <col min="3329" max="3329" width="60.85546875" style="226" customWidth="1"/>
    <col min="3330" max="3335" width="19.7109375" style="226" customWidth="1"/>
    <col min="3336" max="3584" width="11.42578125" style="226"/>
    <col min="3585" max="3585" width="60.85546875" style="226" customWidth="1"/>
    <col min="3586" max="3591" width="19.7109375" style="226" customWidth="1"/>
    <col min="3592" max="3840" width="11.42578125" style="226"/>
    <col min="3841" max="3841" width="60.85546875" style="226" customWidth="1"/>
    <col min="3842" max="3847" width="19.7109375" style="226" customWidth="1"/>
    <col min="3848" max="4096" width="11.42578125" style="226"/>
    <col min="4097" max="4097" width="60.85546875" style="226" customWidth="1"/>
    <col min="4098" max="4103" width="19.7109375" style="226" customWidth="1"/>
    <col min="4104" max="4352" width="11.42578125" style="226"/>
    <col min="4353" max="4353" width="60.85546875" style="226" customWidth="1"/>
    <col min="4354" max="4359" width="19.7109375" style="226" customWidth="1"/>
    <col min="4360" max="4608" width="11.42578125" style="226"/>
    <col min="4609" max="4609" width="60.85546875" style="226" customWidth="1"/>
    <col min="4610" max="4615" width="19.7109375" style="226" customWidth="1"/>
    <col min="4616" max="4864" width="11.42578125" style="226"/>
    <col min="4865" max="4865" width="60.85546875" style="226" customWidth="1"/>
    <col min="4866" max="4871" width="19.7109375" style="226" customWidth="1"/>
    <col min="4872" max="5120" width="11.42578125" style="226"/>
    <col min="5121" max="5121" width="60.85546875" style="226" customWidth="1"/>
    <col min="5122" max="5127" width="19.7109375" style="226" customWidth="1"/>
    <col min="5128" max="5376" width="11.42578125" style="226"/>
    <col min="5377" max="5377" width="60.85546875" style="226" customWidth="1"/>
    <col min="5378" max="5383" width="19.7109375" style="226" customWidth="1"/>
    <col min="5384" max="5632" width="11.42578125" style="226"/>
    <col min="5633" max="5633" width="60.85546875" style="226" customWidth="1"/>
    <col min="5634" max="5639" width="19.7109375" style="226" customWidth="1"/>
    <col min="5640" max="5888" width="11.42578125" style="226"/>
    <col min="5889" max="5889" width="60.85546875" style="226" customWidth="1"/>
    <col min="5890" max="5895" width="19.7109375" style="226" customWidth="1"/>
    <col min="5896" max="6144" width="11.42578125" style="226"/>
    <col min="6145" max="6145" width="60.85546875" style="226" customWidth="1"/>
    <col min="6146" max="6151" width="19.7109375" style="226" customWidth="1"/>
    <col min="6152" max="6400" width="11.42578125" style="226"/>
    <col min="6401" max="6401" width="60.85546875" style="226" customWidth="1"/>
    <col min="6402" max="6407" width="19.7109375" style="226" customWidth="1"/>
    <col min="6408" max="6656" width="11.42578125" style="226"/>
    <col min="6657" max="6657" width="60.85546875" style="226" customWidth="1"/>
    <col min="6658" max="6663" width="19.7109375" style="226" customWidth="1"/>
    <col min="6664" max="6912" width="11.42578125" style="226"/>
    <col min="6913" max="6913" width="60.85546875" style="226" customWidth="1"/>
    <col min="6914" max="6919" width="19.7109375" style="226" customWidth="1"/>
    <col min="6920" max="7168" width="11.42578125" style="226"/>
    <col min="7169" max="7169" width="60.85546875" style="226" customWidth="1"/>
    <col min="7170" max="7175" width="19.7109375" style="226" customWidth="1"/>
    <col min="7176" max="7424" width="11.42578125" style="226"/>
    <col min="7425" max="7425" width="60.85546875" style="226" customWidth="1"/>
    <col min="7426" max="7431" width="19.7109375" style="226" customWidth="1"/>
    <col min="7432" max="7680" width="11.42578125" style="226"/>
    <col min="7681" max="7681" width="60.85546875" style="226" customWidth="1"/>
    <col min="7682" max="7687" width="19.7109375" style="226" customWidth="1"/>
    <col min="7688" max="7936" width="11.42578125" style="226"/>
    <col min="7937" max="7937" width="60.85546875" style="226" customWidth="1"/>
    <col min="7938" max="7943" width="19.7109375" style="226" customWidth="1"/>
    <col min="7944" max="8192" width="11.42578125" style="226"/>
    <col min="8193" max="8193" width="60.85546875" style="226" customWidth="1"/>
    <col min="8194" max="8199" width="19.7109375" style="226" customWidth="1"/>
    <col min="8200" max="8448" width="11.42578125" style="226"/>
    <col min="8449" max="8449" width="60.85546875" style="226" customWidth="1"/>
    <col min="8450" max="8455" width="19.7109375" style="226" customWidth="1"/>
    <col min="8456" max="8704" width="11.42578125" style="226"/>
    <col min="8705" max="8705" width="60.85546875" style="226" customWidth="1"/>
    <col min="8706" max="8711" width="19.7109375" style="226" customWidth="1"/>
    <col min="8712" max="8960" width="11.42578125" style="226"/>
    <col min="8961" max="8961" width="60.85546875" style="226" customWidth="1"/>
    <col min="8962" max="8967" width="19.7109375" style="226" customWidth="1"/>
    <col min="8968" max="9216" width="11.42578125" style="226"/>
    <col min="9217" max="9217" width="60.85546875" style="226" customWidth="1"/>
    <col min="9218" max="9223" width="19.7109375" style="226" customWidth="1"/>
    <col min="9224" max="9472" width="11.42578125" style="226"/>
    <col min="9473" max="9473" width="60.85546875" style="226" customWidth="1"/>
    <col min="9474" max="9479" width="19.7109375" style="226" customWidth="1"/>
    <col min="9480" max="9728" width="11.42578125" style="226"/>
    <col min="9729" max="9729" width="60.85546875" style="226" customWidth="1"/>
    <col min="9730" max="9735" width="19.7109375" style="226" customWidth="1"/>
    <col min="9736" max="9984" width="11.42578125" style="226"/>
    <col min="9985" max="9985" width="60.85546875" style="226" customWidth="1"/>
    <col min="9986" max="9991" width="19.7109375" style="226" customWidth="1"/>
    <col min="9992" max="10240" width="11.42578125" style="226"/>
    <col min="10241" max="10241" width="60.85546875" style="226" customWidth="1"/>
    <col min="10242" max="10247" width="19.7109375" style="226" customWidth="1"/>
    <col min="10248" max="10496" width="11.42578125" style="226"/>
    <col min="10497" max="10497" width="60.85546875" style="226" customWidth="1"/>
    <col min="10498" max="10503" width="19.7109375" style="226" customWidth="1"/>
    <col min="10504" max="10752" width="11.42578125" style="226"/>
    <col min="10753" max="10753" width="60.85546875" style="226" customWidth="1"/>
    <col min="10754" max="10759" width="19.7109375" style="226" customWidth="1"/>
    <col min="10760" max="11008" width="11.42578125" style="226"/>
    <col min="11009" max="11009" width="60.85546875" style="226" customWidth="1"/>
    <col min="11010" max="11015" width="19.7109375" style="226" customWidth="1"/>
    <col min="11016" max="11264" width="11.42578125" style="226"/>
    <col min="11265" max="11265" width="60.85546875" style="226" customWidth="1"/>
    <col min="11266" max="11271" width="19.7109375" style="226" customWidth="1"/>
    <col min="11272" max="11520" width="11.42578125" style="226"/>
    <col min="11521" max="11521" width="60.85546875" style="226" customWidth="1"/>
    <col min="11522" max="11527" width="19.7109375" style="226" customWidth="1"/>
    <col min="11528" max="11776" width="11.42578125" style="226"/>
    <col min="11777" max="11777" width="60.85546875" style="226" customWidth="1"/>
    <col min="11778" max="11783" width="19.7109375" style="226" customWidth="1"/>
    <col min="11784" max="12032" width="11.42578125" style="226"/>
    <col min="12033" max="12033" width="60.85546875" style="226" customWidth="1"/>
    <col min="12034" max="12039" width="19.7109375" style="226" customWidth="1"/>
    <col min="12040" max="12288" width="11.42578125" style="226"/>
    <col min="12289" max="12289" width="60.85546875" style="226" customWidth="1"/>
    <col min="12290" max="12295" width="19.7109375" style="226" customWidth="1"/>
    <col min="12296" max="12544" width="11.42578125" style="226"/>
    <col min="12545" max="12545" width="60.85546875" style="226" customWidth="1"/>
    <col min="12546" max="12551" width="19.7109375" style="226" customWidth="1"/>
    <col min="12552" max="12800" width="11.42578125" style="226"/>
    <col min="12801" max="12801" width="60.85546875" style="226" customWidth="1"/>
    <col min="12802" max="12807" width="19.7109375" style="226" customWidth="1"/>
    <col min="12808" max="13056" width="11.42578125" style="226"/>
    <col min="13057" max="13057" width="60.85546875" style="226" customWidth="1"/>
    <col min="13058" max="13063" width="19.7109375" style="226" customWidth="1"/>
    <col min="13064" max="13312" width="11.42578125" style="226"/>
    <col min="13313" max="13313" width="60.85546875" style="226" customWidth="1"/>
    <col min="13314" max="13319" width="19.7109375" style="226" customWidth="1"/>
    <col min="13320" max="13568" width="11.42578125" style="226"/>
    <col min="13569" max="13569" width="60.85546875" style="226" customWidth="1"/>
    <col min="13570" max="13575" width="19.7109375" style="226" customWidth="1"/>
    <col min="13576" max="13824" width="11.42578125" style="226"/>
    <col min="13825" max="13825" width="60.85546875" style="226" customWidth="1"/>
    <col min="13826" max="13831" width="19.7109375" style="226" customWidth="1"/>
    <col min="13832" max="14080" width="11.42578125" style="226"/>
    <col min="14081" max="14081" width="60.85546875" style="226" customWidth="1"/>
    <col min="14082" max="14087" width="19.7109375" style="226" customWidth="1"/>
    <col min="14088" max="14336" width="11.42578125" style="226"/>
    <col min="14337" max="14337" width="60.85546875" style="226" customWidth="1"/>
    <col min="14338" max="14343" width="19.7109375" style="226" customWidth="1"/>
    <col min="14344" max="14592" width="11.42578125" style="226"/>
    <col min="14593" max="14593" width="60.85546875" style="226" customWidth="1"/>
    <col min="14594" max="14599" width="19.7109375" style="226" customWidth="1"/>
    <col min="14600" max="14848" width="11.42578125" style="226"/>
    <col min="14849" max="14849" width="60.85546875" style="226" customWidth="1"/>
    <col min="14850" max="14855" width="19.7109375" style="226" customWidth="1"/>
    <col min="14856" max="15104" width="11.42578125" style="226"/>
    <col min="15105" max="15105" width="60.85546875" style="226" customWidth="1"/>
    <col min="15106" max="15111" width="19.7109375" style="226" customWidth="1"/>
    <col min="15112" max="15360" width="11.42578125" style="226"/>
    <col min="15361" max="15361" width="60.85546875" style="226" customWidth="1"/>
    <col min="15362" max="15367" width="19.7109375" style="226" customWidth="1"/>
    <col min="15368" max="15616" width="11.42578125" style="226"/>
    <col min="15617" max="15617" width="60.85546875" style="226" customWidth="1"/>
    <col min="15618" max="15623" width="19.7109375" style="226" customWidth="1"/>
    <col min="15624" max="15872" width="11.42578125" style="226"/>
    <col min="15873" max="15873" width="60.85546875" style="226" customWidth="1"/>
    <col min="15874" max="15879" width="19.7109375" style="226" customWidth="1"/>
    <col min="15880" max="16128" width="11.42578125" style="226"/>
    <col min="16129" max="16129" width="60.85546875" style="226" customWidth="1"/>
    <col min="16130" max="16135" width="19.7109375" style="226" customWidth="1"/>
    <col min="16136" max="16384" width="11.42578125" style="226"/>
  </cols>
  <sheetData>
    <row r="2" spans="1:8" s="545" customFormat="1" ht="17.25" customHeight="1"/>
    <row r="3" spans="1:8" s="545" customFormat="1" ht="18.75" customHeight="1">
      <c r="A3" s="546" t="s">
        <v>1318</v>
      </c>
      <c r="B3" s="546"/>
      <c r="C3" s="546"/>
      <c r="D3" s="546"/>
      <c r="E3" s="546"/>
      <c r="F3" s="546"/>
      <c r="G3" s="546"/>
      <c r="H3" s="547"/>
    </row>
    <row r="4" spans="1:8" s="545" customFormat="1" ht="13.5" customHeight="1">
      <c r="A4" s="548" t="s">
        <v>1887</v>
      </c>
      <c r="B4" s="548"/>
      <c r="C4" s="548"/>
      <c r="D4" s="548"/>
      <c r="E4" s="548"/>
      <c r="F4" s="548"/>
      <c r="G4" s="548"/>
      <c r="H4" s="547"/>
    </row>
    <row r="5" spans="1:8" s="545" customFormat="1" ht="15" customHeight="1">
      <c r="A5" s="548" t="s">
        <v>1</v>
      </c>
      <c r="B5" s="548"/>
      <c r="C5" s="548"/>
      <c r="D5" s="548"/>
      <c r="E5" s="548"/>
      <c r="F5" s="548"/>
      <c r="G5" s="548"/>
      <c r="H5" s="547"/>
    </row>
    <row r="6" spans="1:8" s="545" customFormat="1" ht="24.75" customHeight="1">
      <c r="A6" s="549"/>
      <c r="B6" s="549"/>
      <c r="C6" s="549"/>
      <c r="D6" s="549"/>
      <c r="E6" s="549"/>
      <c r="F6" s="549"/>
      <c r="G6" s="549"/>
      <c r="H6" s="547"/>
    </row>
    <row r="7" spans="1:8" s="545" customFormat="1" ht="18" customHeight="1">
      <c r="A7" s="550" t="s">
        <v>1888</v>
      </c>
      <c r="B7" s="550"/>
      <c r="C7" s="550"/>
      <c r="D7" s="550"/>
      <c r="E7" s="550"/>
      <c r="F7" s="550"/>
      <c r="G7" s="550"/>
      <c r="H7" s="547"/>
    </row>
    <row r="8" spans="1:8" ht="14.25" customHeight="1">
      <c r="A8" s="551" t="s">
        <v>1889</v>
      </c>
      <c r="B8" s="552" t="s">
        <v>1890</v>
      </c>
      <c r="C8" s="553"/>
      <c r="D8" s="553"/>
      <c r="E8" s="553"/>
      <c r="F8" s="553"/>
      <c r="G8" s="554"/>
    </row>
    <row r="9" spans="1:8" ht="30.75" customHeight="1">
      <c r="A9" s="555"/>
      <c r="B9" s="556" t="s">
        <v>1891</v>
      </c>
      <c r="C9" s="556" t="s">
        <v>1892</v>
      </c>
      <c r="D9" s="556" t="s">
        <v>1893</v>
      </c>
      <c r="E9" s="556" t="s">
        <v>1894</v>
      </c>
      <c r="F9" s="556" t="s">
        <v>1895</v>
      </c>
      <c r="G9" s="556" t="s">
        <v>1896</v>
      </c>
    </row>
    <row r="10" spans="1:8">
      <c r="A10" s="557"/>
      <c r="B10" s="558" t="s">
        <v>1897</v>
      </c>
      <c r="C10" s="558" t="s">
        <v>1898</v>
      </c>
      <c r="D10" s="558" t="s">
        <v>1899</v>
      </c>
      <c r="E10" s="558" t="s">
        <v>1900</v>
      </c>
      <c r="F10" s="558" t="s">
        <v>1901</v>
      </c>
      <c r="G10" s="558" t="s">
        <v>1902</v>
      </c>
    </row>
    <row r="11" spans="1:8" ht="9.75" customHeight="1">
      <c r="A11" s="559"/>
      <c r="B11" s="559"/>
      <c r="C11" s="559"/>
      <c r="D11" s="559"/>
      <c r="E11" s="559"/>
      <c r="F11" s="559"/>
      <c r="G11" s="559"/>
    </row>
    <row r="12" spans="1:8">
      <c r="A12" s="560" t="s">
        <v>16</v>
      </c>
      <c r="B12" s="561">
        <v>879001445</v>
      </c>
      <c r="C12" s="561">
        <v>0</v>
      </c>
      <c r="D12" s="561">
        <f>B12+C12</f>
        <v>879001445</v>
      </c>
      <c r="E12" s="561">
        <v>1236888612</v>
      </c>
      <c r="F12" s="561">
        <v>1236888612</v>
      </c>
      <c r="G12" s="562">
        <f>F12-B12</f>
        <v>357887167</v>
      </c>
    </row>
    <row r="13" spans="1:8">
      <c r="A13" s="560" t="s">
        <v>1903</v>
      </c>
      <c r="B13" s="561">
        <v>0</v>
      </c>
      <c r="C13" s="561">
        <v>0</v>
      </c>
      <c r="D13" s="561">
        <f>B13+C13</f>
        <v>0</v>
      </c>
      <c r="E13" s="561">
        <v>0</v>
      </c>
      <c r="F13" s="561">
        <v>0</v>
      </c>
      <c r="G13" s="562">
        <f>F13-B13</f>
        <v>0</v>
      </c>
    </row>
    <row r="14" spans="1:8">
      <c r="A14" s="560" t="s">
        <v>17</v>
      </c>
      <c r="B14" s="561">
        <v>0</v>
      </c>
      <c r="C14" s="561">
        <v>0</v>
      </c>
      <c r="D14" s="561">
        <f t="shared" ref="D14:D27" si="0">B14+C14</f>
        <v>0</v>
      </c>
      <c r="E14" s="561">
        <v>0</v>
      </c>
      <c r="F14" s="561">
        <v>0</v>
      </c>
      <c r="G14" s="562">
        <f t="shared" ref="G14:G23" si="1">F14-B14</f>
        <v>0</v>
      </c>
    </row>
    <row r="15" spans="1:8">
      <c r="A15" s="560" t="s">
        <v>19</v>
      </c>
      <c r="B15" s="563">
        <v>1290479296</v>
      </c>
      <c r="C15" s="561">
        <v>0</v>
      </c>
      <c r="D15" s="561">
        <f t="shared" si="0"/>
        <v>1290479296</v>
      </c>
      <c r="E15" s="561">
        <v>1330153461</v>
      </c>
      <c r="F15" s="563">
        <v>1330153461</v>
      </c>
      <c r="G15" s="562">
        <f t="shared" si="1"/>
        <v>39674165</v>
      </c>
    </row>
    <row r="16" spans="1:8">
      <c r="A16" s="560" t="s">
        <v>69</v>
      </c>
      <c r="B16" s="563">
        <f>SUM(B17:B18)</f>
        <v>36109818</v>
      </c>
      <c r="C16" s="561">
        <v>0</v>
      </c>
      <c r="D16" s="561">
        <f t="shared" si="0"/>
        <v>36109818</v>
      </c>
      <c r="E16" s="563">
        <f>SUM(E17:E18)</f>
        <v>38190488</v>
      </c>
      <c r="F16" s="563">
        <f>SUM(F17:F18)</f>
        <v>38190488</v>
      </c>
      <c r="G16" s="562">
        <f>F16-B16</f>
        <v>2080670</v>
      </c>
    </row>
    <row r="17" spans="1:9">
      <c r="A17" s="564" t="s">
        <v>1904</v>
      </c>
      <c r="B17" s="563">
        <v>36109818</v>
      </c>
      <c r="C17" s="561">
        <v>0</v>
      </c>
      <c r="D17" s="561">
        <f t="shared" si="0"/>
        <v>36109818</v>
      </c>
      <c r="E17" s="561">
        <v>38190488</v>
      </c>
      <c r="F17" s="563">
        <v>38190488</v>
      </c>
      <c r="G17" s="562">
        <f t="shared" si="1"/>
        <v>2080670</v>
      </c>
    </row>
    <row r="18" spans="1:9">
      <c r="A18" s="564" t="s">
        <v>1905</v>
      </c>
      <c r="B18" s="563">
        <v>0</v>
      </c>
      <c r="C18" s="561">
        <v>0</v>
      </c>
      <c r="D18" s="561">
        <f t="shared" si="0"/>
        <v>0</v>
      </c>
      <c r="E18" s="561">
        <v>0</v>
      </c>
      <c r="F18" s="563">
        <v>0</v>
      </c>
      <c r="G18" s="562">
        <f t="shared" si="1"/>
        <v>0</v>
      </c>
    </row>
    <row r="19" spans="1:9">
      <c r="A19" s="560" t="s">
        <v>70</v>
      </c>
      <c r="B19" s="563">
        <f>SUM(B20:B21)</f>
        <v>771978578</v>
      </c>
      <c r="C19" s="561">
        <v>0</v>
      </c>
      <c r="D19" s="561">
        <f t="shared" si="0"/>
        <v>771978578</v>
      </c>
      <c r="E19" s="563">
        <f>SUM(E20:E21)</f>
        <v>1806054101</v>
      </c>
      <c r="F19" s="563">
        <f>SUM(F20:F21)</f>
        <v>1806054101</v>
      </c>
      <c r="G19" s="562">
        <f t="shared" si="1"/>
        <v>1034075523</v>
      </c>
    </row>
    <row r="20" spans="1:9">
      <c r="A20" s="564" t="s">
        <v>1904</v>
      </c>
      <c r="B20" s="563">
        <v>771978578</v>
      </c>
      <c r="C20" s="561">
        <v>0</v>
      </c>
      <c r="D20" s="561">
        <f t="shared" si="0"/>
        <v>771978578</v>
      </c>
      <c r="E20" s="561">
        <v>1806054101</v>
      </c>
      <c r="F20" s="563">
        <v>1806054101</v>
      </c>
      <c r="G20" s="562">
        <f t="shared" si="1"/>
        <v>1034075523</v>
      </c>
    </row>
    <row r="21" spans="1:9">
      <c r="A21" s="564" t="s">
        <v>1905</v>
      </c>
      <c r="B21" s="563">
        <v>0</v>
      </c>
      <c r="C21" s="561">
        <v>0</v>
      </c>
      <c r="D21" s="561">
        <f t="shared" si="0"/>
        <v>0</v>
      </c>
      <c r="E21" s="561">
        <v>0</v>
      </c>
      <c r="F21" s="563">
        <v>0</v>
      </c>
      <c r="G21" s="562">
        <f t="shared" si="1"/>
        <v>0</v>
      </c>
    </row>
    <row r="22" spans="1:9" s="565" customFormat="1">
      <c r="A22" s="560" t="s">
        <v>1906</v>
      </c>
      <c r="B22" s="563">
        <v>0</v>
      </c>
      <c r="C22" s="561">
        <v>0</v>
      </c>
      <c r="D22" s="561">
        <f t="shared" si="0"/>
        <v>0</v>
      </c>
      <c r="E22" s="561">
        <v>0</v>
      </c>
      <c r="F22" s="563">
        <v>0</v>
      </c>
      <c r="G22" s="562">
        <f t="shared" si="1"/>
        <v>0</v>
      </c>
    </row>
    <row r="23" spans="1:9" s="565" customFormat="1" ht="33.75">
      <c r="A23" s="560" t="s">
        <v>1907</v>
      </c>
      <c r="B23" s="563">
        <v>17686086</v>
      </c>
      <c r="C23" s="561">
        <v>0</v>
      </c>
      <c r="D23" s="561">
        <f t="shared" si="0"/>
        <v>17686086</v>
      </c>
      <c r="E23" s="561">
        <v>6127095</v>
      </c>
      <c r="F23" s="563">
        <v>6127095</v>
      </c>
      <c r="G23" s="562">
        <f t="shared" si="1"/>
        <v>-11558991</v>
      </c>
    </row>
    <row r="24" spans="1:9">
      <c r="A24" s="560" t="s">
        <v>26</v>
      </c>
      <c r="B24" s="563">
        <v>51999340300</v>
      </c>
      <c r="C24" s="561">
        <v>0</v>
      </c>
      <c r="D24" s="561">
        <f t="shared" si="0"/>
        <v>51999340300</v>
      </c>
      <c r="E24" s="561">
        <v>58632931128</v>
      </c>
      <c r="F24" s="563">
        <v>58632931128</v>
      </c>
      <c r="G24" s="562">
        <f>F24-B24</f>
        <v>6633590828</v>
      </c>
    </row>
    <row r="25" spans="1:9">
      <c r="A25" s="560" t="s">
        <v>31</v>
      </c>
      <c r="B25" s="563">
        <v>1987333513</v>
      </c>
      <c r="C25" s="561">
        <v>0</v>
      </c>
      <c r="D25" s="561">
        <f t="shared" si="0"/>
        <v>1987333513</v>
      </c>
      <c r="E25" s="561">
        <v>2209747252</v>
      </c>
      <c r="F25" s="563">
        <v>2209747252</v>
      </c>
      <c r="G25" s="562">
        <f>F25-B25</f>
        <v>222413739</v>
      </c>
    </row>
    <row r="26" spans="1:9">
      <c r="A26" s="560" t="s">
        <v>1908</v>
      </c>
      <c r="B26" s="563">
        <v>200279998</v>
      </c>
      <c r="C26" s="561">
        <v>0</v>
      </c>
      <c r="D26" s="561">
        <f t="shared" si="0"/>
        <v>200279998</v>
      </c>
      <c r="E26" s="561">
        <v>442056658</v>
      </c>
      <c r="F26" s="563">
        <v>442056658</v>
      </c>
      <c r="G26" s="562">
        <f>F26-B26</f>
        <v>241776660</v>
      </c>
    </row>
    <row r="27" spans="1:9">
      <c r="A27" s="560" t="s">
        <v>1909</v>
      </c>
      <c r="B27" s="563"/>
      <c r="C27" s="561"/>
      <c r="D27" s="561">
        <f t="shared" si="0"/>
        <v>0</v>
      </c>
      <c r="E27" s="561"/>
      <c r="F27" s="563"/>
      <c r="G27" s="562">
        <f>F27-B27</f>
        <v>0</v>
      </c>
    </row>
    <row r="28" spans="1:9">
      <c r="A28" s="566" t="s">
        <v>14</v>
      </c>
      <c r="B28" s="567">
        <f>B12+B13+B14+B15+B16+B19+B22+B23+B24+B25+B26+B27</f>
        <v>57182209034</v>
      </c>
      <c r="C28" s="567">
        <f t="shared" ref="C28:E28" si="2">C12+C13+C14+C15+C16+C19+C22+C23+C24+C25+C26+C27</f>
        <v>0</v>
      </c>
      <c r="D28" s="567">
        <f t="shared" si="2"/>
        <v>57182209034</v>
      </c>
      <c r="E28" s="567">
        <f t="shared" si="2"/>
        <v>65702148795</v>
      </c>
      <c r="F28" s="567">
        <f>F12+F13+F14+F15+F16+F19+F22+F23+F24+F25+F26+F27</f>
        <v>65702148795</v>
      </c>
      <c r="G28" s="568">
        <f>G12+G13+G14+G15+G16+G19+G22+G23+G24+G25+G26+G27</f>
        <v>8519939761</v>
      </c>
    </row>
    <row r="29" spans="1:9" ht="22.5" customHeight="1">
      <c r="E29" s="569" t="s">
        <v>1910</v>
      </c>
      <c r="F29" s="570"/>
      <c r="G29" s="571"/>
      <c r="I29" s="572"/>
    </row>
    <row r="30" spans="1:9" ht="12.75" customHeight="1"/>
    <row r="31" spans="1:9" ht="21" customHeight="1">
      <c r="A31" s="551" t="s">
        <v>1911</v>
      </c>
      <c r="B31" s="573" t="s">
        <v>1890</v>
      </c>
      <c r="C31" s="574"/>
      <c r="D31" s="574"/>
      <c r="E31" s="574"/>
      <c r="F31" s="574"/>
      <c r="G31" s="575"/>
    </row>
    <row r="32" spans="1:9" ht="34.5" customHeight="1">
      <c r="A32" s="555"/>
      <c r="B32" s="556" t="s">
        <v>1891</v>
      </c>
      <c r="C32" s="556" t="s">
        <v>1892</v>
      </c>
      <c r="D32" s="556" t="s">
        <v>1893</v>
      </c>
      <c r="E32" s="556" t="s">
        <v>1894</v>
      </c>
      <c r="F32" s="556" t="s">
        <v>1895</v>
      </c>
      <c r="G32" s="556" t="s">
        <v>1896</v>
      </c>
    </row>
    <row r="33" spans="1:7">
      <c r="A33" s="557"/>
      <c r="B33" s="558" t="s">
        <v>1897</v>
      </c>
      <c r="C33" s="558" t="s">
        <v>1898</v>
      </c>
      <c r="D33" s="558" t="s">
        <v>1899</v>
      </c>
      <c r="E33" s="558" t="s">
        <v>1900</v>
      </c>
      <c r="F33" s="558" t="s">
        <v>1901</v>
      </c>
      <c r="G33" s="558" t="s">
        <v>1902</v>
      </c>
    </row>
    <row r="34" spans="1:7" ht="9.75" customHeight="1">
      <c r="A34" s="559"/>
      <c r="B34" s="559"/>
      <c r="C34" s="559"/>
      <c r="D34" s="559"/>
      <c r="E34" s="559"/>
      <c r="F34" s="559"/>
      <c r="G34" s="559"/>
    </row>
    <row r="35" spans="1:7">
      <c r="A35" s="576" t="s">
        <v>1912</v>
      </c>
      <c r="B35" s="577">
        <f>B36+B37+B38+B39+B42+B45+B46+B47+B48</f>
        <v>57182209034</v>
      </c>
      <c r="C35" s="577">
        <f t="shared" ref="C35:G35" si="3">C36+C37+C38+C39+C42+C45+C46+C47+C48</f>
        <v>0</v>
      </c>
      <c r="D35" s="577">
        <f t="shared" si="3"/>
        <v>57182209034</v>
      </c>
      <c r="E35" s="577">
        <f t="shared" si="3"/>
        <v>65702148795</v>
      </c>
      <c r="F35" s="577">
        <f t="shared" si="3"/>
        <v>65702148795</v>
      </c>
      <c r="G35" s="577">
        <f t="shared" si="3"/>
        <v>8519939761</v>
      </c>
    </row>
    <row r="36" spans="1:7">
      <c r="A36" s="564" t="s">
        <v>16</v>
      </c>
      <c r="B36" s="563">
        <f>B12</f>
        <v>879001445</v>
      </c>
      <c r="C36" s="561">
        <v>0</v>
      </c>
      <c r="D36" s="561">
        <f>B36+C36</f>
        <v>879001445</v>
      </c>
      <c r="E36" s="561">
        <f>E12</f>
        <v>1236888612</v>
      </c>
      <c r="F36" s="563">
        <f>F12</f>
        <v>1236888612</v>
      </c>
      <c r="G36" s="562">
        <f>F36-B36</f>
        <v>357887167</v>
      </c>
    </row>
    <row r="37" spans="1:7">
      <c r="A37" s="564" t="s">
        <v>17</v>
      </c>
      <c r="B37" s="563">
        <v>0</v>
      </c>
      <c r="C37" s="561">
        <v>0</v>
      </c>
      <c r="D37" s="561">
        <f t="shared" ref="D37:D38" si="4">B37+C37</f>
        <v>0</v>
      </c>
      <c r="E37" s="561">
        <v>0</v>
      </c>
      <c r="F37" s="563">
        <f>F14</f>
        <v>0</v>
      </c>
      <c r="G37" s="562">
        <f t="shared" ref="G37:G54" si="5">F37-B37</f>
        <v>0</v>
      </c>
    </row>
    <row r="38" spans="1:7">
      <c r="A38" s="564" t="s">
        <v>19</v>
      </c>
      <c r="B38" s="563">
        <f>B15</f>
        <v>1290479296</v>
      </c>
      <c r="C38" s="561">
        <v>0</v>
      </c>
      <c r="D38" s="561">
        <f t="shared" si="4"/>
        <v>1290479296</v>
      </c>
      <c r="E38" s="563">
        <f>E15</f>
        <v>1330153461</v>
      </c>
      <c r="F38" s="563">
        <f>F15</f>
        <v>1330153461</v>
      </c>
      <c r="G38" s="562">
        <f t="shared" si="5"/>
        <v>39674165</v>
      </c>
    </row>
    <row r="39" spans="1:7">
      <c r="A39" s="564" t="s">
        <v>69</v>
      </c>
      <c r="B39" s="563">
        <f>SUM(B40:B41)</f>
        <v>36109818</v>
      </c>
      <c r="C39" s="563">
        <f t="shared" ref="C39:G39" si="6">SUM(C40:C41)</f>
        <v>0</v>
      </c>
      <c r="D39" s="563">
        <f t="shared" si="6"/>
        <v>36109818</v>
      </c>
      <c r="E39" s="563">
        <f t="shared" si="6"/>
        <v>38190488</v>
      </c>
      <c r="F39" s="563">
        <f t="shared" si="6"/>
        <v>38190488</v>
      </c>
      <c r="G39" s="563">
        <f t="shared" si="6"/>
        <v>2080670</v>
      </c>
    </row>
    <row r="40" spans="1:7">
      <c r="A40" s="578" t="s">
        <v>1904</v>
      </c>
      <c r="B40" s="563">
        <f>B17</f>
        <v>36109818</v>
      </c>
      <c r="C40" s="561">
        <v>0</v>
      </c>
      <c r="D40" s="561">
        <f>B40+C40</f>
        <v>36109818</v>
      </c>
      <c r="E40" s="563">
        <f>E17</f>
        <v>38190488</v>
      </c>
      <c r="F40" s="563">
        <f>F17</f>
        <v>38190488</v>
      </c>
      <c r="G40" s="562">
        <f t="shared" si="5"/>
        <v>2080670</v>
      </c>
    </row>
    <row r="41" spans="1:7">
      <c r="A41" s="578" t="s">
        <v>1905</v>
      </c>
      <c r="B41" s="563">
        <v>0</v>
      </c>
      <c r="C41" s="561">
        <v>0</v>
      </c>
      <c r="D41" s="561">
        <f>B41+C41</f>
        <v>0</v>
      </c>
      <c r="E41" s="563">
        <f>E18</f>
        <v>0</v>
      </c>
      <c r="F41" s="563">
        <f>F18</f>
        <v>0</v>
      </c>
      <c r="G41" s="562">
        <f t="shared" si="5"/>
        <v>0</v>
      </c>
    </row>
    <row r="42" spans="1:7">
      <c r="A42" s="564" t="s">
        <v>70</v>
      </c>
      <c r="B42" s="563">
        <f>SUM(B43:B44)</f>
        <v>771978578</v>
      </c>
      <c r="C42" s="563">
        <f t="shared" ref="C42:G42" si="7">SUM(C43:C44)</f>
        <v>0</v>
      </c>
      <c r="D42" s="563">
        <f t="shared" si="7"/>
        <v>771978578</v>
      </c>
      <c r="E42" s="563">
        <f t="shared" si="7"/>
        <v>1806054101</v>
      </c>
      <c r="F42" s="563">
        <f t="shared" si="7"/>
        <v>1806054101</v>
      </c>
      <c r="G42" s="563">
        <f t="shared" si="7"/>
        <v>1034075523</v>
      </c>
    </row>
    <row r="43" spans="1:7">
      <c r="A43" s="578" t="s">
        <v>1904</v>
      </c>
      <c r="B43" s="563">
        <f>B20</f>
        <v>771978578</v>
      </c>
      <c r="C43" s="561">
        <v>0</v>
      </c>
      <c r="D43" s="561">
        <f>B43+C43</f>
        <v>771978578</v>
      </c>
      <c r="E43" s="563">
        <f>E20</f>
        <v>1806054101</v>
      </c>
      <c r="F43" s="563">
        <f>F20</f>
        <v>1806054101</v>
      </c>
      <c r="G43" s="562">
        <f t="shared" si="5"/>
        <v>1034075523</v>
      </c>
    </row>
    <row r="44" spans="1:7">
      <c r="A44" s="578" t="s">
        <v>1905</v>
      </c>
      <c r="B44" s="563">
        <v>0</v>
      </c>
      <c r="C44" s="561">
        <v>0</v>
      </c>
      <c r="D44" s="561">
        <f t="shared" ref="D44:D48" si="8">B44+C44</f>
        <v>0</v>
      </c>
      <c r="E44" s="563">
        <v>0</v>
      </c>
      <c r="F44" s="563">
        <v>0</v>
      </c>
      <c r="G44" s="562">
        <f t="shared" si="5"/>
        <v>0</v>
      </c>
    </row>
    <row r="45" spans="1:7" ht="33.75">
      <c r="A45" s="564" t="s">
        <v>1907</v>
      </c>
      <c r="B45" s="563">
        <f>B23</f>
        <v>17686086</v>
      </c>
      <c r="C45" s="561">
        <v>0</v>
      </c>
      <c r="D45" s="561">
        <f t="shared" si="8"/>
        <v>17686086</v>
      </c>
      <c r="E45" s="563">
        <f t="shared" ref="E45:F48" si="9">E23</f>
        <v>6127095</v>
      </c>
      <c r="F45" s="563">
        <f t="shared" si="9"/>
        <v>6127095</v>
      </c>
      <c r="G45" s="562">
        <f t="shared" si="5"/>
        <v>-11558991</v>
      </c>
    </row>
    <row r="46" spans="1:7">
      <c r="A46" s="564" t="s">
        <v>26</v>
      </c>
      <c r="B46" s="563">
        <f>B24</f>
        <v>51999340300</v>
      </c>
      <c r="C46" s="561">
        <v>0</v>
      </c>
      <c r="D46" s="561">
        <f>B46+C46</f>
        <v>51999340300</v>
      </c>
      <c r="E46" s="563">
        <f t="shared" si="9"/>
        <v>58632931128</v>
      </c>
      <c r="F46" s="563">
        <f t="shared" si="9"/>
        <v>58632931128</v>
      </c>
      <c r="G46" s="562">
        <f t="shared" si="5"/>
        <v>6633590828</v>
      </c>
    </row>
    <row r="47" spans="1:7">
      <c r="A47" s="564" t="s">
        <v>31</v>
      </c>
      <c r="B47" s="563">
        <f>B25</f>
        <v>1987333513</v>
      </c>
      <c r="C47" s="561">
        <v>0</v>
      </c>
      <c r="D47" s="561">
        <f t="shared" si="8"/>
        <v>1987333513</v>
      </c>
      <c r="E47" s="563">
        <f t="shared" si="9"/>
        <v>2209747252</v>
      </c>
      <c r="F47" s="563">
        <f t="shared" si="9"/>
        <v>2209747252</v>
      </c>
      <c r="G47" s="562">
        <f t="shared" si="5"/>
        <v>222413739</v>
      </c>
    </row>
    <row r="48" spans="1:7">
      <c r="A48" s="564" t="s">
        <v>1908</v>
      </c>
      <c r="B48" s="563">
        <f>B26</f>
        <v>200279998</v>
      </c>
      <c r="C48" s="561">
        <v>0</v>
      </c>
      <c r="D48" s="561">
        <f t="shared" si="8"/>
        <v>200279998</v>
      </c>
      <c r="E48" s="563">
        <f t="shared" si="9"/>
        <v>442056658</v>
      </c>
      <c r="F48" s="563">
        <f t="shared" si="9"/>
        <v>442056658</v>
      </c>
      <c r="G48" s="562">
        <f t="shared" si="5"/>
        <v>241776660</v>
      </c>
    </row>
    <row r="49" spans="1:7">
      <c r="A49" s="576" t="s">
        <v>1913</v>
      </c>
      <c r="B49" s="561">
        <f>SUM(B50:B52)</f>
        <v>0</v>
      </c>
      <c r="C49" s="561">
        <f t="shared" ref="C49:G49" si="10">SUM(C50:C52)</f>
        <v>0</v>
      </c>
      <c r="D49" s="561">
        <f t="shared" si="10"/>
        <v>0</v>
      </c>
      <c r="E49" s="561">
        <v>0</v>
      </c>
      <c r="F49" s="561">
        <f t="shared" si="10"/>
        <v>0</v>
      </c>
      <c r="G49" s="561">
        <f t="shared" si="10"/>
        <v>0</v>
      </c>
    </row>
    <row r="50" spans="1:7">
      <c r="A50" s="564" t="s">
        <v>1903</v>
      </c>
      <c r="B50" s="561">
        <v>0</v>
      </c>
      <c r="C50" s="561">
        <v>0</v>
      </c>
      <c r="D50" s="561">
        <f>B50+C50</f>
        <v>0</v>
      </c>
      <c r="E50" s="561">
        <v>0</v>
      </c>
      <c r="F50" s="561">
        <v>0</v>
      </c>
      <c r="G50" s="562">
        <f t="shared" si="5"/>
        <v>0</v>
      </c>
    </row>
    <row r="51" spans="1:7">
      <c r="A51" s="564" t="s">
        <v>1914</v>
      </c>
      <c r="B51" s="563">
        <v>0</v>
      </c>
      <c r="C51" s="561">
        <v>0</v>
      </c>
      <c r="D51" s="561">
        <f t="shared" ref="D51:D52" si="11">B51+C51</f>
        <v>0</v>
      </c>
      <c r="E51" s="561">
        <v>0</v>
      </c>
      <c r="F51" s="563">
        <v>0</v>
      </c>
      <c r="G51" s="562">
        <f t="shared" si="5"/>
        <v>0</v>
      </c>
    </row>
    <row r="52" spans="1:7">
      <c r="A52" s="564" t="s">
        <v>31</v>
      </c>
      <c r="B52" s="563">
        <v>0</v>
      </c>
      <c r="C52" s="561">
        <v>0</v>
      </c>
      <c r="D52" s="561">
        <f t="shared" si="11"/>
        <v>0</v>
      </c>
      <c r="E52" s="561">
        <v>0</v>
      </c>
      <c r="F52" s="563">
        <v>0</v>
      </c>
      <c r="G52" s="562">
        <f t="shared" si="5"/>
        <v>0</v>
      </c>
    </row>
    <row r="53" spans="1:7">
      <c r="A53" s="576" t="s">
        <v>1915</v>
      </c>
      <c r="B53" s="563">
        <f>B54</f>
        <v>0</v>
      </c>
      <c r="C53" s="563">
        <f t="shared" ref="C53:G53" si="12">C54</f>
        <v>0</v>
      </c>
      <c r="D53" s="563">
        <f t="shared" si="12"/>
        <v>0</v>
      </c>
      <c r="E53" s="563">
        <v>0</v>
      </c>
      <c r="F53" s="563">
        <f t="shared" si="12"/>
        <v>0</v>
      </c>
      <c r="G53" s="563">
        <f t="shared" si="12"/>
        <v>0</v>
      </c>
    </row>
    <row r="54" spans="1:7">
      <c r="A54" s="564" t="s">
        <v>1915</v>
      </c>
      <c r="B54" s="563">
        <v>0</v>
      </c>
      <c r="C54" s="561">
        <v>0</v>
      </c>
      <c r="D54" s="561">
        <f>B54+C54</f>
        <v>0</v>
      </c>
      <c r="E54" s="561">
        <v>0</v>
      </c>
      <c r="F54" s="563">
        <v>0</v>
      </c>
      <c r="G54" s="562">
        <f t="shared" si="5"/>
        <v>0</v>
      </c>
    </row>
    <row r="55" spans="1:7" ht="17.25" customHeight="1">
      <c r="A55" s="566" t="s">
        <v>14</v>
      </c>
      <c r="B55" s="567">
        <f>B53+B49+B35</f>
        <v>57182209034</v>
      </c>
      <c r="C55" s="567">
        <f t="shared" ref="C55:G55" si="13">C53+C49+C35</f>
        <v>0</v>
      </c>
      <c r="D55" s="567">
        <f t="shared" si="13"/>
        <v>57182209034</v>
      </c>
      <c r="E55" s="567">
        <f t="shared" si="13"/>
        <v>65702148795</v>
      </c>
      <c r="F55" s="567">
        <f t="shared" si="13"/>
        <v>65702148795</v>
      </c>
      <c r="G55" s="568">
        <f t="shared" si="13"/>
        <v>8519939761</v>
      </c>
    </row>
    <row r="56" spans="1:7" ht="26.25" customHeight="1">
      <c r="E56" s="579" t="s">
        <v>1910</v>
      </c>
      <c r="F56" s="580"/>
      <c r="G56" s="571"/>
    </row>
    <row r="57" spans="1:7">
      <c r="E57" s="581"/>
      <c r="F57" s="581"/>
      <c r="G57" s="582"/>
    </row>
    <row r="58" spans="1:7">
      <c r="A58" s="583"/>
    </row>
  </sheetData>
  <mergeCells count="12">
    <mergeCell ref="G28:G29"/>
    <mergeCell ref="E29:F29"/>
    <mergeCell ref="A31:A33"/>
    <mergeCell ref="B31:G31"/>
    <mergeCell ref="G55:G56"/>
    <mergeCell ref="E56:F56"/>
    <mergeCell ref="A3:G3"/>
    <mergeCell ref="A4:G4"/>
    <mergeCell ref="A5:G5"/>
    <mergeCell ref="A7:G7"/>
    <mergeCell ref="A8:A10"/>
    <mergeCell ref="B8:G8"/>
  </mergeCells>
  <printOptions horizontalCentered="1"/>
  <pageMargins left="0.70866141732283472" right="0.70866141732283472" top="0.74803149606299213" bottom="0.74803149606299213" header="0.31496062992125984" footer="0.31496062992125984"/>
  <pageSetup scale="65" orientation="portrait" r:id="rId1"/>
  <drawing r:id="rId2"/>
</worksheet>
</file>

<file path=xl/worksheets/sheet22.xml><?xml version="1.0" encoding="utf-8"?>
<worksheet xmlns="http://schemas.openxmlformats.org/spreadsheetml/2006/main" xmlns:r="http://schemas.openxmlformats.org/officeDocument/2006/relationships">
  <dimension ref="A1:BL1216"/>
  <sheetViews>
    <sheetView showGridLines="0" topLeftCell="A58" zoomScaleNormal="100" workbookViewId="0">
      <selection activeCell="E81" sqref="E81"/>
    </sheetView>
  </sheetViews>
  <sheetFormatPr baseColWidth="10" defaultRowHeight="11.25"/>
  <cols>
    <col min="1" max="1" width="3.5703125" style="584" customWidth="1"/>
    <col min="2" max="2" width="14.28515625" style="261" customWidth="1"/>
    <col min="3" max="3" width="20.42578125" style="261" customWidth="1"/>
    <col min="4" max="4" width="12.5703125" style="261" customWidth="1"/>
    <col min="5" max="5" width="17" style="261" customWidth="1"/>
    <col min="6" max="6" width="14.140625" style="263" customWidth="1"/>
    <col min="7" max="7" width="17.140625" style="261" customWidth="1"/>
    <col min="8" max="8" width="8.140625" style="261" customWidth="1"/>
    <col min="9" max="9" width="13.42578125" style="688" customWidth="1"/>
    <col min="10" max="10" width="13.5703125" style="261" customWidth="1"/>
    <col min="11" max="11" width="0.140625" style="261" hidden="1" customWidth="1"/>
    <col min="12" max="12" width="15.7109375" style="261" customWidth="1"/>
    <col min="13" max="14" width="11.42578125" style="261"/>
    <col min="15" max="15" width="16.85546875" style="261" customWidth="1"/>
    <col min="16" max="16" width="12.85546875" style="261" bestFit="1" customWidth="1"/>
    <col min="17" max="16384" width="11.42578125" style="261"/>
  </cols>
  <sheetData>
    <row r="1" spans="1:39" ht="14.25" customHeight="1">
      <c r="I1" s="585"/>
      <c r="J1" s="585"/>
      <c r="K1" s="585"/>
      <c r="L1" s="585"/>
      <c r="M1" s="585"/>
      <c r="N1" s="585"/>
      <c r="O1" s="585"/>
      <c r="P1" s="585"/>
      <c r="Q1" s="585"/>
      <c r="R1" s="585"/>
      <c r="S1" s="585"/>
      <c r="T1" s="585"/>
      <c r="U1" s="585"/>
      <c r="V1" s="585"/>
      <c r="W1" s="585"/>
      <c r="X1" s="585"/>
      <c r="Y1" s="585"/>
      <c r="Z1" s="585"/>
      <c r="AA1" s="585"/>
      <c r="AB1" s="585"/>
      <c r="AC1" s="585"/>
      <c r="AD1" s="585"/>
      <c r="AE1" s="585"/>
      <c r="AF1" s="585"/>
      <c r="AG1" s="585"/>
      <c r="AH1" s="585"/>
      <c r="AI1" s="585"/>
      <c r="AJ1" s="585"/>
      <c r="AK1" s="585"/>
      <c r="AL1" s="585"/>
      <c r="AM1" s="585"/>
    </row>
    <row r="2" spans="1:39" s="593" customFormat="1">
      <c r="A2" s="586"/>
      <c r="B2" s="587"/>
      <c r="C2" s="587"/>
      <c r="D2" s="588"/>
      <c r="E2" s="589" t="s">
        <v>1916</v>
      </c>
      <c r="F2" s="590"/>
      <c r="G2" s="588"/>
      <c r="H2" s="588"/>
      <c r="I2" s="591"/>
      <c r="J2" s="592"/>
      <c r="K2" s="592"/>
      <c r="L2" s="592"/>
      <c r="M2" s="592"/>
      <c r="N2" s="592"/>
      <c r="O2" s="592"/>
      <c r="P2" s="592"/>
      <c r="Q2" s="592"/>
      <c r="R2" s="592"/>
      <c r="S2" s="592"/>
      <c r="T2" s="592"/>
      <c r="U2" s="592"/>
      <c r="V2" s="592"/>
      <c r="W2" s="592"/>
      <c r="X2" s="592"/>
      <c r="Y2" s="592"/>
      <c r="Z2" s="592"/>
      <c r="AA2" s="592"/>
      <c r="AB2" s="592"/>
      <c r="AC2" s="592"/>
      <c r="AD2" s="592"/>
      <c r="AE2" s="592"/>
      <c r="AF2" s="592"/>
      <c r="AG2" s="592"/>
      <c r="AH2" s="592"/>
      <c r="AI2" s="592"/>
      <c r="AJ2" s="592"/>
      <c r="AK2" s="592"/>
      <c r="AL2" s="592"/>
      <c r="AM2" s="592"/>
    </row>
    <row r="3" spans="1:39" s="593" customFormat="1">
      <c r="A3" s="586"/>
      <c r="B3" s="587"/>
      <c r="C3" s="587"/>
      <c r="D3" s="588"/>
      <c r="E3" s="590"/>
      <c r="F3" s="590"/>
      <c r="G3" s="594"/>
      <c r="H3" s="594"/>
      <c r="I3" s="591"/>
      <c r="J3" s="592"/>
      <c r="K3" s="592"/>
      <c r="L3" s="592"/>
      <c r="M3" s="592"/>
      <c r="N3" s="592"/>
      <c r="O3" s="592"/>
      <c r="P3" s="592"/>
      <c r="Q3" s="592"/>
      <c r="R3" s="592"/>
      <c r="S3" s="592"/>
      <c r="T3" s="592"/>
      <c r="U3" s="592"/>
      <c r="V3" s="592"/>
      <c r="W3" s="592"/>
      <c r="X3" s="592"/>
      <c r="Y3" s="592"/>
      <c r="Z3" s="592"/>
      <c r="AA3" s="592"/>
      <c r="AB3" s="592"/>
      <c r="AC3" s="592"/>
      <c r="AD3" s="592"/>
      <c r="AE3" s="592"/>
      <c r="AF3" s="592"/>
      <c r="AG3" s="592"/>
      <c r="AH3" s="592"/>
      <c r="AI3" s="592"/>
      <c r="AJ3" s="592"/>
      <c r="AK3" s="592"/>
      <c r="AL3" s="592"/>
      <c r="AM3" s="592"/>
    </row>
    <row r="4" spans="1:39" s="593" customFormat="1" ht="34.5" customHeight="1">
      <c r="A4" s="586"/>
      <c r="B4" s="587"/>
      <c r="C4" s="587"/>
      <c r="D4" s="588"/>
      <c r="E4" s="590"/>
      <c r="F4" s="590"/>
      <c r="G4" s="588"/>
      <c r="H4" s="588"/>
      <c r="I4" s="591"/>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row>
    <row r="5" spans="1:39" s="593" customFormat="1">
      <c r="A5" s="586"/>
      <c r="B5" s="587"/>
      <c r="C5" s="587"/>
      <c r="D5" s="588"/>
      <c r="E5" s="595" t="s">
        <v>1917</v>
      </c>
      <c r="F5" s="596"/>
      <c r="H5" s="595"/>
      <c r="I5" s="591"/>
      <c r="J5" s="592"/>
      <c r="K5" s="592"/>
      <c r="L5" s="592"/>
      <c r="M5" s="592"/>
      <c r="N5" s="592"/>
      <c r="O5" s="592"/>
      <c r="P5" s="592"/>
      <c r="Q5" s="592"/>
      <c r="R5" s="592"/>
      <c r="S5" s="592"/>
      <c r="T5" s="592"/>
      <c r="U5" s="592"/>
      <c r="V5" s="592"/>
      <c r="W5" s="592"/>
      <c r="X5" s="592"/>
      <c r="Y5" s="592"/>
      <c r="Z5" s="592"/>
      <c r="AA5" s="592"/>
      <c r="AB5" s="592"/>
      <c r="AC5" s="592"/>
      <c r="AD5" s="592"/>
      <c r="AE5" s="592"/>
      <c r="AF5" s="592"/>
      <c r="AG5" s="592"/>
      <c r="AH5" s="592"/>
      <c r="AI5" s="592"/>
      <c r="AJ5" s="592"/>
      <c r="AK5" s="592"/>
      <c r="AL5" s="592"/>
      <c r="AM5" s="592"/>
    </row>
    <row r="6" spans="1:39">
      <c r="B6" s="595"/>
      <c r="C6" s="595"/>
      <c r="D6" s="595"/>
      <c r="E6" s="595"/>
      <c r="G6" s="595"/>
      <c r="H6" s="595"/>
      <c r="I6" s="597"/>
      <c r="J6" s="598"/>
      <c r="K6" s="598"/>
      <c r="L6" s="598"/>
      <c r="M6" s="598"/>
      <c r="N6" s="599"/>
      <c r="O6" s="599"/>
      <c r="P6" s="585"/>
      <c r="Q6" s="585"/>
      <c r="R6" s="585"/>
      <c r="S6" s="585"/>
      <c r="T6" s="585"/>
      <c r="U6" s="585"/>
      <c r="V6" s="585"/>
      <c r="W6" s="585"/>
      <c r="X6" s="585"/>
      <c r="Y6" s="585"/>
      <c r="Z6" s="585"/>
      <c r="AA6" s="585"/>
      <c r="AB6" s="585"/>
      <c r="AC6" s="585"/>
      <c r="AD6" s="585"/>
      <c r="AE6" s="585"/>
      <c r="AF6" s="585"/>
      <c r="AG6" s="585"/>
      <c r="AH6" s="585"/>
      <c r="AI6" s="585"/>
      <c r="AJ6" s="585"/>
      <c r="AK6" s="585"/>
      <c r="AL6" s="585"/>
      <c r="AM6" s="585"/>
    </row>
    <row r="7" spans="1:39" s="601" customFormat="1" ht="22.5">
      <c r="A7" s="600" t="s">
        <v>1918</v>
      </c>
      <c r="B7" s="600" t="s">
        <v>1919</v>
      </c>
      <c r="C7" s="600" t="s">
        <v>1920</v>
      </c>
      <c r="D7" s="600" t="s">
        <v>1921</v>
      </c>
      <c r="E7" s="600" t="s">
        <v>1922</v>
      </c>
      <c r="F7" s="600" t="s">
        <v>1923</v>
      </c>
      <c r="G7" s="600" t="s">
        <v>1924</v>
      </c>
      <c r="H7" s="600" t="s">
        <v>1925</v>
      </c>
      <c r="I7" s="600" t="s">
        <v>1926</v>
      </c>
      <c r="J7" s="600" t="s">
        <v>1927</v>
      </c>
      <c r="O7" s="601" t="s">
        <v>1928</v>
      </c>
    </row>
    <row r="8" spans="1:39" s="612" customFormat="1" ht="33.75">
      <c r="A8" s="602">
        <v>1</v>
      </c>
      <c r="B8" s="603" t="s">
        <v>1929</v>
      </c>
      <c r="C8" s="604" t="s">
        <v>1930</v>
      </c>
      <c r="D8" s="605" t="s">
        <v>1931</v>
      </c>
      <c r="E8" s="606" t="s">
        <v>1932</v>
      </c>
      <c r="F8" s="605" t="s">
        <v>1933</v>
      </c>
      <c r="G8" s="606" t="s">
        <v>1934</v>
      </c>
      <c r="H8" s="606" t="s">
        <v>1935</v>
      </c>
      <c r="I8" s="606" t="s">
        <v>1936</v>
      </c>
      <c r="J8" s="606" t="s">
        <v>1937</v>
      </c>
      <c r="K8" s="607"/>
      <c r="L8" s="607"/>
      <c r="M8" s="608"/>
      <c r="N8" s="609"/>
      <c r="O8" s="610"/>
      <c r="P8" s="611"/>
      <c r="Q8" s="611"/>
      <c r="R8" s="611"/>
      <c r="S8" s="611"/>
      <c r="T8" s="611"/>
      <c r="U8" s="611"/>
      <c r="V8" s="611"/>
      <c r="W8" s="611"/>
      <c r="X8" s="611"/>
      <c r="Y8" s="611"/>
      <c r="Z8" s="611"/>
      <c r="AA8" s="611"/>
      <c r="AB8" s="611"/>
      <c r="AC8" s="611"/>
      <c r="AD8" s="611"/>
      <c r="AE8" s="611"/>
      <c r="AF8" s="611"/>
      <c r="AG8" s="611"/>
      <c r="AH8" s="611"/>
      <c r="AI8" s="611"/>
      <c r="AJ8" s="611"/>
      <c r="AK8" s="611"/>
      <c r="AL8" s="611"/>
      <c r="AM8" s="611"/>
    </row>
    <row r="9" spans="1:39" s="612" customFormat="1" ht="22.5">
      <c r="A9" s="602">
        <v>2</v>
      </c>
      <c r="B9" s="602" t="s">
        <v>1938</v>
      </c>
      <c r="C9" s="613" t="s">
        <v>1939</v>
      </c>
      <c r="D9" s="614" t="s">
        <v>1940</v>
      </c>
      <c r="E9" s="614" t="s">
        <v>1932</v>
      </c>
      <c r="F9" s="614" t="s">
        <v>1941</v>
      </c>
      <c r="G9" s="614" t="s">
        <v>1942</v>
      </c>
      <c r="H9" s="614" t="s">
        <v>1943</v>
      </c>
      <c r="I9" s="615" t="s">
        <v>1944</v>
      </c>
      <c r="J9" s="614" t="s">
        <v>1937</v>
      </c>
      <c r="K9" s="607"/>
      <c r="L9" s="607"/>
      <c r="M9" s="607"/>
      <c r="N9" s="610"/>
      <c r="O9" s="610"/>
      <c r="P9" s="611"/>
      <c r="Q9" s="611"/>
      <c r="R9" s="611"/>
      <c r="S9" s="611"/>
      <c r="T9" s="611"/>
      <c r="U9" s="611"/>
      <c r="V9" s="611"/>
      <c r="W9" s="611"/>
      <c r="X9" s="611"/>
      <c r="Y9" s="611"/>
      <c r="Z9" s="611"/>
      <c r="AA9" s="611"/>
      <c r="AB9" s="611"/>
      <c r="AC9" s="611"/>
      <c r="AD9" s="611"/>
      <c r="AE9" s="611"/>
      <c r="AF9" s="611"/>
      <c r="AG9" s="611"/>
      <c r="AH9" s="611"/>
      <c r="AI9" s="611"/>
      <c r="AJ9" s="611"/>
      <c r="AK9" s="611"/>
      <c r="AL9" s="611"/>
      <c r="AM9" s="611"/>
    </row>
    <row r="10" spans="1:39" s="612" customFormat="1" ht="22.5">
      <c r="A10" s="614">
        <v>3</v>
      </c>
      <c r="B10" s="614" t="s">
        <v>1945</v>
      </c>
      <c r="C10" s="613" t="s">
        <v>1946</v>
      </c>
      <c r="D10" s="614" t="s">
        <v>1947</v>
      </c>
      <c r="E10" s="614" t="s">
        <v>1948</v>
      </c>
      <c r="F10" s="614" t="s">
        <v>1949</v>
      </c>
      <c r="G10" s="614" t="s">
        <v>1950</v>
      </c>
      <c r="H10" s="614" t="s">
        <v>1943</v>
      </c>
      <c r="I10" s="614" t="s">
        <v>1951</v>
      </c>
      <c r="J10" s="614" t="s">
        <v>1952</v>
      </c>
      <c r="K10" s="607"/>
      <c r="L10" s="607"/>
      <c r="M10" s="607"/>
      <c r="N10" s="610"/>
      <c r="O10" s="610"/>
      <c r="P10" s="611"/>
      <c r="Q10" s="611"/>
      <c r="R10" s="611"/>
      <c r="S10" s="611"/>
      <c r="T10" s="611"/>
      <c r="U10" s="611"/>
      <c r="V10" s="611"/>
      <c r="W10" s="611"/>
      <c r="X10" s="611"/>
      <c r="Y10" s="611"/>
      <c r="Z10" s="611"/>
      <c r="AA10" s="611"/>
      <c r="AB10" s="611"/>
      <c r="AC10" s="611"/>
      <c r="AD10" s="611"/>
      <c r="AE10" s="611"/>
      <c r="AF10" s="611"/>
      <c r="AG10" s="611"/>
      <c r="AH10" s="611"/>
      <c r="AI10" s="611"/>
      <c r="AJ10" s="611"/>
      <c r="AK10" s="611"/>
      <c r="AL10" s="611"/>
      <c r="AM10" s="611"/>
    </row>
    <row r="11" spans="1:39" s="612" customFormat="1" ht="22.5">
      <c r="A11" s="614">
        <v>4</v>
      </c>
      <c r="B11" s="614" t="s">
        <v>1953</v>
      </c>
      <c r="C11" s="613" t="s">
        <v>1954</v>
      </c>
      <c r="D11" s="614" t="s">
        <v>1955</v>
      </c>
      <c r="E11" s="614" t="s">
        <v>1956</v>
      </c>
      <c r="F11" s="614" t="s">
        <v>1957</v>
      </c>
      <c r="G11" s="614" t="s">
        <v>1958</v>
      </c>
      <c r="H11" s="614" t="s">
        <v>1943</v>
      </c>
      <c r="I11" s="614" t="s">
        <v>1959</v>
      </c>
      <c r="J11" s="614" t="s">
        <v>1960</v>
      </c>
      <c r="K11" s="607"/>
      <c r="L11" s="607"/>
      <c r="M11" s="607"/>
      <c r="N11" s="610"/>
      <c r="O11" s="610"/>
      <c r="P11" s="611"/>
      <c r="Q11" s="611"/>
      <c r="R11" s="611"/>
      <c r="S11" s="611"/>
      <c r="T11" s="611"/>
      <c r="U11" s="611"/>
      <c r="V11" s="611"/>
      <c r="W11" s="611"/>
      <c r="X11" s="611"/>
      <c r="Y11" s="611"/>
      <c r="Z11" s="611"/>
      <c r="AA11" s="611"/>
      <c r="AB11" s="611"/>
      <c r="AC11" s="611"/>
      <c r="AD11" s="611"/>
      <c r="AE11" s="611"/>
      <c r="AF11" s="611"/>
      <c r="AG11" s="611"/>
      <c r="AH11" s="611"/>
      <c r="AI11" s="611"/>
      <c r="AJ11" s="611"/>
      <c r="AK11" s="611"/>
      <c r="AL11" s="611"/>
      <c r="AM11" s="611"/>
    </row>
    <row r="12" spans="1:39" s="612" customFormat="1" ht="33.75">
      <c r="A12" s="614">
        <v>5</v>
      </c>
      <c r="B12" s="614" t="s">
        <v>1961</v>
      </c>
      <c r="C12" s="613" t="s">
        <v>1962</v>
      </c>
      <c r="D12" s="614" t="s">
        <v>1963</v>
      </c>
      <c r="E12" s="614" t="s">
        <v>1964</v>
      </c>
      <c r="F12" s="616" t="s">
        <v>1965</v>
      </c>
      <c r="G12" s="614" t="s">
        <v>1966</v>
      </c>
      <c r="H12" s="614" t="s">
        <v>1943</v>
      </c>
      <c r="I12" s="614" t="s">
        <v>1967</v>
      </c>
      <c r="J12" s="614" t="s">
        <v>1960</v>
      </c>
      <c r="K12" s="607"/>
      <c r="L12" s="607"/>
      <c r="M12" s="607"/>
      <c r="N12" s="610"/>
      <c r="O12" s="610"/>
      <c r="P12" s="611"/>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1"/>
    </row>
    <row r="13" spans="1:39" s="612" customFormat="1" ht="56.25">
      <c r="A13" s="614">
        <v>6</v>
      </c>
      <c r="B13" s="614" t="s">
        <v>1968</v>
      </c>
      <c r="C13" s="613" t="s">
        <v>1969</v>
      </c>
      <c r="D13" s="614" t="s">
        <v>1970</v>
      </c>
      <c r="E13" s="614" t="s">
        <v>1932</v>
      </c>
      <c r="F13" s="614" t="s">
        <v>1971</v>
      </c>
      <c r="G13" s="614" t="s">
        <v>1972</v>
      </c>
      <c r="H13" s="614" t="s">
        <v>1943</v>
      </c>
      <c r="I13" s="614" t="s">
        <v>1973</v>
      </c>
      <c r="J13" s="614" t="s">
        <v>1960</v>
      </c>
      <c r="K13" s="610"/>
      <c r="L13" s="608"/>
      <c r="M13" s="608"/>
      <c r="N13" s="609"/>
      <c r="O13" s="609"/>
      <c r="P13" s="611"/>
      <c r="Q13" s="611"/>
      <c r="R13" s="611"/>
      <c r="S13" s="611"/>
      <c r="T13" s="611"/>
      <c r="U13" s="611"/>
      <c r="V13" s="611"/>
      <c r="W13" s="611"/>
      <c r="X13" s="611"/>
      <c r="Y13" s="611"/>
      <c r="Z13" s="611"/>
      <c r="AA13" s="611"/>
      <c r="AB13" s="611"/>
      <c r="AC13" s="611"/>
      <c r="AD13" s="611"/>
      <c r="AE13" s="611"/>
      <c r="AF13" s="611"/>
      <c r="AG13" s="611"/>
      <c r="AH13" s="611"/>
      <c r="AI13" s="611"/>
      <c r="AJ13" s="611"/>
      <c r="AK13" s="611"/>
      <c r="AL13" s="611"/>
      <c r="AM13" s="611"/>
    </row>
    <row r="14" spans="1:39" s="612" customFormat="1" ht="40.5" customHeight="1">
      <c r="A14" s="614">
        <v>7</v>
      </c>
      <c r="B14" s="614" t="s">
        <v>1974</v>
      </c>
      <c r="C14" s="613" t="s">
        <v>1975</v>
      </c>
      <c r="D14" s="614" t="s">
        <v>1976</v>
      </c>
      <c r="E14" s="614" t="s">
        <v>1964</v>
      </c>
      <c r="F14" s="616" t="s">
        <v>1965</v>
      </c>
      <c r="G14" s="614" t="s">
        <v>1977</v>
      </c>
      <c r="H14" s="614" t="s">
        <v>1943</v>
      </c>
      <c r="I14" s="614" t="s">
        <v>1978</v>
      </c>
      <c r="J14" s="614" t="s">
        <v>1960</v>
      </c>
      <c r="K14" s="617"/>
      <c r="L14" s="618"/>
      <c r="M14" s="618"/>
      <c r="N14" s="618"/>
      <c r="O14" s="610"/>
      <c r="P14" s="611"/>
      <c r="Q14" s="611"/>
      <c r="R14" s="611"/>
      <c r="S14" s="611"/>
      <c r="T14" s="611"/>
      <c r="U14" s="611"/>
      <c r="V14" s="611"/>
      <c r="W14" s="611"/>
      <c r="X14" s="611"/>
      <c r="Y14" s="611"/>
      <c r="Z14" s="611"/>
      <c r="AA14" s="611"/>
      <c r="AB14" s="611"/>
      <c r="AC14" s="611"/>
      <c r="AD14" s="611"/>
      <c r="AE14" s="611"/>
      <c r="AF14" s="611"/>
      <c r="AG14" s="611"/>
      <c r="AH14" s="611"/>
      <c r="AI14" s="611"/>
      <c r="AJ14" s="611"/>
      <c r="AK14" s="611"/>
      <c r="AL14" s="611"/>
      <c r="AM14" s="611"/>
    </row>
    <row r="15" spans="1:39" s="612" customFormat="1" ht="45">
      <c r="A15" s="614">
        <v>8</v>
      </c>
      <c r="B15" s="614" t="s">
        <v>1979</v>
      </c>
      <c r="C15" s="614" t="s">
        <v>1980</v>
      </c>
      <c r="D15" s="614" t="s">
        <v>1981</v>
      </c>
      <c r="E15" s="614" t="s">
        <v>1964</v>
      </c>
      <c r="F15" s="614" t="s">
        <v>1982</v>
      </c>
      <c r="G15" s="614" t="s">
        <v>1983</v>
      </c>
      <c r="H15" s="614" t="s">
        <v>1943</v>
      </c>
      <c r="I15" s="615" t="s">
        <v>1984</v>
      </c>
      <c r="J15" s="614" t="s">
        <v>1985</v>
      </c>
      <c r="K15" s="607"/>
      <c r="L15" s="607"/>
      <c r="M15" s="607"/>
      <c r="N15" s="610"/>
      <c r="O15" s="610"/>
      <c r="P15" s="611"/>
      <c r="Q15" s="611"/>
      <c r="R15" s="611"/>
      <c r="S15" s="611"/>
      <c r="T15" s="611"/>
      <c r="U15" s="611"/>
      <c r="V15" s="611"/>
      <c r="W15" s="611"/>
      <c r="X15" s="611"/>
      <c r="Y15" s="611"/>
      <c r="Z15" s="611"/>
      <c r="AA15" s="611"/>
      <c r="AB15" s="611"/>
      <c r="AC15" s="611"/>
      <c r="AD15" s="611"/>
      <c r="AE15" s="611"/>
      <c r="AF15" s="611"/>
      <c r="AG15" s="611"/>
      <c r="AH15" s="611"/>
      <c r="AI15" s="611"/>
      <c r="AJ15" s="611"/>
      <c r="AK15" s="611"/>
      <c r="AL15" s="611"/>
      <c r="AM15" s="611"/>
    </row>
    <row r="16" spans="1:39" s="612" customFormat="1" ht="22.5">
      <c r="A16" s="614">
        <v>9</v>
      </c>
      <c r="B16" s="614" t="s">
        <v>1986</v>
      </c>
      <c r="C16" s="613" t="s">
        <v>1987</v>
      </c>
      <c r="D16" s="616" t="s">
        <v>1988</v>
      </c>
      <c r="E16" s="614" t="s">
        <v>1948</v>
      </c>
      <c r="F16" s="616" t="s">
        <v>1989</v>
      </c>
      <c r="G16" s="614" t="s">
        <v>1990</v>
      </c>
      <c r="H16" s="614" t="s">
        <v>1943</v>
      </c>
      <c r="I16" s="614" t="s">
        <v>1991</v>
      </c>
      <c r="J16" s="614" t="s">
        <v>1952</v>
      </c>
      <c r="K16" s="608"/>
      <c r="L16" s="608"/>
      <c r="M16" s="607"/>
      <c r="N16" s="610"/>
      <c r="O16" s="610"/>
      <c r="P16" s="611"/>
      <c r="Q16" s="611"/>
      <c r="R16" s="611"/>
      <c r="S16" s="611"/>
      <c r="T16" s="611"/>
      <c r="U16" s="611"/>
      <c r="V16" s="611"/>
      <c r="W16" s="611"/>
      <c r="X16" s="611"/>
      <c r="Y16" s="611"/>
      <c r="Z16" s="611"/>
      <c r="AA16" s="611"/>
      <c r="AB16" s="611"/>
      <c r="AC16" s="611"/>
      <c r="AD16" s="611"/>
      <c r="AE16" s="611"/>
      <c r="AF16" s="611"/>
      <c r="AG16" s="611"/>
      <c r="AH16" s="611"/>
      <c r="AI16" s="611"/>
      <c r="AJ16" s="611"/>
      <c r="AK16" s="611"/>
      <c r="AL16" s="611"/>
      <c r="AM16" s="611"/>
    </row>
    <row r="17" spans="1:64" s="612" customFormat="1" ht="56.25">
      <c r="A17" s="614">
        <v>10</v>
      </c>
      <c r="B17" s="614" t="s">
        <v>1992</v>
      </c>
      <c r="C17" s="613" t="s">
        <v>1993</v>
      </c>
      <c r="D17" s="614" t="s">
        <v>1994</v>
      </c>
      <c r="E17" s="614" t="s">
        <v>1995</v>
      </c>
      <c r="F17" s="614" t="s">
        <v>1971</v>
      </c>
      <c r="G17" s="614" t="s">
        <v>1996</v>
      </c>
      <c r="H17" s="614" t="s">
        <v>1943</v>
      </c>
      <c r="I17" s="614" t="s">
        <v>1997</v>
      </c>
      <c r="J17" s="614" t="s">
        <v>1960</v>
      </c>
      <c r="K17" s="607"/>
      <c r="L17" s="607"/>
      <c r="M17" s="607"/>
      <c r="N17" s="610"/>
      <c r="O17" s="610"/>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row>
    <row r="18" spans="1:64" s="612" customFormat="1" ht="56.25">
      <c r="A18" s="614">
        <v>11</v>
      </c>
      <c r="B18" s="619" t="s">
        <v>1998</v>
      </c>
      <c r="C18" s="620" t="s">
        <v>1999</v>
      </c>
      <c r="D18" s="619" t="s">
        <v>2000</v>
      </c>
      <c r="E18" s="619" t="s">
        <v>1995</v>
      </c>
      <c r="F18" s="619" t="s">
        <v>1971</v>
      </c>
      <c r="G18" s="619" t="s">
        <v>2001</v>
      </c>
      <c r="H18" s="619" t="s">
        <v>1943</v>
      </c>
      <c r="I18" s="619" t="s">
        <v>2002</v>
      </c>
      <c r="J18" s="614" t="s">
        <v>1960</v>
      </c>
      <c r="K18" s="607"/>
      <c r="L18" s="607"/>
      <c r="M18" s="607"/>
      <c r="N18" s="609"/>
      <c r="O18" s="610"/>
      <c r="P18" s="611"/>
      <c r="Q18" s="611"/>
      <c r="R18" s="611"/>
      <c r="S18" s="611"/>
      <c r="T18" s="611"/>
      <c r="U18" s="611"/>
      <c r="V18" s="611"/>
      <c r="W18" s="611"/>
      <c r="X18" s="611"/>
      <c r="Y18" s="611"/>
      <c r="Z18" s="611"/>
      <c r="AA18" s="611"/>
      <c r="AB18" s="611"/>
      <c r="AC18" s="611"/>
      <c r="AD18" s="611"/>
      <c r="AE18" s="611"/>
      <c r="AF18" s="611"/>
      <c r="AG18" s="611"/>
      <c r="AH18" s="611"/>
      <c r="AI18" s="611"/>
      <c r="AJ18" s="611"/>
      <c r="AK18" s="611"/>
      <c r="AL18" s="611"/>
      <c r="AM18" s="611"/>
    </row>
    <row r="19" spans="1:64" s="622" customFormat="1" ht="67.5">
      <c r="A19" s="614">
        <v>12</v>
      </c>
      <c r="B19" s="614" t="s">
        <v>2003</v>
      </c>
      <c r="C19" s="614" t="s">
        <v>2004</v>
      </c>
      <c r="D19" s="614" t="s">
        <v>2005</v>
      </c>
      <c r="E19" s="614" t="s">
        <v>2006</v>
      </c>
      <c r="F19" s="614" t="s">
        <v>2007</v>
      </c>
      <c r="G19" s="614" t="s">
        <v>2008</v>
      </c>
      <c r="H19" s="614" t="s">
        <v>1943</v>
      </c>
      <c r="I19" s="614" t="s">
        <v>2009</v>
      </c>
      <c r="J19" s="614" t="s">
        <v>2010</v>
      </c>
      <c r="K19" s="607"/>
      <c r="L19" s="607"/>
      <c r="M19" s="607"/>
      <c r="N19" s="610"/>
      <c r="O19" s="611"/>
      <c r="P19" s="611"/>
      <c r="Q19" s="611"/>
      <c r="R19" s="611"/>
      <c r="S19" s="611"/>
      <c r="T19" s="611"/>
      <c r="U19" s="611"/>
      <c r="V19" s="611"/>
      <c r="W19" s="611"/>
      <c r="X19" s="611"/>
      <c r="Y19" s="611"/>
      <c r="Z19" s="611"/>
      <c r="AA19" s="611"/>
      <c r="AB19" s="611"/>
      <c r="AC19" s="611"/>
      <c r="AD19" s="611"/>
      <c r="AE19" s="611"/>
      <c r="AF19" s="611"/>
      <c r="AG19" s="611"/>
      <c r="AH19" s="611"/>
      <c r="AI19" s="611"/>
      <c r="AJ19" s="611"/>
      <c r="AK19" s="611"/>
      <c r="AL19" s="611"/>
      <c r="AM19" s="611"/>
      <c r="AN19" s="611"/>
      <c r="AO19" s="611"/>
      <c r="AP19" s="611"/>
      <c r="AQ19" s="611"/>
      <c r="AR19" s="611"/>
      <c r="AS19" s="611"/>
      <c r="AT19" s="611"/>
      <c r="AU19" s="611"/>
      <c r="AV19" s="611"/>
      <c r="AW19" s="611"/>
      <c r="AX19" s="611"/>
      <c r="AY19" s="611"/>
      <c r="AZ19" s="611"/>
      <c r="BA19" s="611"/>
      <c r="BB19" s="611"/>
      <c r="BC19" s="611"/>
      <c r="BD19" s="611"/>
      <c r="BE19" s="611"/>
      <c r="BF19" s="611"/>
      <c r="BG19" s="611"/>
      <c r="BH19" s="611"/>
      <c r="BI19" s="611"/>
      <c r="BJ19" s="611"/>
      <c r="BK19" s="611"/>
      <c r="BL19" s="621"/>
    </row>
    <row r="20" spans="1:64" s="622" customFormat="1" ht="22.5">
      <c r="A20" s="614">
        <v>13</v>
      </c>
      <c r="B20" s="614" t="s">
        <v>2011</v>
      </c>
      <c r="C20" s="613" t="s">
        <v>2012</v>
      </c>
      <c r="D20" s="616" t="s">
        <v>2013</v>
      </c>
      <c r="E20" s="614" t="s">
        <v>1995</v>
      </c>
      <c r="F20" s="614" t="s">
        <v>2014</v>
      </c>
      <c r="G20" s="623" t="s">
        <v>2015</v>
      </c>
      <c r="H20" s="614" t="s">
        <v>1943</v>
      </c>
      <c r="I20" s="614" t="s">
        <v>2016</v>
      </c>
      <c r="J20" s="614" t="s">
        <v>1952</v>
      </c>
      <c r="K20" s="607"/>
      <c r="L20" s="607"/>
      <c r="M20" s="607"/>
      <c r="N20" s="610"/>
      <c r="O20" s="611"/>
      <c r="P20" s="611"/>
      <c r="Q20" s="611"/>
      <c r="R20" s="611"/>
      <c r="S20" s="611"/>
      <c r="T20" s="611"/>
      <c r="U20" s="611"/>
      <c r="V20" s="611"/>
      <c r="W20" s="611"/>
      <c r="X20" s="611"/>
      <c r="Y20" s="611"/>
      <c r="Z20" s="611"/>
      <c r="AA20" s="611"/>
      <c r="AB20" s="611"/>
      <c r="AC20" s="611"/>
      <c r="AD20" s="611"/>
      <c r="AE20" s="611"/>
      <c r="AF20" s="611"/>
      <c r="AG20" s="611"/>
      <c r="AH20" s="611"/>
      <c r="AI20" s="611"/>
      <c r="AJ20" s="611"/>
      <c r="AK20" s="611"/>
      <c r="AL20" s="611"/>
      <c r="AM20" s="611"/>
      <c r="AN20" s="611"/>
      <c r="AO20" s="611"/>
      <c r="AP20" s="611"/>
      <c r="AQ20" s="611"/>
      <c r="AR20" s="611"/>
      <c r="AS20" s="611"/>
      <c r="AT20" s="611"/>
      <c r="AU20" s="611"/>
      <c r="AV20" s="611"/>
      <c r="AW20" s="611"/>
      <c r="AX20" s="611"/>
      <c r="AY20" s="611"/>
      <c r="AZ20" s="611"/>
      <c r="BA20" s="611"/>
      <c r="BB20" s="611"/>
      <c r="BC20" s="611"/>
      <c r="BD20" s="611"/>
      <c r="BE20" s="611"/>
      <c r="BF20" s="611"/>
      <c r="BG20" s="611"/>
      <c r="BH20" s="611"/>
      <c r="BI20" s="611"/>
      <c r="BJ20" s="611"/>
      <c r="BK20" s="611"/>
      <c r="BL20" s="621"/>
    </row>
    <row r="21" spans="1:64" s="622" customFormat="1" ht="22.5">
      <c r="A21" s="619">
        <v>14</v>
      </c>
      <c r="B21" s="614" t="s">
        <v>2017</v>
      </c>
      <c r="C21" s="620" t="s">
        <v>2018</v>
      </c>
      <c r="D21" s="624" t="s">
        <v>2019</v>
      </c>
      <c r="E21" s="619" t="s">
        <v>1995</v>
      </c>
      <c r="F21" s="619" t="s">
        <v>2020</v>
      </c>
      <c r="G21" s="623" t="s">
        <v>2021</v>
      </c>
      <c r="H21" s="619" t="s">
        <v>2022</v>
      </c>
      <c r="I21" s="619" t="s">
        <v>2023</v>
      </c>
      <c r="J21" s="614" t="s">
        <v>1952</v>
      </c>
      <c r="K21" s="607"/>
      <c r="L21" s="607"/>
      <c r="M21" s="607"/>
      <c r="N21" s="610"/>
      <c r="O21" s="611"/>
      <c r="P21" s="611"/>
      <c r="Q21" s="611"/>
      <c r="R21" s="611"/>
      <c r="S21" s="611"/>
      <c r="T21" s="611"/>
      <c r="U21" s="611"/>
      <c r="V21" s="611"/>
      <c r="W21" s="611"/>
      <c r="X21" s="611"/>
      <c r="Y21" s="611"/>
      <c r="Z21" s="611"/>
      <c r="AA21" s="611"/>
      <c r="AB21" s="611"/>
      <c r="AC21" s="611"/>
      <c r="AD21" s="611"/>
      <c r="AE21" s="611"/>
      <c r="AF21" s="611"/>
      <c r="AG21" s="611"/>
      <c r="AH21" s="625"/>
      <c r="AI21" s="625"/>
      <c r="AJ21" s="625"/>
      <c r="AK21" s="625"/>
      <c r="AL21" s="625"/>
      <c r="AM21" s="625"/>
      <c r="AN21" s="625"/>
      <c r="AO21" s="625"/>
      <c r="AP21" s="625"/>
      <c r="AQ21" s="625"/>
      <c r="AR21" s="625"/>
      <c r="AS21" s="625"/>
      <c r="AT21" s="625"/>
      <c r="AU21" s="625"/>
      <c r="AV21" s="625"/>
      <c r="AW21" s="625"/>
      <c r="AX21" s="625"/>
      <c r="AY21" s="625"/>
      <c r="AZ21" s="625"/>
      <c r="BA21" s="625"/>
      <c r="BB21" s="625"/>
      <c r="BC21" s="625"/>
      <c r="BD21" s="625"/>
      <c r="BE21" s="625"/>
      <c r="BF21" s="625"/>
      <c r="BG21" s="625"/>
      <c r="BH21" s="625"/>
      <c r="BI21" s="625"/>
      <c r="BJ21" s="625"/>
      <c r="BK21" s="625"/>
      <c r="BL21" s="621"/>
    </row>
    <row r="22" spans="1:64" s="611" customFormat="1" ht="67.5">
      <c r="A22" s="614">
        <v>15</v>
      </c>
      <c r="B22" s="614" t="s">
        <v>2024</v>
      </c>
      <c r="C22" s="613" t="s">
        <v>2025</v>
      </c>
      <c r="D22" s="614" t="s">
        <v>2026</v>
      </c>
      <c r="E22" s="614" t="s">
        <v>2006</v>
      </c>
      <c r="F22" s="614" t="s">
        <v>2027</v>
      </c>
      <c r="G22" s="614" t="s">
        <v>2028</v>
      </c>
      <c r="H22" s="602" t="s">
        <v>1943</v>
      </c>
      <c r="I22" s="614" t="s">
        <v>2029</v>
      </c>
      <c r="J22" s="614" t="s">
        <v>2030</v>
      </c>
      <c r="K22" s="607"/>
      <c r="L22" s="607"/>
      <c r="M22" s="607"/>
      <c r="N22" s="610"/>
    </row>
    <row r="23" spans="1:64" s="611" customFormat="1" ht="78.75">
      <c r="A23" s="614">
        <v>16</v>
      </c>
      <c r="B23" s="614" t="s">
        <v>2031</v>
      </c>
      <c r="C23" s="613" t="s">
        <v>2032</v>
      </c>
      <c r="D23" s="614" t="s">
        <v>2033</v>
      </c>
      <c r="E23" s="614" t="s">
        <v>2006</v>
      </c>
      <c r="F23" s="614" t="s">
        <v>2027</v>
      </c>
      <c r="G23" s="614" t="s">
        <v>2034</v>
      </c>
      <c r="H23" s="614" t="s">
        <v>1943</v>
      </c>
      <c r="I23" s="614" t="s">
        <v>2035</v>
      </c>
      <c r="J23" s="614" t="s">
        <v>2036</v>
      </c>
      <c r="K23" s="607"/>
      <c r="L23" s="607"/>
      <c r="M23" s="607"/>
      <c r="N23" s="610"/>
    </row>
    <row r="24" spans="1:64" s="611" customFormat="1">
      <c r="A24" s="626"/>
      <c r="B24" s="626"/>
      <c r="C24" s="626"/>
      <c r="D24" s="626"/>
      <c r="E24" s="626"/>
      <c r="F24" s="626"/>
      <c r="G24" s="626"/>
      <c r="H24" s="626"/>
      <c r="I24" s="626"/>
      <c r="J24" s="626"/>
      <c r="K24" s="607"/>
      <c r="L24" s="607"/>
      <c r="M24" s="607"/>
      <c r="N24" s="610"/>
    </row>
    <row r="25" spans="1:64" s="611" customFormat="1">
      <c r="A25" s="610"/>
      <c r="B25" s="610"/>
      <c r="C25" s="610"/>
      <c r="D25" s="610"/>
      <c r="E25" s="610"/>
      <c r="F25" s="610"/>
      <c r="G25" s="610"/>
      <c r="H25" s="610"/>
      <c r="I25" s="610"/>
      <c r="J25" s="610"/>
      <c r="K25" s="607"/>
      <c r="L25" s="607"/>
      <c r="M25" s="607"/>
      <c r="N25" s="610"/>
    </row>
    <row r="26" spans="1:64" s="611" customFormat="1">
      <c r="A26" s="610"/>
      <c r="B26" s="610"/>
      <c r="C26" s="610"/>
      <c r="D26" s="610"/>
      <c r="E26" s="610"/>
      <c r="F26" s="610"/>
      <c r="G26" s="610"/>
      <c r="H26" s="610"/>
      <c r="I26" s="610"/>
      <c r="J26" s="610"/>
      <c r="K26" s="607"/>
      <c r="L26" s="607"/>
      <c r="M26" s="607"/>
      <c r="N26" s="610"/>
    </row>
    <row r="27" spans="1:64" s="611" customFormat="1">
      <c r="A27" s="610"/>
      <c r="B27" s="610"/>
      <c r="C27" s="610"/>
      <c r="D27" s="610"/>
      <c r="E27" s="610"/>
      <c r="F27" s="610"/>
      <c r="G27" s="610"/>
      <c r="H27" s="610"/>
      <c r="I27" s="610"/>
      <c r="J27" s="610"/>
      <c r="K27" s="607"/>
      <c r="L27" s="607"/>
      <c r="M27" s="607"/>
      <c r="N27" s="610"/>
    </row>
    <row r="28" spans="1:64" s="611" customFormat="1" ht="28.5" customHeight="1">
      <c r="A28" s="600" t="s">
        <v>1918</v>
      </c>
      <c r="B28" s="600" t="s">
        <v>1919</v>
      </c>
      <c r="C28" s="600" t="s">
        <v>1920</v>
      </c>
      <c r="D28" s="600" t="s">
        <v>1921</v>
      </c>
      <c r="E28" s="600" t="s">
        <v>1922</v>
      </c>
      <c r="F28" s="600" t="s">
        <v>1923</v>
      </c>
      <c r="G28" s="600" t="s">
        <v>1924</v>
      </c>
      <c r="H28" s="600" t="s">
        <v>1925</v>
      </c>
      <c r="I28" s="600" t="s">
        <v>1926</v>
      </c>
      <c r="J28" s="600" t="s">
        <v>1927</v>
      </c>
      <c r="K28" s="607"/>
      <c r="L28" s="607"/>
      <c r="M28" s="607"/>
      <c r="N28" s="610"/>
    </row>
    <row r="29" spans="1:64" s="611" customFormat="1">
      <c r="A29" s="610"/>
      <c r="B29" s="610"/>
      <c r="C29" s="610"/>
      <c r="D29" s="610"/>
      <c r="E29" s="610"/>
      <c r="F29" s="610"/>
      <c r="G29" s="610"/>
      <c r="H29" s="610"/>
      <c r="I29" s="610"/>
      <c r="J29" s="610"/>
      <c r="K29" s="607"/>
      <c r="L29" s="607"/>
      <c r="M29" s="607"/>
      <c r="N29" s="610"/>
    </row>
    <row r="30" spans="1:64" s="629" customFormat="1" ht="56.25">
      <c r="A30" s="619">
        <v>17</v>
      </c>
      <c r="B30" s="627" t="s">
        <v>2037</v>
      </c>
      <c r="C30" s="620" t="s">
        <v>2038</v>
      </c>
      <c r="D30" s="624" t="s">
        <v>2039</v>
      </c>
      <c r="E30" s="619" t="s">
        <v>1932</v>
      </c>
      <c r="F30" s="619" t="s">
        <v>2040</v>
      </c>
      <c r="G30" s="628" t="s">
        <v>2041</v>
      </c>
      <c r="H30" s="619" t="s">
        <v>1943</v>
      </c>
      <c r="I30" s="619" t="s">
        <v>2042</v>
      </c>
      <c r="J30" s="619" t="s">
        <v>2043</v>
      </c>
      <c r="K30" s="607"/>
      <c r="L30" s="607"/>
      <c r="M30" s="607"/>
      <c r="N30" s="610"/>
      <c r="O30" s="610"/>
      <c r="P30" s="610"/>
      <c r="Q30" s="610"/>
      <c r="R30" s="610"/>
      <c r="S30" s="610"/>
      <c r="T30" s="610"/>
      <c r="U30" s="610"/>
      <c r="V30" s="610"/>
      <c r="W30" s="610"/>
      <c r="X30" s="610"/>
      <c r="Y30" s="610"/>
      <c r="Z30" s="610"/>
      <c r="AA30" s="610"/>
      <c r="AB30" s="610"/>
      <c r="AC30" s="610"/>
      <c r="AD30" s="610"/>
      <c r="AE30" s="610"/>
      <c r="AF30" s="610"/>
      <c r="AG30" s="610"/>
      <c r="AH30" s="610"/>
      <c r="AI30" s="610"/>
      <c r="AJ30" s="610"/>
      <c r="AK30" s="610"/>
      <c r="AL30" s="610"/>
      <c r="AM30" s="610"/>
      <c r="AN30" s="610"/>
      <c r="AO30" s="610"/>
      <c r="AP30" s="610"/>
      <c r="AQ30" s="610"/>
      <c r="AR30" s="610"/>
      <c r="AS30" s="610"/>
      <c r="AT30" s="610"/>
    </row>
    <row r="31" spans="1:64" s="611" customFormat="1" ht="45.75" customHeight="1">
      <c r="A31" s="614">
        <v>18</v>
      </c>
      <c r="B31" s="614" t="s">
        <v>2044</v>
      </c>
      <c r="C31" s="613"/>
      <c r="D31" s="623" t="s">
        <v>2045</v>
      </c>
      <c r="E31" s="614" t="s">
        <v>2046</v>
      </c>
      <c r="F31" s="614" t="s">
        <v>2047</v>
      </c>
      <c r="G31" s="630" t="s">
        <v>2048</v>
      </c>
      <c r="H31" s="614" t="s">
        <v>2049</v>
      </c>
      <c r="I31" s="631" t="s">
        <v>2050</v>
      </c>
      <c r="J31" s="619" t="s">
        <v>2051</v>
      </c>
      <c r="K31" s="607"/>
      <c r="L31" s="607"/>
      <c r="M31" s="607"/>
      <c r="N31" s="610"/>
    </row>
    <row r="32" spans="1:64" s="611" customFormat="1" ht="57" customHeight="1">
      <c r="A32" s="614">
        <v>19</v>
      </c>
      <c r="B32" s="623" t="s">
        <v>2052</v>
      </c>
      <c r="C32" s="632" t="s">
        <v>2053</v>
      </c>
      <c r="D32" s="623" t="s">
        <v>2054</v>
      </c>
      <c r="E32" s="633" t="s">
        <v>2055</v>
      </c>
      <c r="F32" s="633" t="s">
        <v>2056</v>
      </c>
      <c r="G32" s="633" t="s">
        <v>2057</v>
      </c>
      <c r="H32" s="623" t="s">
        <v>1943</v>
      </c>
      <c r="I32" s="634" t="s">
        <v>2058</v>
      </c>
      <c r="J32" s="614" t="s">
        <v>2059</v>
      </c>
      <c r="K32" s="635"/>
      <c r="L32" s="636"/>
      <c r="M32" s="608"/>
      <c r="N32" s="609"/>
      <c r="O32" s="637"/>
    </row>
    <row r="33" spans="1:19" s="611" customFormat="1" ht="33.75" customHeight="1">
      <c r="A33" s="602">
        <v>20</v>
      </c>
      <c r="B33" s="623" t="s">
        <v>2060</v>
      </c>
      <c r="C33" s="632" t="s">
        <v>2061</v>
      </c>
      <c r="D33" s="628" t="s">
        <v>2062</v>
      </c>
      <c r="E33" s="638" t="s">
        <v>1995</v>
      </c>
      <c r="F33" s="638" t="s">
        <v>2063</v>
      </c>
      <c r="G33" s="628" t="s">
        <v>2064</v>
      </c>
      <c r="H33" s="628" t="s">
        <v>2022</v>
      </c>
      <c r="I33" s="638" t="s">
        <v>2065</v>
      </c>
      <c r="J33" s="639" t="s">
        <v>2066</v>
      </c>
      <c r="K33" s="607"/>
      <c r="L33" s="607"/>
      <c r="M33" s="607"/>
      <c r="N33" s="610"/>
      <c r="O33" s="640"/>
      <c r="P33" s="610"/>
      <c r="Q33" s="610"/>
      <c r="R33" s="610"/>
    </row>
    <row r="34" spans="1:19" s="611" customFormat="1" ht="56.25">
      <c r="A34" s="602">
        <v>21</v>
      </c>
      <c r="B34" s="623" t="s">
        <v>2067</v>
      </c>
      <c r="C34" s="632" t="s">
        <v>2068</v>
      </c>
      <c r="D34" s="623" t="s">
        <v>2069</v>
      </c>
      <c r="E34" s="633" t="s">
        <v>2070</v>
      </c>
      <c r="F34" s="633" t="s">
        <v>2071</v>
      </c>
      <c r="G34" s="623" t="s">
        <v>2072</v>
      </c>
      <c r="H34" s="623" t="s">
        <v>2022</v>
      </c>
      <c r="I34" s="633" t="s">
        <v>2073</v>
      </c>
      <c r="J34" s="623" t="s">
        <v>2074</v>
      </c>
      <c r="K34" s="607"/>
      <c r="L34" s="607"/>
      <c r="M34" s="607"/>
      <c r="N34" s="610"/>
      <c r="O34" s="641"/>
    </row>
    <row r="35" spans="1:19" s="611" customFormat="1" ht="56.25">
      <c r="A35" s="602">
        <v>22</v>
      </c>
      <c r="B35" s="614" t="s">
        <v>2075</v>
      </c>
      <c r="C35" s="632" t="s">
        <v>2076</v>
      </c>
      <c r="D35" s="623" t="s">
        <v>2077</v>
      </c>
      <c r="E35" s="633" t="s">
        <v>2070</v>
      </c>
      <c r="F35" s="633" t="s">
        <v>2071</v>
      </c>
      <c r="G35" s="623" t="s">
        <v>2078</v>
      </c>
      <c r="H35" s="623" t="s">
        <v>2022</v>
      </c>
      <c r="I35" s="633" t="s">
        <v>2079</v>
      </c>
      <c r="J35" s="623" t="s">
        <v>2080</v>
      </c>
      <c r="K35" s="607"/>
      <c r="L35" s="607"/>
      <c r="M35" s="607"/>
      <c r="N35" s="610"/>
      <c r="O35" s="642"/>
    </row>
    <row r="36" spans="1:19" s="611" customFormat="1" ht="22.5">
      <c r="A36" s="602">
        <v>23</v>
      </c>
      <c r="B36" s="614" t="s">
        <v>2081</v>
      </c>
      <c r="C36" s="643" t="s">
        <v>2082</v>
      </c>
      <c r="D36" s="644" t="s">
        <v>2083</v>
      </c>
      <c r="E36" s="644" t="s">
        <v>2084</v>
      </c>
      <c r="F36" s="645" t="s">
        <v>2085</v>
      </c>
      <c r="G36" s="645" t="s">
        <v>2086</v>
      </c>
      <c r="H36" s="645" t="s">
        <v>1943</v>
      </c>
      <c r="I36" s="646" t="s">
        <v>2087</v>
      </c>
      <c r="J36" s="623" t="s">
        <v>2088</v>
      </c>
      <c r="K36" s="607"/>
      <c r="L36" s="647"/>
      <c r="M36" s="607"/>
      <c r="N36" s="610"/>
      <c r="O36" s="642"/>
      <c r="P36" s="648"/>
    </row>
    <row r="37" spans="1:19" s="611" customFormat="1" ht="22.5">
      <c r="A37" s="602"/>
      <c r="B37" s="614" t="s">
        <v>2089</v>
      </c>
      <c r="C37" s="643"/>
      <c r="D37" s="649"/>
      <c r="E37" s="649"/>
      <c r="F37" s="645"/>
      <c r="G37" s="645"/>
      <c r="H37" s="645"/>
      <c r="I37" s="646"/>
      <c r="J37" s="623" t="s">
        <v>2090</v>
      </c>
      <c r="K37" s="650"/>
      <c r="L37" s="651"/>
      <c r="M37" s="651"/>
      <c r="N37" s="651"/>
      <c r="O37" s="651"/>
      <c r="P37" s="651"/>
      <c r="Q37" s="651"/>
      <c r="R37" s="651"/>
      <c r="S37" s="651"/>
    </row>
    <row r="38" spans="1:19" s="611" customFormat="1" ht="33.75">
      <c r="A38" s="602"/>
      <c r="B38" s="652" t="s">
        <v>2091</v>
      </c>
      <c r="C38" s="643"/>
      <c r="D38" s="653"/>
      <c r="E38" s="653"/>
      <c r="F38" s="645"/>
      <c r="G38" s="645"/>
      <c r="H38" s="645"/>
      <c r="I38" s="646"/>
      <c r="J38" s="614" t="s">
        <v>2092</v>
      </c>
      <c r="K38" s="610"/>
      <c r="L38" s="610"/>
      <c r="M38" s="610"/>
      <c r="N38" s="610"/>
      <c r="O38" s="654"/>
    </row>
    <row r="39" spans="1:19" s="611" customFormat="1" ht="45">
      <c r="A39" s="602">
        <v>24</v>
      </c>
      <c r="B39" s="614" t="s">
        <v>2093</v>
      </c>
      <c r="C39" s="632" t="s">
        <v>2094</v>
      </c>
      <c r="D39" s="623" t="s">
        <v>2095</v>
      </c>
      <c r="E39" s="623" t="s">
        <v>2096</v>
      </c>
      <c r="F39" s="633" t="s">
        <v>2097</v>
      </c>
      <c r="G39" s="623" t="s">
        <v>2098</v>
      </c>
      <c r="H39" s="633" t="s">
        <v>1935</v>
      </c>
      <c r="I39" s="633" t="s">
        <v>2099</v>
      </c>
      <c r="J39" s="623" t="s">
        <v>2100</v>
      </c>
      <c r="K39" s="607"/>
      <c r="L39" s="607"/>
      <c r="M39" s="607"/>
      <c r="N39" s="610"/>
      <c r="O39" s="640"/>
    </row>
    <row r="40" spans="1:19" s="611" customFormat="1" ht="25.5" customHeight="1">
      <c r="A40" s="602">
        <v>25</v>
      </c>
      <c r="B40" s="614" t="s">
        <v>2101</v>
      </c>
      <c r="C40" s="632"/>
      <c r="D40" s="644" t="s">
        <v>2102</v>
      </c>
      <c r="E40" s="655" t="s">
        <v>2103</v>
      </c>
      <c r="F40" s="655" t="s">
        <v>2104</v>
      </c>
      <c r="G40" s="644" t="s">
        <v>2105</v>
      </c>
      <c r="H40" s="655" t="s">
        <v>2106</v>
      </c>
      <c r="I40" s="655" t="s">
        <v>2107</v>
      </c>
      <c r="J40" s="623" t="s">
        <v>2108</v>
      </c>
      <c r="K40" s="607"/>
      <c r="L40" s="607"/>
      <c r="M40" s="607"/>
      <c r="N40" s="610"/>
      <c r="O40" s="640"/>
      <c r="P40" s="641"/>
    </row>
    <row r="41" spans="1:19" s="611" customFormat="1" ht="33.75">
      <c r="A41" s="602"/>
      <c r="B41" s="614" t="s">
        <v>2109</v>
      </c>
      <c r="C41" s="632" t="s">
        <v>2110</v>
      </c>
      <c r="D41" s="653"/>
      <c r="E41" s="656"/>
      <c r="F41" s="656"/>
      <c r="G41" s="653"/>
      <c r="H41" s="656"/>
      <c r="I41" s="656"/>
      <c r="J41" s="623" t="s">
        <v>2092</v>
      </c>
      <c r="K41" s="607"/>
      <c r="L41" s="607"/>
      <c r="M41" s="607"/>
      <c r="N41" s="610"/>
      <c r="O41" s="654"/>
    </row>
    <row r="42" spans="1:19" s="611" customFormat="1" ht="45">
      <c r="A42" s="602"/>
      <c r="B42" s="614" t="s">
        <v>2111</v>
      </c>
      <c r="C42" s="657" t="s">
        <v>2112</v>
      </c>
      <c r="D42" s="644" t="s">
        <v>2113</v>
      </c>
      <c r="E42" s="655" t="s">
        <v>2070</v>
      </c>
      <c r="F42" s="655" t="s">
        <v>2114</v>
      </c>
      <c r="G42" s="644" t="s">
        <v>2115</v>
      </c>
      <c r="H42" s="622"/>
      <c r="J42" s="623" t="s">
        <v>2116</v>
      </c>
      <c r="K42" s="607"/>
      <c r="L42" s="647"/>
      <c r="M42" s="607"/>
      <c r="N42" s="610"/>
      <c r="O42" s="641"/>
    </row>
    <row r="43" spans="1:19" s="611" customFormat="1" ht="78.75">
      <c r="A43" s="602">
        <v>26</v>
      </c>
      <c r="B43" s="619" t="s">
        <v>2117</v>
      </c>
      <c r="C43" s="658"/>
      <c r="D43" s="653"/>
      <c r="E43" s="656"/>
      <c r="F43" s="656"/>
      <c r="G43" s="653"/>
      <c r="H43" s="623" t="s">
        <v>1943</v>
      </c>
      <c r="I43" s="633" t="s">
        <v>2118</v>
      </c>
      <c r="J43" s="623" t="s">
        <v>2119</v>
      </c>
      <c r="K43" s="607"/>
      <c r="L43" s="647"/>
      <c r="M43" s="607"/>
      <c r="N43" s="610"/>
      <c r="O43" s="641"/>
    </row>
    <row r="44" spans="1:19" s="611" customFormat="1" ht="41.25" customHeight="1">
      <c r="A44" s="602">
        <v>27</v>
      </c>
      <c r="B44" s="628" t="s">
        <v>2120</v>
      </c>
      <c r="C44" s="620"/>
      <c r="D44" s="619" t="s">
        <v>2121</v>
      </c>
      <c r="E44" s="619" t="s">
        <v>2006</v>
      </c>
      <c r="F44" s="628" t="s">
        <v>2122</v>
      </c>
      <c r="G44" s="619" t="s">
        <v>2123</v>
      </c>
      <c r="H44" s="619" t="s">
        <v>1943</v>
      </c>
      <c r="I44" s="659" t="s">
        <v>2124</v>
      </c>
      <c r="J44" s="619" t="s">
        <v>2125</v>
      </c>
      <c r="K44" s="607"/>
      <c r="L44" s="607"/>
      <c r="M44" s="607"/>
      <c r="N44" s="610"/>
      <c r="O44" s="642"/>
    </row>
    <row r="45" spans="1:19" s="611" customFormat="1" ht="27" customHeight="1">
      <c r="A45" s="602">
        <v>28</v>
      </c>
      <c r="B45" s="660" t="s">
        <v>2126</v>
      </c>
      <c r="C45" s="660" t="s">
        <v>2127</v>
      </c>
      <c r="D45" s="660" t="s">
        <v>2128</v>
      </c>
      <c r="E45" s="633" t="s">
        <v>2070</v>
      </c>
      <c r="F45" s="633" t="s">
        <v>2071</v>
      </c>
      <c r="G45" s="660"/>
      <c r="H45" s="614" t="s">
        <v>1943</v>
      </c>
      <c r="I45" s="660" t="s">
        <v>2129</v>
      </c>
      <c r="J45" s="660" t="s">
        <v>2130</v>
      </c>
      <c r="K45" s="610"/>
      <c r="L45" s="610"/>
      <c r="M45" s="610"/>
      <c r="N45" s="610"/>
      <c r="O45" s="641"/>
    </row>
    <row r="46" spans="1:19" s="611" customFormat="1" ht="40.5" customHeight="1">
      <c r="A46" s="602">
        <v>29</v>
      </c>
      <c r="B46" s="660" t="s">
        <v>2131</v>
      </c>
      <c r="C46" s="660" t="s">
        <v>2132</v>
      </c>
      <c r="D46" s="614" t="s">
        <v>2133</v>
      </c>
      <c r="E46" s="660" t="s">
        <v>2134</v>
      </c>
      <c r="F46" s="614" t="s">
        <v>2135</v>
      </c>
      <c r="G46" s="660"/>
      <c r="H46" s="614" t="s">
        <v>2136</v>
      </c>
      <c r="I46" s="660"/>
      <c r="J46" s="660" t="s">
        <v>2137</v>
      </c>
      <c r="K46" s="661"/>
      <c r="L46" s="641"/>
      <c r="M46" s="610"/>
      <c r="N46" s="610"/>
      <c r="O46" s="641"/>
    </row>
    <row r="47" spans="1:19" s="611" customFormat="1" ht="27" customHeight="1">
      <c r="A47" s="602">
        <v>30</v>
      </c>
      <c r="B47" s="662" t="s">
        <v>2138</v>
      </c>
      <c r="C47" s="660" t="s">
        <v>2139</v>
      </c>
      <c r="D47" s="623" t="s">
        <v>2140</v>
      </c>
      <c r="E47" s="662" t="s">
        <v>2141</v>
      </c>
      <c r="F47" s="614" t="s">
        <v>2142</v>
      </c>
      <c r="G47" s="662" t="s">
        <v>2143</v>
      </c>
      <c r="H47" s="614" t="s">
        <v>2144</v>
      </c>
      <c r="I47" s="660"/>
      <c r="J47" s="663" t="s">
        <v>2130</v>
      </c>
      <c r="K47" s="607"/>
      <c r="L47" s="641"/>
      <c r="M47" s="610"/>
      <c r="N47" s="610"/>
      <c r="O47" s="641"/>
    </row>
    <row r="48" spans="1:19" s="611" customFormat="1" ht="27" customHeight="1">
      <c r="A48" s="602">
        <v>31</v>
      </c>
      <c r="B48" s="663" t="s">
        <v>2145</v>
      </c>
      <c r="C48" s="664" t="s">
        <v>2146</v>
      </c>
      <c r="D48" s="614" t="s">
        <v>2147</v>
      </c>
      <c r="E48" s="663" t="s">
        <v>2148</v>
      </c>
      <c r="F48" s="614" t="s">
        <v>2097</v>
      </c>
      <c r="G48" s="660" t="s">
        <v>2149</v>
      </c>
      <c r="H48" s="614" t="s">
        <v>1935</v>
      </c>
      <c r="I48" s="660" t="s">
        <v>2150</v>
      </c>
      <c r="J48" s="660" t="s">
        <v>2130</v>
      </c>
      <c r="K48" s="607"/>
      <c r="L48" s="641"/>
      <c r="M48" s="610"/>
      <c r="N48" s="610"/>
      <c r="O48" s="641"/>
    </row>
    <row r="49" spans="1:63" s="611" customFormat="1" ht="27" customHeight="1">
      <c r="A49" s="602">
        <v>32</v>
      </c>
      <c r="B49" s="663" t="s">
        <v>2151</v>
      </c>
      <c r="C49" s="663" t="s">
        <v>2152</v>
      </c>
      <c r="D49" s="614" t="s">
        <v>2153</v>
      </c>
      <c r="E49" s="663" t="s">
        <v>2006</v>
      </c>
      <c r="F49" s="614" t="s">
        <v>2154</v>
      </c>
      <c r="G49" s="663" t="s">
        <v>2155</v>
      </c>
      <c r="H49" s="614" t="s">
        <v>1943</v>
      </c>
      <c r="I49" s="663" t="s">
        <v>2156</v>
      </c>
      <c r="J49" s="660" t="s">
        <v>2130</v>
      </c>
      <c r="K49" s="607"/>
      <c r="L49" s="641"/>
      <c r="M49" s="610"/>
      <c r="N49" s="610"/>
      <c r="O49" s="641"/>
    </row>
    <row r="50" spans="1:63" s="611" customFormat="1" ht="27" customHeight="1">
      <c r="A50" s="665"/>
      <c r="B50" s="666"/>
      <c r="C50" s="666"/>
      <c r="D50" s="667"/>
      <c r="E50" s="666"/>
      <c r="F50" s="667"/>
      <c r="G50" s="666"/>
      <c r="H50" s="667"/>
      <c r="I50" s="666"/>
      <c r="J50" s="626"/>
      <c r="K50" s="607"/>
      <c r="L50" s="641"/>
      <c r="M50" s="610"/>
      <c r="N50" s="610"/>
      <c r="O50" s="641"/>
    </row>
    <row r="51" spans="1:63" s="611" customFormat="1" ht="27" customHeight="1">
      <c r="A51" s="668"/>
      <c r="B51" s="607"/>
      <c r="C51" s="607"/>
      <c r="D51" s="652"/>
      <c r="E51" s="607"/>
      <c r="F51" s="652"/>
      <c r="G51" s="607"/>
      <c r="H51" s="652"/>
      <c r="I51" s="607"/>
      <c r="J51" s="610"/>
      <c r="K51" s="607"/>
      <c r="L51" s="641"/>
      <c r="M51" s="610"/>
      <c r="N51" s="610"/>
      <c r="O51" s="641"/>
    </row>
    <row r="52" spans="1:63" s="611" customFormat="1" ht="27" customHeight="1">
      <c r="A52" s="600" t="s">
        <v>1918</v>
      </c>
      <c r="B52" s="600" t="s">
        <v>1919</v>
      </c>
      <c r="C52" s="600" t="s">
        <v>1920</v>
      </c>
      <c r="D52" s="600" t="s">
        <v>1921</v>
      </c>
      <c r="E52" s="600" t="s">
        <v>1922</v>
      </c>
      <c r="F52" s="600" t="s">
        <v>1923</v>
      </c>
      <c r="G52" s="600" t="s">
        <v>1924</v>
      </c>
      <c r="H52" s="600" t="s">
        <v>1925</v>
      </c>
      <c r="I52" s="600" t="s">
        <v>1926</v>
      </c>
      <c r="J52" s="600" t="s">
        <v>1927</v>
      </c>
      <c r="K52" s="607"/>
      <c r="L52" s="641"/>
      <c r="M52" s="610"/>
      <c r="N52" s="610"/>
      <c r="O52" s="641"/>
    </row>
    <row r="53" spans="1:63" s="611" customFormat="1">
      <c r="A53" s="669"/>
      <c r="B53" s="670"/>
      <c r="C53" s="670"/>
      <c r="D53" s="671"/>
      <c r="E53" s="670"/>
      <c r="F53" s="671"/>
      <c r="G53" s="670"/>
      <c r="H53" s="671"/>
      <c r="I53" s="670"/>
      <c r="J53" s="672"/>
      <c r="K53" s="607"/>
      <c r="L53" s="641"/>
      <c r="M53" s="610"/>
      <c r="N53" s="610"/>
      <c r="O53" s="641"/>
    </row>
    <row r="54" spans="1:63" s="611" customFormat="1" ht="27" customHeight="1">
      <c r="A54" s="602">
        <v>33</v>
      </c>
      <c r="B54" s="663" t="s">
        <v>2157</v>
      </c>
      <c r="C54" s="663"/>
      <c r="D54" s="614"/>
      <c r="E54" s="663" t="s">
        <v>2158</v>
      </c>
      <c r="F54" s="614" t="s">
        <v>2159</v>
      </c>
      <c r="G54" s="663" t="s">
        <v>2160</v>
      </c>
      <c r="H54" s="614" t="s">
        <v>2161</v>
      </c>
      <c r="I54" s="663" t="s">
        <v>2162</v>
      </c>
      <c r="J54" s="663" t="s">
        <v>2163</v>
      </c>
      <c r="K54" s="607"/>
      <c r="L54" s="641"/>
      <c r="M54" s="610"/>
      <c r="N54" s="610"/>
      <c r="O54" s="641"/>
    </row>
    <row r="55" spans="1:63" s="611" customFormat="1" ht="78.75">
      <c r="A55" s="602">
        <v>34</v>
      </c>
      <c r="B55" s="673" t="s">
        <v>2164</v>
      </c>
      <c r="C55" s="622" t="s">
        <v>2165</v>
      </c>
      <c r="D55" s="602" t="s">
        <v>2166</v>
      </c>
      <c r="E55" s="622" t="s">
        <v>2167</v>
      </c>
      <c r="F55" s="602" t="s">
        <v>2168</v>
      </c>
      <c r="G55" s="622" t="s">
        <v>2169</v>
      </c>
      <c r="H55" s="602" t="s">
        <v>1943</v>
      </c>
      <c r="I55" s="622" t="s">
        <v>2170</v>
      </c>
      <c r="J55" s="663" t="s">
        <v>2171</v>
      </c>
      <c r="K55" s="607"/>
      <c r="L55" s="641"/>
      <c r="M55" s="610"/>
      <c r="N55" s="610"/>
      <c r="O55" s="641"/>
    </row>
    <row r="56" spans="1:63" s="611" customFormat="1" ht="45">
      <c r="A56" s="602">
        <v>35</v>
      </c>
      <c r="B56" s="673" t="s">
        <v>2172</v>
      </c>
      <c r="C56" s="622" t="s">
        <v>2173</v>
      </c>
      <c r="D56" s="602" t="s">
        <v>2174</v>
      </c>
      <c r="E56" s="622" t="s">
        <v>2175</v>
      </c>
      <c r="F56" s="602" t="s">
        <v>2176</v>
      </c>
      <c r="G56" s="622" t="s">
        <v>2177</v>
      </c>
      <c r="H56" s="602" t="s">
        <v>1943</v>
      </c>
      <c r="I56" s="602" t="s">
        <v>2178</v>
      </c>
      <c r="J56" s="663" t="s">
        <v>2179</v>
      </c>
      <c r="K56" s="674"/>
      <c r="L56" s="641"/>
      <c r="M56" s="675"/>
    </row>
    <row r="57" spans="1:63" s="611" customFormat="1" ht="33.75">
      <c r="A57" s="602">
        <v>36</v>
      </c>
      <c r="B57" s="673" t="s">
        <v>2180</v>
      </c>
      <c r="C57" s="622" t="s">
        <v>2025</v>
      </c>
      <c r="D57" s="602" t="s">
        <v>2181</v>
      </c>
      <c r="E57" s="673" t="s">
        <v>2182</v>
      </c>
      <c r="F57" s="602" t="s">
        <v>2183</v>
      </c>
      <c r="G57" s="673" t="s">
        <v>2184</v>
      </c>
      <c r="H57" s="602" t="s">
        <v>1943</v>
      </c>
      <c r="I57" s="614" t="s">
        <v>2035</v>
      </c>
      <c r="J57" s="663" t="s">
        <v>2185</v>
      </c>
      <c r="K57" s="675"/>
      <c r="L57" s="675"/>
      <c r="M57" s="675"/>
    </row>
    <row r="58" spans="1:63" s="612" customFormat="1" ht="33.75">
      <c r="A58" s="602">
        <v>37</v>
      </c>
      <c r="B58" s="673" t="s">
        <v>2186</v>
      </c>
      <c r="C58" s="673"/>
      <c r="D58" s="673" t="s">
        <v>2187</v>
      </c>
      <c r="E58" s="673" t="s">
        <v>1995</v>
      </c>
      <c r="F58" s="602" t="s">
        <v>2188</v>
      </c>
      <c r="G58" s="673" t="s">
        <v>2189</v>
      </c>
      <c r="H58" s="602" t="s">
        <v>1943</v>
      </c>
      <c r="I58" s="614" t="s">
        <v>2016</v>
      </c>
      <c r="J58" s="663" t="s">
        <v>2179</v>
      </c>
      <c r="K58" s="675"/>
      <c r="L58" s="675"/>
      <c r="M58" s="675"/>
      <c r="N58" s="611"/>
      <c r="O58" s="611"/>
      <c r="P58" s="611"/>
      <c r="Q58" s="611"/>
      <c r="R58" s="611"/>
      <c r="S58" s="611"/>
      <c r="T58" s="611"/>
      <c r="U58" s="611"/>
      <c r="V58" s="611"/>
      <c r="W58" s="611"/>
      <c r="X58" s="611"/>
      <c r="Y58" s="611"/>
      <c r="Z58" s="611"/>
      <c r="AA58" s="611"/>
      <c r="AB58" s="611"/>
      <c r="AC58" s="611"/>
      <c r="AD58" s="611"/>
      <c r="AE58" s="611"/>
      <c r="AF58" s="611"/>
      <c r="AG58" s="611"/>
      <c r="AH58" s="611"/>
      <c r="AI58" s="611"/>
      <c r="AJ58" s="611"/>
      <c r="AK58" s="611"/>
      <c r="AL58" s="611"/>
      <c r="AM58" s="611"/>
      <c r="AN58" s="611"/>
      <c r="AO58" s="611"/>
      <c r="AP58" s="611"/>
      <c r="AQ58" s="611"/>
      <c r="AR58" s="611"/>
      <c r="AS58" s="611"/>
      <c r="AT58" s="611"/>
      <c r="AU58" s="611"/>
      <c r="AV58" s="611"/>
      <c r="AW58" s="611"/>
      <c r="AX58" s="611"/>
      <c r="AY58" s="611"/>
      <c r="AZ58" s="611"/>
      <c r="BA58" s="611"/>
      <c r="BB58" s="611"/>
      <c r="BC58" s="611"/>
      <c r="BD58" s="611"/>
      <c r="BE58" s="611"/>
      <c r="BF58" s="611"/>
      <c r="BG58" s="611"/>
      <c r="BH58" s="611"/>
      <c r="BI58" s="611"/>
      <c r="BJ58" s="611"/>
      <c r="BK58" s="611"/>
    </row>
    <row r="59" spans="1:63" s="612" customFormat="1">
      <c r="A59" s="611"/>
      <c r="B59" s="675"/>
      <c r="C59" s="675"/>
      <c r="D59" s="675"/>
      <c r="E59" s="675"/>
      <c r="F59" s="668"/>
      <c r="G59" s="675"/>
      <c r="H59" s="668"/>
      <c r="I59" s="675"/>
      <c r="J59" s="607"/>
      <c r="K59" s="675"/>
      <c r="L59" s="675"/>
    </row>
    <row r="60" spans="1:63" s="612" customFormat="1">
      <c r="A60" s="611"/>
      <c r="B60" s="676" t="s">
        <v>2190</v>
      </c>
      <c r="C60" s="675"/>
      <c r="D60" s="675"/>
      <c r="E60" s="675"/>
      <c r="F60" s="668"/>
      <c r="G60" s="675"/>
      <c r="H60" s="668"/>
      <c r="I60" s="675"/>
      <c r="J60" s="607"/>
      <c r="K60" s="675"/>
      <c r="L60" s="675"/>
    </row>
    <row r="61" spans="1:63" s="612" customFormat="1">
      <c r="A61" s="611"/>
      <c r="B61" s="675"/>
      <c r="C61" s="611"/>
      <c r="D61" s="611"/>
      <c r="E61" s="611"/>
      <c r="F61" s="668"/>
      <c r="G61" s="675"/>
      <c r="H61" s="668"/>
      <c r="I61" s="675"/>
      <c r="J61" s="675"/>
      <c r="K61" s="675"/>
      <c r="L61" s="675"/>
    </row>
    <row r="62" spans="1:63" s="612" customFormat="1" ht="15" customHeight="1">
      <c r="A62" s="612" t="s">
        <v>2191</v>
      </c>
      <c r="B62" s="677"/>
      <c r="C62" s="677"/>
      <c r="D62" s="677"/>
      <c r="E62" s="678"/>
      <c r="F62" s="679"/>
      <c r="G62" s="677"/>
      <c r="H62" s="679"/>
      <c r="I62" s="680"/>
    </row>
    <row r="63" spans="1:63" s="612" customFormat="1" ht="84.75" customHeight="1">
      <c r="A63" s="681" t="s">
        <v>2192</v>
      </c>
      <c r="B63" s="682"/>
      <c r="C63" s="682"/>
      <c r="D63" s="682"/>
      <c r="E63" s="682"/>
      <c r="F63" s="682"/>
      <c r="G63" s="682"/>
      <c r="H63" s="682"/>
      <c r="I63" s="682"/>
      <c r="J63" s="682"/>
      <c r="K63" s="682"/>
    </row>
    <row r="64" spans="1:63" s="612" customFormat="1">
      <c r="B64" s="677"/>
      <c r="C64" s="677"/>
      <c r="D64" s="677"/>
      <c r="F64" s="679"/>
      <c r="G64" s="677"/>
      <c r="H64" s="677"/>
      <c r="I64" s="680"/>
    </row>
    <row r="65" spans="2:9" s="612" customFormat="1">
      <c r="B65" s="677"/>
      <c r="C65" s="677"/>
      <c r="D65" s="677"/>
      <c r="E65" s="677"/>
      <c r="F65" s="679"/>
      <c r="G65" s="677"/>
      <c r="H65" s="677"/>
      <c r="I65" s="680"/>
    </row>
    <row r="66" spans="2:9" s="612" customFormat="1">
      <c r="F66" s="683"/>
      <c r="I66" s="611"/>
    </row>
    <row r="67" spans="2:9" s="612" customFormat="1">
      <c r="D67" s="684"/>
      <c r="F67" s="683"/>
      <c r="I67" s="611"/>
    </row>
    <row r="68" spans="2:9" s="612" customFormat="1">
      <c r="D68" s="684"/>
      <c r="F68" s="683"/>
      <c r="I68" s="611"/>
    </row>
    <row r="69" spans="2:9" s="612" customFormat="1">
      <c r="D69" s="651"/>
      <c r="F69" s="683"/>
      <c r="I69" s="611"/>
    </row>
    <row r="70" spans="2:9" s="612" customFormat="1">
      <c r="D70" s="651"/>
      <c r="F70" s="683"/>
      <c r="I70" s="611"/>
    </row>
    <row r="71" spans="2:9" s="612" customFormat="1">
      <c r="F71" s="683"/>
      <c r="I71" s="611"/>
    </row>
    <row r="72" spans="2:9" s="612" customFormat="1">
      <c r="F72" s="683"/>
      <c r="I72" s="611"/>
    </row>
    <row r="73" spans="2:9" s="612" customFormat="1">
      <c r="F73" s="683"/>
      <c r="I73" s="611"/>
    </row>
    <row r="74" spans="2:9" s="612" customFormat="1">
      <c r="F74" s="683"/>
      <c r="I74" s="611"/>
    </row>
    <row r="75" spans="2:9" s="612" customFormat="1">
      <c r="F75" s="683"/>
      <c r="I75" s="611"/>
    </row>
    <row r="76" spans="2:9" s="612" customFormat="1">
      <c r="F76" s="683"/>
      <c r="I76" s="611"/>
    </row>
    <row r="77" spans="2:9" s="612" customFormat="1">
      <c r="F77" s="683"/>
      <c r="I77" s="611"/>
    </row>
    <row r="78" spans="2:9" s="612" customFormat="1">
      <c r="F78" s="683"/>
      <c r="I78" s="611"/>
    </row>
    <row r="79" spans="2:9" s="612" customFormat="1">
      <c r="F79" s="683"/>
      <c r="I79" s="611"/>
    </row>
    <row r="80" spans="2:9" s="612" customFormat="1">
      <c r="F80" s="683"/>
      <c r="I80" s="611"/>
    </row>
    <row r="81" spans="6:9" s="612" customFormat="1">
      <c r="F81" s="683"/>
      <c r="I81" s="611"/>
    </row>
    <row r="82" spans="6:9" s="612" customFormat="1">
      <c r="F82" s="683"/>
      <c r="I82" s="611"/>
    </row>
    <row r="83" spans="6:9" s="612" customFormat="1">
      <c r="F83" s="683"/>
      <c r="I83" s="611"/>
    </row>
    <row r="84" spans="6:9" s="612" customFormat="1">
      <c r="F84" s="683"/>
      <c r="I84" s="611"/>
    </row>
    <row r="85" spans="6:9" s="612" customFormat="1">
      <c r="F85" s="683"/>
      <c r="I85" s="611"/>
    </row>
    <row r="86" spans="6:9" s="612" customFormat="1">
      <c r="F86" s="683"/>
      <c r="I86" s="611"/>
    </row>
    <row r="87" spans="6:9" s="612" customFormat="1">
      <c r="F87" s="683"/>
      <c r="I87" s="611"/>
    </row>
    <row r="88" spans="6:9" s="612" customFormat="1">
      <c r="F88" s="683"/>
      <c r="I88" s="611"/>
    </row>
    <row r="89" spans="6:9" s="612" customFormat="1">
      <c r="F89" s="683"/>
      <c r="I89" s="611"/>
    </row>
    <row r="90" spans="6:9" s="612" customFormat="1">
      <c r="F90" s="683"/>
      <c r="I90" s="611"/>
    </row>
    <row r="91" spans="6:9" s="612" customFormat="1">
      <c r="F91" s="683"/>
      <c r="I91" s="611"/>
    </row>
    <row r="92" spans="6:9" s="612" customFormat="1">
      <c r="F92" s="683"/>
      <c r="I92" s="611"/>
    </row>
    <row r="93" spans="6:9" s="612" customFormat="1">
      <c r="F93" s="683"/>
      <c r="I93" s="611"/>
    </row>
    <row r="94" spans="6:9" s="612" customFormat="1">
      <c r="F94" s="683"/>
      <c r="I94" s="611"/>
    </row>
    <row r="95" spans="6:9" s="612" customFormat="1">
      <c r="F95" s="683"/>
      <c r="I95" s="611"/>
    </row>
    <row r="96" spans="6:9" s="612" customFormat="1">
      <c r="F96" s="683"/>
      <c r="I96" s="611"/>
    </row>
    <row r="97" spans="6:9" s="612" customFormat="1">
      <c r="F97" s="683"/>
      <c r="I97" s="611"/>
    </row>
    <row r="98" spans="6:9" s="612" customFormat="1">
      <c r="F98" s="683"/>
      <c r="I98" s="611"/>
    </row>
    <row r="99" spans="6:9" s="612" customFormat="1">
      <c r="F99" s="683"/>
      <c r="I99" s="611"/>
    </row>
    <row r="100" spans="6:9" s="612" customFormat="1">
      <c r="F100" s="683"/>
      <c r="I100" s="611"/>
    </row>
    <row r="101" spans="6:9" s="612" customFormat="1">
      <c r="F101" s="683"/>
      <c r="I101" s="611"/>
    </row>
    <row r="102" spans="6:9" s="612" customFormat="1">
      <c r="F102" s="683"/>
      <c r="I102" s="611"/>
    </row>
    <row r="103" spans="6:9" s="612" customFormat="1">
      <c r="F103" s="683"/>
      <c r="I103" s="611"/>
    </row>
    <row r="104" spans="6:9" s="612" customFormat="1">
      <c r="F104" s="683"/>
      <c r="I104" s="611"/>
    </row>
    <row r="105" spans="6:9" s="612" customFormat="1">
      <c r="F105" s="683"/>
      <c r="I105" s="611"/>
    </row>
    <row r="106" spans="6:9" s="612" customFormat="1">
      <c r="F106" s="683"/>
      <c r="I106" s="611"/>
    </row>
    <row r="107" spans="6:9" s="612" customFormat="1">
      <c r="F107" s="683"/>
      <c r="I107" s="611"/>
    </row>
    <row r="108" spans="6:9" s="612" customFormat="1">
      <c r="F108" s="683"/>
      <c r="I108" s="611"/>
    </row>
    <row r="109" spans="6:9" s="612" customFormat="1">
      <c r="F109" s="683"/>
      <c r="I109" s="611"/>
    </row>
    <row r="110" spans="6:9" s="612" customFormat="1">
      <c r="F110" s="683"/>
      <c r="I110" s="611"/>
    </row>
    <row r="111" spans="6:9" s="612" customFormat="1">
      <c r="F111" s="683"/>
      <c r="I111" s="611"/>
    </row>
    <row r="112" spans="6:9" s="612" customFormat="1">
      <c r="F112" s="683"/>
      <c r="I112" s="611"/>
    </row>
    <row r="113" spans="6:9" s="612" customFormat="1">
      <c r="F113" s="683"/>
      <c r="I113" s="611"/>
    </row>
    <row r="114" spans="6:9" s="612" customFormat="1">
      <c r="F114" s="683"/>
      <c r="I114" s="611"/>
    </row>
    <row r="115" spans="6:9" s="612" customFormat="1">
      <c r="F115" s="683"/>
      <c r="I115" s="611"/>
    </row>
    <row r="116" spans="6:9" s="612" customFormat="1">
      <c r="F116" s="683"/>
      <c r="I116" s="611"/>
    </row>
    <row r="117" spans="6:9" s="612" customFormat="1">
      <c r="F117" s="683"/>
      <c r="I117" s="611"/>
    </row>
    <row r="118" spans="6:9" s="612" customFormat="1">
      <c r="F118" s="683"/>
      <c r="I118" s="611"/>
    </row>
    <row r="119" spans="6:9" s="612" customFormat="1">
      <c r="F119" s="683"/>
      <c r="I119" s="611"/>
    </row>
    <row r="120" spans="6:9" s="612" customFormat="1">
      <c r="F120" s="683"/>
      <c r="I120" s="611"/>
    </row>
    <row r="121" spans="6:9" s="612" customFormat="1">
      <c r="F121" s="683"/>
      <c r="I121" s="611"/>
    </row>
    <row r="122" spans="6:9" s="612" customFormat="1">
      <c r="F122" s="683"/>
      <c r="I122" s="611"/>
    </row>
    <row r="123" spans="6:9" s="612" customFormat="1">
      <c r="F123" s="683"/>
      <c r="I123" s="611"/>
    </row>
    <row r="124" spans="6:9" s="612" customFormat="1">
      <c r="F124" s="683"/>
      <c r="I124" s="611"/>
    </row>
    <row r="125" spans="6:9" s="612" customFormat="1">
      <c r="F125" s="683"/>
      <c r="I125" s="611"/>
    </row>
    <row r="126" spans="6:9" s="612" customFormat="1">
      <c r="F126" s="683"/>
      <c r="I126" s="611"/>
    </row>
    <row r="127" spans="6:9" s="612" customFormat="1">
      <c r="F127" s="683"/>
      <c r="I127" s="611"/>
    </row>
    <row r="128" spans="6:9" s="612" customFormat="1">
      <c r="F128" s="683"/>
      <c r="I128" s="611"/>
    </row>
    <row r="129" spans="6:9" s="612" customFormat="1">
      <c r="F129" s="683"/>
      <c r="I129" s="611"/>
    </row>
    <row r="130" spans="6:9" s="612" customFormat="1">
      <c r="F130" s="683"/>
      <c r="I130" s="611"/>
    </row>
    <row r="131" spans="6:9" s="612" customFormat="1">
      <c r="F131" s="683"/>
      <c r="I131" s="611"/>
    </row>
    <row r="132" spans="6:9" s="612" customFormat="1">
      <c r="F132" s="683"/>
      <c r="I132" s="611"/>
    </row>
    <row r="133" spans="6:9" s="612" customFormat="1">
      <c r="F133" s="683"/>
      <c r="I133" s="611"/>
    </row>
    <row r="134" spans="6:9" s="612" customFormat="1">
      <c r="F134" s="683"/>
      <c r="I134" s="611"/>
    </row>
    <row r="135" spans="6:9" s="612" customFormat="1">
      <c r="F135" s="683"/>
      <c r="I135" s="611"/>
    </row>
    <row r="136" spans="6:9" s="612" customFormat="1">
      <c r="F136" s="683"/>
      <c r="I136" s="611"/>
    </row>
    <row r="137" spans="6:9" s="612" customFormat="1">
      <c r="F137" s="683"/>
      <c r="I137" s="611"/>
    </row>
    <row r="138" spans="6:9" s="612" customFormat="1">
      <c r="F138" s="683"/>
      <c r="I138" s="611"/>
    </row>
    <row r="139" spans="6:9" s="612" customFormat="1">
      <c r="F139" s="683"/>
      <c r="I139" s="611"/>
    </row>
    <row r="140" spans="6:9" s="612" customFormat="1">
      <c r="F140" s="683"/>
      <c r="I140" s="611"/>
    </row>
    <row r="141" spans="6:9" s="612" customFormat="1">
      <c r="F141" s="683"/>
      <c r="I141" s="611"/>
    </row>
    <row r="142" spans="6:9" s="612" customFormat="1">
      <c r="F142" s="683"/>
      <c r="I142" s="611"/>
    </row>
    <row r="143" spans="6:9" s="612" customFormat="1">
      <c r="F143" s="683"/>
      <c r="I143" s="611"/>
    </row>
    <row r="144" spans="6:9" s="612" customFormat="1">
      <c r="F144" s="683"/>
      <c r="I144" s="611"/>
    </row>
    <row r="145" spans="6:9" s="612" customFormat="1">
      <c r="F145" s="683"/>
      <c r="I145" s="611"/>
    </row>
    <row r="146" spans="6:9" s="612" customFormat="1">
      <c r="F146" s="683"/>
      <c r="I146" s="611"/>
    </row>
    <row r="147" spans="6:9" s="612" customFormat="1">
      <c r="F147" s="683"/>
      <c r="I147" s="611"/>
    </row>
    <row r="148" spans="6:9" s="612" customFormat="1">
      <c r="F148" s="683"/>
      <c r="I148" s="611"/>
    </row>
    <row r="149" spans="6:9" s="612" customFormat="1">
      <c r="F149" s="683"/>
      <c r="I149" s="611"/>
    </row>
    <row r="150" spans="6:9" s="612" customFormat="1">
      <c r="F150" s="683"/>
      <c r="I150" s="611"/>
    </row>
    <row r="151" spans="6:9" s="612" customFormat="1">
      <c r="F151" s="683"/>
      <c r="I151" s="611"/>
    </row>
    <row r="152" spans="6:9" s="612" customFormat="1">
      <c r="F152" s="683"/>
      <c r="I152" s="611"/>
    </row>
    <row r="153" spans="6:9" s="612" customFormat="1">
      <c r="F153" s="683"/>
      <c r="I153" s="611"/>
    </row>
    <row r="154" spans="6:9" s="612" customFormat="1">
      <c r="F154" s="683"/>
      <c r="I154" s="611"/>
    </row>
    <row r="155" spans="6:9" s="612" customFormat="1">
      <c r="F155" s="683"/>
      <c r="I155" s="611"/>
    </row>
    <row r="156" spans="6:9" s="612" customFormat="1">
      <c r="F156" s="683"/>
      <c r="I156" s="611"/>
    </row>
    <row r="157" spans="6:9" s="612" customFormat="1">
      <c r="F157" s="683"/>
      <c r="I157" s="611"/>
    </row>
    <row r="158" spans="6:9" s="612" customFormat="1">
      <c r="F158" s="683"/>
      <c r="I158" s="611"/>
    </row>
    <row r="159" spans="6:9" s="612" customFormat="1">
      <c r="F159" s="683"/>
      <c r="I159" s="611"/>
    </row>
    <row r="160" spans="6:9" s="612" customFormat="1">
      <c r="F160" s="683"/>
      <c r="I160" s="611"/>
    </row>
    <row r="161" spans="6:9" s="612" customFormat="1">
      <c r="F161" s="683"/>
      <c r="I161" s="611"/>
    </row>
    <row r="162" spans="6:9" s="612" customFormat="1">
      <c r="F162" s="683"/>
      <c r="I162" s="611"/>
    </row>
    <row r="163" spans="6:9" s="612" customFormat="1">
      <c r="F163" s="683"/>
      <c r="I163" s="611"/>
    </row>
    <row r="164" spans="6:9" s="612" customFormat="1">
      <c r="F164" s="683"/>
      <c r="I164" s="611"/>
    </row>
    <row r="165" spans="6:9" s="612" customFormat="1">
      <c r="F165" s="683"/>
      <c r="I165" s="611"/>
    </row>
    <row r="166" spans="6:9" s="612" customFormat="1">
      <c r="F166" s="683"/>
      <c r="I166" s="611"/>
    </row>
    <row r="167" spans="6:9" s="612" customFormat="1">
      <c r="F167" s="683"/>
      <c r="I167" s="611"/>
    </row>
    <row r="168" spans="6:9" s="612" customFormat="1">
      <c r="F168" s="683"/>
      <c r="I168" s="611"/>
    </row>
    <row r="169" spans="6:9" s="612" customFormat="1">
      <c r="F169" s="683"/>
      <c r="I169" s="611"/>
    </row>
    <row r="170" spans="6:9" s="612" customFormat="1">
      <c r="F170" s="683"/>
      <c r="I170" s="611"/>
    </row>
    <row r="171" spans="6:9" s="612" customFormat="1">
      <c r="F171" s="683"/>
      <c r="I171" s="611"/>
    </row>
    <row r="172" spans="6:9" s="612" customFormat="1">
      <c r="F172" s="683"/>
      <c r="I172" s="611"/>
    </row>
    <row r="173" spans="6:9" s="612" customFormat="1">
      <c r="F173" s="683"/>
      <c r="I173" s="611"/>
    </row>
    <row r="174" spans="6:9" s="612" customFormat="1">
      <c r="F174" s="683"/>
      <c r="I174" s="611"/>
    </row>
    <row r="175" spans="6:9" s="612" customFormat="1">
      <c r="F175" s="683"/>
      <c r="I175" s="611"/>
    </row>
    <row r="176" spans="6:9" s="612" customFormat="1">
      <c r="F176" s="683"/>
      <c r="I176" s="611"/>
    </row>
    <row r="177" spans="1:9" s="612" customFormat="1">
      <c r="F177" s="683"/>
      <c r="I177" s="611"/>
    </row>
    <row r="178" spans="1:9" s="612" customFormat="1">
      <c r="F178" s="683"/>
      <c r="I178" s="611"/>
    </row>
    <row r="179" spans="1:9" s="612" customFormat="1">
      <c r="F179" s="683"/>
      <c r="I179" s="611"/>
    </row>
    <row r="180" spans="1:9" s="612" customFormat="1">
      <c r="F180" s="683"/>
      <c r="I180" s="611"/>
    </row>
    <row r="181" spans="1:9" s="685" customFormat="1">
      <c r="A181" s="612"/>
      <c r="F181" s="686"/>
      <c r="I181" s="687"/>
    </row>
    <row r="182" spans="1:9" s="685" customFormat="1">
      <c r="A182" s="612"/>
      <c r="F182" s="686"/>
      <c r="I182" s="687"/>
    </row>
    <row r="183" spans="1:9" s="685" customFormat="1">
      <c r="A183" s="612"/>
      <c r="F183" s="686"/>
      <c r="I183" s="687"/>
    </row>
    <row r="184" spans="1:9" s="685" customFormat="1">
      <c r="A184" s="612"/>
      <c r="F184" s="686"/>
      <c r="I184" s="687"/>
    </row>
    <row r="185" spans="1:9" s="685" customFormat="1">
      <c r="A185" s="612"/>
      <c r="F185" s="686"/>
      <c r="I185" s="687"/>
    </row>
    <row r="186" spans="1:9" s="685" customFormat="1">
      <c r="A186" s="612"/>
      <c r="F186" s="686"/>
      <c r="I186" s="687"/>
    </row>
    <row r="187" spans="1:9" s="685" customFormat="1">
      <c r="A187" s="612"/>
      <c r="F187" s="686"/>
      <c r="I187" s="687"/>
    </row>
    <row r="188" spans="1:9" s="685" customFormat="1">
      <c r="A188" s="612"/>
      <c r="F188" s="686"/>
      <c r="I188" s="687"/>
    </row>
    <row r="189" spans="1:9" s="685" customFormat="1">
      <c r="A189" s="612"/>
      <c r="F189" s="686"/>
      <c r="I189" s="687"/>
    </row>
    <row r="190" spans="1:9" s="685" customFormat="1">
      <c r="A190" s="612"/>
      <c r="F190" s="686"/>
      <c r="I190" s="687"/>
    </row>
    <row r="191" spans="1:9" s="685" customFormat="1">
      <c r="A191" s="612"/>
      <c r="F191" s="686"/>
      <c r="I191" s="687"/>
    </row>
    <row r="192" spans="1:9" s="685" customFormat="1">
      <c r="A192" s="612"/>
      <c r="F192" s="686"/>
      <c r="I192" s="687"/>
    </row>
    <row r="193" spans="1:9" s="685" customFormat="1">
      <c r="A193" s="612"/>
      <c r="F193" s="686"/>
      <c r="I193" s="687"/>
    </row>
    <row r="194" spans="1:9" s="685" customFormat="1">
      <c r="A194" s="612"/>
      <c r="F194" s="686"/>
      <c r="I194" s="687"/>
    </row>
    <row r="195" spans="1:9" s="685" customFormat="1">
      <c r="A195" s="612"/>
      <c r="F195" s="686"/>
      <c r="I195" s="687"/>
    </row>
    <row r="196" spans="1:9" s="685" customFormat="1">
      <c r="A196" s="612"/>
      <c r="F196" s="686"/>
      <c r="I196" s="687"/>
    </row>
    <row r="197" spans="1:9" s="685" customFormat="1">
      <c r="A197" s="612"/>
      <c r="F197" s="686"/>
      <c r="I197" s="687"/>
    </row>
    <row r="198" spans="1:9" s="685" customFormat="1">
      <c r="A198" s="612"/>
      <c r="F198" s="686"/>
      <c r="I198" s="687"/>
    </row>
    <row r="199" spans="1:9" s="685" customFormat="1">
      <c r="A199" s="612"/>
      <c r="F199" s="686"/>
      <c r="I199" s="687"/>
    </row>
    <row r="200" spans="1:9" s="685" customFormat="1">
      <c r="A200" s="612"/>
      <c r="F200" s="686"/>
      <c r="I200" s="687"/>
    </row>
    <row r="201" spans="1:9" s="685" customFormat="1">
      <c r="A201" s="612"/>
      <c r="F201" s="686"/>
      <c r="I201" s="687"/>
    </row>
    <row r="202" spans="1:9" s="685" customFormat="1">
      <c r="A202" s="612"/>
      <c r="F202" s="686"/>
      <c r="I202" s="687"/>
    </row>
    <row r="203" spans="1:9" s="685" customFormat="1">
      <c r="A203" s="612"/>
      <c r="F203" s="686"/>
      <c r="I203" s="687"/>
    </row>
    <row r="204" spans="1:9" s="685" customFormat="1">
      <c r="A204" s="612"/>
      <c r="F204" s="686"/>
      <c r="I204" s="687"/>
    </row>
    <row r="205" spans="1:9" s="685" customFormat="1">
      <c r="A205" s="612"/>
      <c r="F205" s="686"/>
      <c r="I205" s="687"/>
    </row>
    <row r="206" spans="1:9" s="685" customFormat="1">
      <c r="A206" s="612"/>
      <c r="F206" s="686"/>
      <c r="I206" s="687"/>
    </row>
    <row r="207" spans="1:9" s="685" customFormat="1">
      <c r="A207" s="612"/>
      <c r="F207" s="686"/>
      <c r="I207" s="687"/>
    </row>
    <row r="208" spans="1:9" s="685" customFormat="1">
      <c r="A208" s="612"/>
      <c r="F208" s="686"/>
      <c r="I208" s="687"/>
    </row>
    <row r="209" spans="1:9" s="685" customFormat="1">
      <c r="A209" s="612"/>
      <c r="F209" s="686"/>
      <c r="I209" s="687"/>
    </row>
    <row r="210" spans="1:9">
      <c r="I210" s="585"/>
    </row>
    <row r="211" spans="1:9">
      <c r="I211" s="585"/>
    </row>
    <row r="212" spans="1:9">
      <c r="I212" s="585"/>
    </row>
    <row r="213" spans="1:9">
      <c r="I213" s="585"/>
    </row>
    <row r="214" spans="1:9">
      <c r="I214" s="585"/>
    </row>
    <row r="215" spans="1:9">
      <c r="I215" s="585"/>
    </row>
    <row r="216" spans="1:9">
      <c r="I216" s="585"/>
    </row>
    <row r="217" spans="1:9">
      <c r="I217" s="585"/>
    </row>
    <row r="218" spans="1:9">
      <c r="I218" s="585"/>
    </row>
    <row r="219" spans="1:9">
      <c r="I219" s="585"/>
    </row>
    <row r="220" spans="1:9">
      <c r="I220" s="585"/>
    </row>
    <row r="221" spans="1:9">
      <c r="I221" s="585"/>
    </row>
    <row r="222" spans="1:9">
      <c r="I222" s="585"/>
    </row>
    <row r="223" spans="1:9">
      <c r="I223" s="585"/>
    </row>
    <row r="224" spans="1:9">
      <c r="I224" s="585"/>
    </row>
    <row r="225" spans="9:9">
      <c r="I225" s="585"/>
    </row>
    <row r="226" spans="9:9">
      <c r="I226" s="585"/>
    </row>
    <row r="227" spans="9:9">
      <c r="I227" s="585"/>
    </row>
    <row r="228" spans="9:9">
      <c r="I228" s="585"/>
    </row>
    <row r="229" spans="9:9">
      <c r="I229" s="585"/>
    </row>
    <row r="230" spans="9:9">
      <c r="I230" s="585"/>
    </row>
    <row r="231" spans="9:9">
      <c r="I231" s="585"/>
    </row>
    <row r="232" spans="9:9">
      <c r="I232" s="585"/>
    </row>
    <row r="233" spans="9:9">
      <c r="I233" s="585"/>
    </row>
    <row r="234" spans="9:9">
      <c r="I234" s="585"/>
    </row>
    <row r="235" spans="9:9">
      <c r="I235" s="585"/>
    </row>
    <row r="236" spans="9:9">
      <c r="I236" s="585"/>
    </row>
    <row r="237" spans="9:9">
      <c r="I237" s="585"/>
    </row>
    <row r="238" spans="9:9">
      <c r="I238" s="585"/>
    </row>
    <row r="239" spans="9:9">
      <c r="I239" s="585"/>
    </row>
    <row r="240" spans="9:9">
      <c r="I240" s="585"/>
    </row>
    <row r="241" spans="9:9">
      <c r="I241" s="585"/>
    </row>
    <row r="242" spans="9:9">
      <c r="I242" s="585"/>
    </row>
    <row r="243" spans="9:9">
      <c r="I243" s="585"/>
    </row>
    <row r="244" spans="9:9">
      <c r="I244" s="585"/>
    </row>
    <row r="245" spans="9:9">
      <c r="I245" s="585"/>
    </row>
    <row r="246" spans="9:9">
      <c r="I246" s="585"/>
    </row>
    <row r="247" spans="9:9">
      <c r="I247" s="585"/>
    </row>
    <row r="248" spans="9:9">
      <c r="I248" s="585"/>
    </row>
    <row r="249" spans="9:9">
      <c r="I249" s="585"/>
    </row>
    <row r="250" spans="9:9">
      <c r="I250" s="585"/>
    </row>
    <row r="251" spans="9:9">
      <c r="I251" s="585"/>
    </row>
    <row r="252" spans="9:9">
      <c r="I252" s="585"/>
    </row>
    <row r="253" spans="9:9">
      <c r="I253" s="585"/>
    </row>
    <row r="254" spans="9:9">
      <c r="I254" s="585"/>
    </row>
    <row r="255" spans="9:9">
      <c r="I255" s="585"/>
    </row>
    <row r="256" spans="9:9">
      <c r="I256" s="585"/>
    </row>
    <row r="257" spans="9:9">
      <c r="I257" s="585"/>
    </row>
    <row r="258" spans="9:9">
      <c r="I258" s="585"/>
    </row>
    <row r="259" spans="9:9">
      <c r="I259" s="585"/>
    </row>
    <row r="260" spans="9:9">
      <c r="I260" s="585"/>
    </row>
    <row r="261" spans="9:9">
      <c r="I261" s="585"/>
    </row>
    <row r="262" spans="9:9">
      <c r="I262" s="585"/>
    </row>
    <row r="263" spans="9:9">
      <c r="I263" s="585"/>
    </row>
    <row r="264" spans="9:9">
      <c r="I264" s="585"/>
    </row>
    <row r="265" spans="9:9">
      <c r="I265" s="585"/>
    </row>
    <row r="266" spans="9:9">
      <c r="I266" s="585"/>
    </row>
    <row r="267" spans="9:9">
      <c r="I267" s="585"/>
    </row>
    <row r="268" spans="9:9">
      <c r="I268" s="585"/>
    </row>
    <row r="269" spans="9:9">
      <c r="I269" s="585"/>
    </row>
    <row r="270" spans="9:9">
      <c r="I270" s="585"/>
    </row>
    <row r="271" spans="9:9">
      <c r="I271" s="585"/>
    </row>
    <row r="272" spans="9:9">
      <c r="I272" s="585"/>
    </row>
    <row r="273" spans="9:9">
      <c r="I273" s="585"/>
    </row>
    <row r="274" spans="9:9">
      <c r="I274" s="585"/>
    </row>
    <row r="275" spans="9:9">
      <c r="I275" s="585"/>
    </row>
    <row r="276" spans="9:9">
      <c r="I276" s="585"/>
    </row>
    <row r="277" spans="9:9">
      <c r="I277" s="585"/>
    </row>
    <row r="278" spans="9:9">
      <c r="I278" s="585"/>
    </row>
    <row r="279" spans="9:9">
      <c r="I279" s="585"/>
    </row>
    <row r="280" spans="9:9">
      <c r="I280" s="585"/>
    </row>
    <row r="281" spans="9:9">
      <c r="I281" s="585"/>
    </row>
    <row r="282" spans="9:9">
      <c r="I282" s="585"/>
    </row>
    <row r="283" spans="9:9">
      <c r="I283" s="585"/>
    </row>
    <row r="284" spans="9:9">
      <c r="I284" s="585"/>
    </row>
    <row r="285" spans="9:9">
      <c r="I285" s="585"/>
    </row>
    <row r="286" spans="9:9">
      <c r="I286" s="585"/>
    </row>
    <row r="287" spans="9:9">
      <c r="I287" s="585"/>
    </row>
    <row r="288" spans="9:9">
      <c r="I288" s="585"/>
    </row>
    <row r="289" spans="9:9">
      <c r="I289" s="585"/>
    </row>
    <row r="290" spans="9:9">
      <c r="I290" s="585"/>
    </row>
    <row r="291" spans="9:9">
      <c r="I291" s="585"/>
    </row>
    <row r="292" spans="9:9">
      <c r="I292" s="585"/>
    </row>
    <row r="293" spans="9:9">
      <c r="I293" s="585"/>
    </row>
    <row r="294" spans="9:9">
      <c r="I294" s="585"/>
    </row>
    <row r="295" spans="9:9">
      <c r="I295" s="585"/>
    </row>
    <row r="296" spans="9:9">
      <c r="I296" s="585"/>
    </row>
    <row r="297" spans="9:9">
      <c r="I297" s="585"/>
    </row>
    <row r="298" spans="9:9">
      <c r="I298" s="585"/>
    </row>
    <row r="299" spans="9:9">
      <c r="I299" s="585"/>
    </row>
    <row r="300" spans="9:9">
      <c r="I300" s="585"/>
    </row>
    <row r="301" spans="9:9">
      <c r="I301" s="585"/>
    </row>
    <row r="302" spans="9:9">
      <c r="I302" s="585"/>
    </row>
    <row r="303" spans="9:9">
      <c r="I303" s="585"/>
    </row>
    <row r="304" spans="9:9">
      <c r="I304" s="585"/>
    </row>
    <row r="305" spans="9:9">
      <c r="I305" s="585"/>
    </row>
    <row r="306" spans="9:9">
      <c r="I306" s="585"/>
    </row>
    <row r="307" spans="9:9">
      <c r="I307" s="585"/>
    </row>
    <row r="308" spans="9:9">
      <c r="I308" s="585"/>
    </row>
    <row r="309" spans="9:9">
      <c r="I309" s="585"/>
    </row>
    <row r="310" spans="9:9">
      <c r="I310" s="585"/>
    </row>
    <row r="311" spans="9:9">
      <c r="I311" s="585"/>
    </row>
    <row r="312" spans="9:9">
      <c r="I312" s="585"/>
    </row>
    <row r="313" spans="9:9">
      <c r="I313" s="585"/>
    </row>
    <row r="314" spans="9:9">
      <c r="I314" s="585"/>
    </row>
    <row r="315" spans="9:9">
      <c r="I315" s="585"/>
    </row>
    <row r="316" spans="9:9">
      <c r="I316" s="585"/>
    </row>
    <row r="317" spans="9:9">
      <c r="I317" s="585"/>
    </row>
    <row r="318" spans="9:9">
      <c r="I318" s="585"/>
    </row>
    <row r="319" spans="9:9">
      <c r="I319" s="585"/>
    </row>
    <row r="320" spans="9:9">
      <c r="I320" s="585"/>
    </row>
    <row r="321" spans="9:9">
      <c r="I321" s="585"/>
    </row>
    <row r="322" spans="9:9">
      <c r="I322" s="585"/>
    </row>
    <row r="323" spans="9:9">
      <c r="I323" s="585"/>
    </row>
    <row r="324" spans="9:9">
      <c r="I324" s="585"/>
    </row>
    <row r="325" spans="9:9">
      <c r="I325" s="585"/>
    </row>
    <row r="326" spans="9:9">
      <c r="I326" s="585"/>
    </row>
    <row r="327" spans="9:9">
      <c r="I327" s="585"/>
    </row>
    <row r="328" spans="9:9">
      <c r="I328" s="585"/>
    </row>
    <row r="329" spans="9:9">
      <c r="I329" s="585"/>
    </row>
    <row r="330" spans="9:9">
      <c r="I330" s="585"/>
    </row>
    <row r="331" spans="9:9">
      <c r="I331" s="585"/>
    </row>
    <row r="332" spans="9:9">
      <c r="I332" s="585"/>
    </row>
    <row r="333" spans="9:9">
      <c r="I333" s="585"/>
    </row>
    <row r="334" spans="9:9">
      <c r="I334" s="585"/>
    </row>
    <row r="335" spans="9:9">
      <c r="I335" s="585"/>
    </row>
    <row r="336" spans="9:9">
      <c r="I336" s="585"/>
    </row>
    <row r="337" spans="9:9">
      <c r="I337" s="585"/>
    </row>
    <row r="338" spans="9:9">
      <c r="I338" s="585"/>
    </row>
    <row r="339" spans="9:9">
      <c r="I339" s="585"/>
    </row>
    <row r="340" spans="9:9">
      <c r="I340" s="585"/>
    </row>
    <row r="341" spans="9:9">
      <c r="I341" s="585"/>
    </row>
    <row r="342" spans="9:9">
      <c r="I342" s="585"/>
    </row>
    <row r="343" spans="9:9">
      <c r="I343" s="585"/>
    </row>
    <row r="344" spans="9:9">
      <c r="I344" s="585"/>
    </row>
    <row r="345" spans="9:9">
      <c r="I345" s="585"/>
    </row>
    <row r="346" spans="9:9">
      <c r="I346" s="585"/>
    </row>
    <row r="347" spans="9:9">
      <c r="I347" s="585"/>
    </row>
    <row r="348" spans="9:9">
      <c r="I348" s="585"/>
    </row>
    <row r="349" spans="9:9">
      <c r="I349" s="585"/>
    </row>
    <row r="350" spans="9:9">
      <c r="I350" s="585"/>
    </row>
    <row r="351" spans="9:9">
      <c r="I351" s="585"/>
    </row>
    <row r="352" spans="9:9">
      <c r="I352" s="585"/>
    </row>
    <row r="353" spans="9:9">
      <c r="I353" s="585"/>
    </row>
    <row r="354" spans="9:9">
      <c r="I354" s="585"/>
    </row>
    <row r="355" spans="9:9">
      <c r="I355" s="585"/>
    </row>
    <row r="356" spans="9:9">
      <c r="I356" s="585"/>
    </row>
    <row r="357" spans="9:9">
      <c r="I357" s="585"/>
    </row>
    <row r="358" spans="9:9">
      <c r="I358" s="585"/>
    </row>
    <row r="359" spans="9:9">
      <c r="I359" s="585"/>
    </row>
    <row r="360" spans="9:9">
      <c r="I360" s="585"/>
    </row>
    <row r="361" spans="9:9">
      <c r="I361" s="585"/>
    </row>
    <row r="362" spans="9:9">
      <c r="I362" s="585"/>
    </row>
    <row r="363" spans="9:9">
      <c r="I363" s="585"/>
    </row>
    <row r="364" spans="9:9">
      <c r="I364" s="585"/>
    </row>
    <row r="365" spans="9:9">
      <c r="I365" s="585"/>
    </row>
    <row r="366" spans="9:9">
      <c r="I366" s="585"/>
    </row>
    <row r="367" spans="9:9">
      <c r="I367" s="585"/>
    </row>
    <row r="368" spans="9:9">
      <c r="I368" s="585"/>
    </row>
    <row r="369" spans="9:9">
      <c r="I369" s="585"/>
    </row>
    <row r="370" spans="9:9">
      <c r="I370" s="585"/>
    </row>
    <row r="371" spans="9:9">
      <c r="I371" s="585"/>
    </row>
    <row r="372" spans="9:9">
      <c r="I372" s="585"/>
    </row>
    <row r="373" spans="9:9">
      <c r="I373" s="585"/>
    </row>
    <row r="374" spans="9:9">
      <c r="I374" s="585"/>
    </row>
    <row r="375" spans="9:9">
      <c r="I375" s="585"/>
    </row>
    <row r="376" spans="9:9">
      <c r="I376" s="585"/>
    </row>
    <row r="377" spans="9:9">
      <c r="I377" s="585"/>
    </row>
    <row r="378" spans="9:9">
      <c r="I378" s="585"/>
    </row>
    <row r="379" spans="9:9">
      <c r="I379" s="585"/>
    </row>
    <row r="380" spans="9:9">
      <c r="I380" s="585"/>
    </row>
    <row r="381" spans="9:9">
      <c r="I381" s="585"/>
    </row>
    <row r="382" spans="9:9">
      <c r="I382" s="585"/>
    </row>
    <row r="383" spans="9:9">
      <c r="I383" s="585"/>
    </row>
    <row r="384" spans="9:9">
      <c r="I384" s="585"/>
    </row>
    <row r="385" spans="9:9">
      <c r="I385" s="585"/>
    </row>
    <row r="386" spans="9:9">
      <c r="I386" s="585"/>
    </row>
    <row r="387" spans="9:9">
      <c r="I387" s="585"/>
    </row>
    <row r="388" spans="9:9">
      <c r="I388" s="585"/>
    </row>
    <row r="389" spans="9:9">
      <c r="I389" s="585"/>
    </row>
    <row r="390" spans="9:9">
      <c r="I390" s="585"/>
    </row>
    <row r="391" spans="9:9">
      <c r="I391" s="585"/>
    </row>
    <row r="392" spans="9:9">
      <c r="I392" s="585"/>
    </row>
    <row r="393" spans="9:9">
      <c r="I393" s="585"/>
    </row>
    <row r="394" spans="9:9">
      <c r="I394" s="585"/>
    </row>
    <row r="395" spans="9:9">
      <c r="I395" s="585"/>
    </row>
    <row r="396" spans="9:9">
      <c r="I396" s="585"/>
    </row>
    <row r="397" spans="9:9">
      <c r="I397" s="585"/>
    </row>
    <row r="398" spans="9:9">
      <c r="I398" s="585"/>
    </row>
    <row r="399" spans="9:9">
      <c r="I399" s="585"/>
    </row>
    <row r="400" spans="9:9">
      <c r="I400" s="585"/>
    </row>
    <row r="401" spans="9:9">
      <c r="I401" s="585"/>
    </row>
    <row r="402" spans="9:9">
      <c r="I402" s="585"/>
    </row>
    <row r="403" spans="9:9">
      <c r="I403" s="585"/>
    </row>
    <row r="404" spans="9:9">
      <c r="I404" s="585"/>
    </row>
    <row r="405" spans="9:9">
      <c r="I405" s="585"/>
    </row>
    <row r="406" spans="9:9">
      <c r="I406" s="585"/>
    </row>
    <row r="407" spans="9:9">
      <c r="I407" s="585"/>
    </row>
    <row r="408" spans="9:9">
      <c r="I408" s="585"/>
    </row>
    <row r="409" spans="9:9">
      <c r="I409" s="585"/>
    </row>
    <row r="410" spans="9:9">
      <c r="I410" s="585"/>
    </row>
    <row r="411" spans="9:9">
      <c r="I411" s="585"/>
    </row>
    <row r="412" spans="9:9">
      <c r="I412" s="585"/>
    </row>
    <row r="413" spans="9:9">
      <c r="I413" s="585"/>
    </row>
    <row r="414" spans="9:9">
      <c r="I414" s="585"/>
    </row>
    <row r="415" spans="9:9">
      <c r="I415" s="585"/>
    </row>
    <row r="416" spans="9:9">
      <c r="I416" s="585"/>
    </row>
    <row r="417" spans="9:9">
      <c r="I417" s="585"/>
    </row>
    <row r="418" spans="9:9">
      <c r="I418" s="585"/>
    </row>
    <row r="419" spans="9:9">
      <c r="I419" s="585"/>
    </row>
    <row r="420" spans="9:9">
      <c r="I420" s="585"/>
    </row>
    <row r="421" spans="9:9">
      <c r="I421" s="585"/>
    </row>
    <row r="422" spans="9:9">
      <c r="I422" s="585"/>
    </row>
    <row r="423" spans="9:9">
      <c r="I423" s="585"/>
    </row>
    <row r="424" spans="9:9">
      <c r="I424" s="585"/>
    </row>
    <row r="425" spans="9:9">
      <c r="I425" s="585"/>
    </row>
    <row r="426" spans="9:9">
      <c r="I426" s="585"/>
    </row>
    <row r="427" spans="9:9">
      <c r="I427" s="585"/>
    </row>
    <row r="428" spans="9:9">
      <c r="I428" s="585"/>
    </row>
    <row r="429" spans="9:9">
      <c r="I429" s="585"/>
    </row>
    <row r="430" spans="9:9">
      <c r="I430" s="585"/>
    </row>
    <row r="431" spans="9:9">
      <c r="I431" s="585"/>
    </row>
    <row r="432" spans="9:9">
      <c r="I432" s="585"/>
    </row>
    <row r="433" spans="9:9">
      <c r="I433" s="585"/>
    </row>
    <row r="434" spans="9:9">
      <c r="I434" s="585"/>
    </row>
    <row r="435" spans="9:9">
      <c r="I435" s="585"/>
    </row>
    <row r="436" spans="9:9">
      <c r="I436" s="585"/>
    </row>
    <row r="437" spans="9:9">
      <c r="I437" s="585"/>
    </row>
    <row r="438" spans="9:9">
      <c r="I438" s="585"/>
    </row>
    <row r="439" spans="9:9">
      <c r="I439" s="585"/>
    </row>
    <row r="440" spans="9:9">
      <c r="I440" s="585"/>
    </row>
    <row r="441" spans="9:9">
      <c r="I441" s="585"/>
    </row>
    <row r="442" spans="9:9">
      <c r="I442" s="585"/>
    </row>
    <row r="443" spans="9:9">
      <c r="I443" s="585"/>
    </row>
    <row r="444" spans="9:9">
      <c r="I444" s="585"/>
    </row>
    <row r="445" spans="9:9">
      <c r="I445" s="585"/>
    </row>
    <row r="446" spans="9:9">
      <c r="I446" s="585"/>
    </row>
    <row r="447" spans="9:9">
      <c r="I447" s="585"/>
    </row>
    <row r="448" spans="9:9">
      <c r="I448" s="585"/>
    </row>
    <row r="449" spans="9:9">
      <c r="I449" s="585"/>
    </row>
    <row r="450" spans="9:9">
      <c r="I450" s="585"/>
    </row>
    <row r="451" spans="9:9">
      <c r="I451" s="585"/>
    </row>
    <row r="452" spans="9:9">
      <c r="I452" s="585"/>
    </row>
    <row r="453" spans="9:9">
      <c r="I453" s="585"/>
    </row>
    <row r="454" spans="9:9">
      <c r="I454" s="585"/>
    </row>
    <row r="455" spans="9:9">
      <c r="I455" s="585"/>
    </row>
    <row r="456" spans="9:9">
      <c r="I456" s="585"/>
    </row>
    <row r="457" spans="9:9">
      <c r="I457" s="585"/>
    </row>
    <row r="458" spans="9:9">
      <c r="I458" s="585"/>
    </row>
    <row r="459" spans="9:9">
      <c r="I459" s="585"/>
    </row>
    <row r="460" spans="9:9">
      <c r="I460" s="585"/>
    </row>
    <row r="461" spans="9:9">
      <c r="I461" s="585"/>
    </row>
    <row r="462" spans="9:9">
      <c r="I462" s="585"/>
    </row>
    <row r="463" spans="9:9">
      <c r="I463" s="585"/>
    </row>
    <row r="464" spans="9:9">
      <c r="I464" s="585"/>
    </row>
    <row r="465" spans="9:9">
      <c r="I465" s="585"/>
    </row>
    <row r="466" spans="9:9">
      <c r="I466" s="585"/>
    </row>
    <row r="467" spans="9:9">
      <c r="I467" s="585"/>
    </row>
    <row r="468" spans="9:9">
      <c r="I468" s="585"/>
    </row>
    <row r="469" spans="9:9">
      <c r="I469" s="585"/>
    </row>
    <row r="470" spans="9:9">
      <c r="I470" s="585"/>
    </row>
    <row r="471" spans="9:9">
      <c r="I471" s="585"/>
    </row>
    <row r="472" spans="9:9">
      <c r="I472" s="585"/>
    </row>
    <row r="473" spans="9:9">
      <c r="I473" s="585"/>
    </row>
    <row r="474" spans="9:9">
      <c r="I474" s="585"/>
    </row>
    <row r="475" spans="9:9">
      <c r="I475" s="585"/>
    </row>
    <row r="476" spans="9:9">
      <c r="I476" s="585"/>
    </row>
    <row r="477" spans="9:9">
      <c r="I477" s="585"/>
    </row>
    <row r="478" spans="9:9">
      <c r="I478" s="585"/>
    </row>
    <row r="479" spans="9:9">
      <c r="I479" s="585"/>
    </row>
    <row r="480" spans="9:9">
      <c r="I480" s="585"/>
    </row>
    <row r="481" spans="9:9">
      <c r="I481" s="585"/>
    </row>
    <row r="482" spans="9:9">
      <c r="I482" s="585"/>
    </row>
    <row r="483" spans="9:9">
      <c r="I483" s="585"/>
    </row>
    <row r="484" spans="9:9">
      <c r="I484" s="585"/>
    </row>
    <row r="485" spans="9:9">
      <c r="I485" s="585"/>
    </row>
    <row r="486" spans="9:9">
      <c r="I486" s="585"/>
    </row>
    <row r="487" spans="9:9">
      <c r="I487" s="585"/>
    </row>
    <row r="488" spans="9:9">
      <c r="I488" s="585"/>
    </row>
    <row r="489" spans="9:9">
      <c r="I489" s="585"/>
    </row>
    <row r="490" spans="9:9">
      <c r="I490" s="585"/>
    </row>
    <row r="491" spans="9:9">
      <c r="I491" s="585"/>
    </row>
    <row r="492" spans="9:9">
      <c r="I492" s="585"/>
    </row>
    <row r="493" spans="9:9">
      <c r="I493" s="585"/>
    </row>
    <row r="494" spans="9:9">
      <c r="I494" s="585"/>
    </row>
    <row r="495" spans="9:9">
      <c r="I495" s="585"/>
    </row>
    <row r="496" spans="9:9">
      <c r="I496" s="585"/>
    </row>
    <row r="497" spans="9:9">
      <c r="I497" s="585"/>
    </row>
    <row r="498" spans="9:9">
      <c r="I498" s="585"/>
    </row>
    <row r="499" spans="9:9">
      <c r="I499" s="585"/>
    </row>
    <row r="500" spans="9:9">
      <c r="I500" s="585"/>
    </row>
    <row r="501" spans="9:9">
      <c r="I501" s="585"/>
    </row>
    <row r="502" spans="9:9">
      <c r="I502" s="585"/>
    </row>
    <row r="503" spans="9:9">
      <c r="I503" s="585"/>
    </row>
    <row r="504" spans="9:9">
      <c r="I504" s="585"/>
    </row>
    <row r="505" spans="9:9">
      <c r="I505" s="585"/>
    </row>
    <row r="506" spans="9:9">
      <c r="I506" s="585"/>
    </row>
    <row r="507" spans="9:9">
      <c r="I507" s="585"/>
    </row>
    <row r="508" spans="9:9">
      <c r="I508" s="585"/>
    </row>
    <row r="509" spans="9:9">
      <c r="I509" s="585"/>
    </row>
    <row r="510" spans="9:9">
      <c r="I510" s="585"/>
    </row>
    <row r="511" spans="9:9">
      <c r="I511" s="585"/>
    </row>
    <row r="512" spans="9:9">
      <c r="I512" s="585"/>
    </row>
    <row r="513" spans="9:9">
      <c r="I513" s="585"/>
    </row>
    <row r="514" spans="9:9">
      <c r="I514" s="585"/>
    </row>
    <row r="515" spans="9:9">
      <c r="I515" s="585"/>
    </row>
    <row r="516" spans="9:9">
      <c r="I516" s="585"/>
    </row>
    <row r="517" spans="9:9">
      <c r="I517" s="585"/>
    </row>
    <row r="518" spans="9:9">
      <c r="I518" s="585"/>
    </row>
    <row r="519" spans="9:9">
      <c r="I519" s="585"/>
    </row>
    <row r="520" spans="9:9">
      <c r="I520" s="585"/>
    </row>
    <row r="521" spans="9:9">
      <c r="I521" s="585"/>
    </row>
    <row r="522" spans="9:9">
      <c r="I522" s="585"/>
    </row>
    <row r="523" spans="9:9">
      <c r="I523" s="585"/>
    </row>
    <row r="524" spans="9:9">
      <c r="I524" s="585"/>
    </row>
    <row r="525" spans="9:9">
      <c r="I525" s="585"/>
    </row>
    <row r="526" spans="9:9">
      <c r="I526" s="585"/>
    </row>
    <row r="527" spans="9:9">
      <c r="I527" s="585"/>
    </row>
    <row r="528" spans="9:9">
      <c r="I528" s="585"/>
    </row>
    <row r="529" spans="9:9">
      <c r="I529" s="585"/>
    </row>
    <row r="530" spans="9:9">
      <c r="I530" s="585"/>
    </row>
    <row r="531" spans="9:9">
      <c r="I531" s="585"/>
    </row>
    <row r="532" spans="9:9">
      <c r="I532" s="585"/>
    </row>
    <row r="533" spans="9:9">
      <c r="I533" s="585"/>
    </row>
    <row r="534" spans="9:9">
      <c r="I534" s="585"/>
    </row>
    <row r="535" spans="9:9">
      <c r="I535" s="585"/>
    </row>
    <row r="536" spans="9:9">
      <c r="I536" s="585"/>
    </row>
    <row r="537" spans="9:9">
      <c r="I537" s="585"/>
    </row>
    <row r="538" spans="9:9">
      <c r="I538" s="585"/>
    </row>
    <row r="539" spans="9:9">
      <c r="I539" s="585"/>
    </row>
    <row r="540" spans="9:9">
      <c r="I540" s="585"/>
    </row>
    <row r="541" spans="9:9">
      <c r="I541" s="585"/>
    </row>
    <row r="542" spans="9:9">
      <c r="I542" s="585"/>
    </row>
    <row r="543" spans="9:9">
      <c r="I543" s="585"/>
    </row>
    <row r="544" spans="9:9">
      <c r="I544" s="585"/>
    </row>
    <row r="545" spans="9:9">
      <c r="I545" s="585"/>
    </row>
    <row r="546" spans="9:9">
      <c r="I546" s="585"/>
    </row>
    <row r="547" spans="9:9">
      <c r="I547" s="585"/>
    </row>
    <row r="548" spans="9:9">
      <c r="I548" s="585"/>
    </row>
    <row r="549" spans="9:9">
      <c r="I549" s="585"/>
    </row>
    <row r="550" spans="9:9">
      <c r="I550" s="585"/>
    </row>
    <row r="551" spans="9:9">
      <c r="I551" s="585"/>
    </row>
    <row r="552" spans="9:9">
      <c r="I552" s="585"/>
    </row>
    <row r="553" spans="9:9">
      <c r="I553" s="585"/>
    </row>
    <row r="554" spans="9:9">
      <c r="I554" s="585"/>
    </row>
    <row r="555" spans="9:9">
      <c r="I555" s="585"/>
    </row>
    <row r="556" spans="9:9">
      <c r="I556" s="585"/>
    </row>
    <row r="557" spans="9:9">
      <c r="I557" s="585"/>
    </row>
    <row r="558" spans="9:9">
      <c r="I558" s="585"/>
    </row>
    <row r="559" spans="9:9">
      <c r="I559" s="585"/>
    </row>
    <row r="560" spans="9:9">
      <c r="I560" s="585"/>
    </row>
    <row r="561" spans="9:9">
      <c r="I561" s="585"/>
    </row>
    <row r="562" spans="9:9">
      <c r="I562" s="585"/>
    </row>
    <row r="563" spans="9:9">
      <c r="I563" s="585"/>
    </row>
    <row r="564" spans="9:9">
      <c r="I564" s="585"/>
    </row>
    <row r="565" spans="9:9">
      <c r="I565" s="585"/>
    </row>
    <row r="566" spans="9:9">
      <c r="I566" s="585"/>
    </row>
    <row r="567" spans="9:9">
      <c r="I567" s="585"/>
    </row>
    <row r="568" spans="9:9">
      <c r="I568" s="585"/>
    </row>
    <row r="569" spans="9:9">
      <c r="I569" s="585"/>
    </row>
    <row r="570" spans="9:9">
      <c r="I570" s="585"/>
    </row>
    <row r="571" spans="9:9">
      <c r="I571" s="585"/>
    </row>
    <row r="572" spans="9:9">
      <c r="I572" s="585"/>
    </row>
    <row r="573" spans="9:9">
      <c r="I573" s="585"/>
    </row>
    <row r="574" spans="9:9">
      <c r="I574" s="585"/>
    </row>
    <row r="575" spans="9:9">
      <c r="I575" s="585"/>
    </row>
    <row r="576" spans="9:9">
      <c r="I576" s="585"/>
    </row>
    <row r="577" spans="9:9">
      <c r="I577" s="585"/>
    </row>
    <row r="578" spans="9:9">
      <c r="I578" s="585"/>
    </row>
    <row r="579" spans="9:9">
      <c r="I579" s="585"/>
    </row>
    <row r="580" spans="9:9">
      <c r="I580" s="585"/>
    </row>
    <row r="581" spans="9:9">
      <c r="I581" s="585"/>
    </row>
    <row r="582" spans="9:9">
      <c r="I582" s="585"/>
    </row>
    <row r="583" spans="9:9">
      <c r="I583" s="585"/>
    </row>
    <row r="584" spans="9:9">
      <c r="I584" s="585"/>
    </row>
    <row r="585" spans="9:9">
      <c r="I585" s="585"/>
    </row>
    <row r="586" spans="9:9">
      <c r="I586" s="585"/>
    </row>
    <row r="587" spans="9:9">
      <c r="I587" s="585"/>
    </row>
    <row r="588" spans="9:9">
      <c r="I588" s="585"/>
    </row>
    <row r="589" spans="9:9">
      <c r="I589" s="585"/>
    </row>
    <row r="590" spans="9:9">
      <c r="I590" s="585"/>
    </row>
    <row r="591" spans="9:9">
      <c r="I591" s="585"/>
    </row>
    <row r="592" spans="9:9">
      <c r="I592" s="585"/>
    </row>
    <row r="593" spans="9:9">
      <c r="I593" s="585"/>
    </row>
    <row r="594" spans="9:9">
      <c r="I594" s="585"/>
    </row>
    <row r="595" spans="9:9">
      <c r="I595" s="585"/>
    </row>
    <row r="596" spans="9:9">
      <c r="I596" s="585"/>
    </row>
    <row r="597" spans="9:9">
      <c r="I597" s="585"/>
    </row>
    <row r="598" spans="9:9">
      <c r="I598" s="585"/>
    </row>
    <row r="599" spans="9:9">
      <c r="I599" s="585"/>
    </row>
    <row r="600" spans="9:9">
      <c r="I600" s="585"/>
    </row>
    <row r="601" spans="9:9">
      <c r="I601" s="585"/>
    </row>
    <row r="602" spans="9:9">
      <c r="I602" s="585"/>
    </row>
    <row r="603" spans="9:9">
      <c r="I603" s="585"/>
    </row>
    <row r="604" spans="9:9">
      <c r="I604" s="585"/>
    </row>
    <row r="605" spans="9:9">
      <c r="I605" s="585"/>
    </row>
    <row r="606" spans="9:9">
      <c r="I606" s="585"/>
    </row>
    <row r="607" spans="9:9">
      <c r="I607" s="585"/>
    </row>
    <row r="608" spans="9:9">
      <c r="I608" s="585"/>
    </row>
    <row r="609" spans="9:9">
      <c r="I609" s="585"/>
    </row>
    <row r="610" spans="9:9">
      <c r="I610" s="585"/>
    </row>
    <row r="611" spans="9:9">
      <c r="I611" s="585"/>
    </row>
    <row r="612" spans="9:9">
      <c r="I612" s="585"/>
    </row>
    <row r="613" spans="9:9">
      <c r="I613" s="585"/>
    </row>
    <row r="614" spans="9:9">
      <c r="I614" s="585"/>
    </row>
    <row r="615" spans="9:9">
      <c r="I615" s="585"/>
    </row>
    <row r="616" spans="9:9">
      <c r="I616" s="585"/>
    </row>
    <row r="617" spans="9:9">
      <c r="I617" s="585"/>
    </row>
    <row r="618" spans="9:9">
      <c r="I618" s="585"/>
    </row>
    <row r="619" spans="9:9">
      <c r="I619" s="585"/>
    </row>
    <row r="620" spans="9:9">
      <c r="I620" s="585"/>
    </row>
    <row r="621" spans="9:9">
      <c r="I621" s="585"/>
    </row>
    <row r="622" spans="9:9">
      <c r="I622" s="585"/>
    </row>
    <row r="623" spans="9:9">
      <c r="I623" s="585"/>
    </row>
    <row r="624" spans="9:9">
      <c r="I624" s="585"/>
    </row>
    <row r="625" spans="9:9">
      <c r="I625" s="585"/>
    </row>
    <row r="626" spans="9:9">
      <c r="I626" s="585"/>
    </row>
    <row r="627" spans="9:9">
      <c r="I627" s="585"/>
    </row>
    <row r="628" spans="9:9">
      <c r="I628" s="585"/>
    </row>
    <row r="629" spans="9:9">
      <c r="I629" s="585"/>
    </row>
    <row r="630" spans="9:9">
      <c r="I630" s="585"/>
    </row>
    <row r="631" spans="9:9">
      <c r="I631" s="585"/>
    </row>
    <row r="632" spans="9:9">
      <c r="I632" s="585"/>
    </row>
    <row r="633" spans="9:9">
      <c r="I633" s="585"/>
    </row>
    <row r="634" spans="9:9">
      <c r="I634" s="585"/>
    </row>
    <row r="635" spans="9:9">
      <c r="I635" s="585"/>
    </row>
    <row r="636" spans="9:9">
      <c r="I636" s="585"/>
    </row>
    <row r="637" spans="9:9">
      <c r="I637" s="585"/>
    </row>
    <row r="638" spans="9:9">
      <c r="I638" s="585"/>
    </row>
    <row r="639" spans="9:9">
      <c r="I639" s="585"/>
    </row>
    <row r="640" spans="9:9">
      <c r="I640" s="585"/>
    </row>
    <row r="641" spans="9:9">
      <c r="I641" s="585"/>
    </row>
    <row r="642" spans="9:9">
      <c r="I642" s="585"/>
    </row>
    <row r="643" spans="9:9">
      <c r="I643" s="585"/>
    </row>
    <row r="644" spans="9:9">
      <c r="I644" s="585"/>
    </row>
    <row r="645" spans="9:9">
      <c r="I645" s="585"/>
    </row>
    <row r="646" spans="9:9">
      <c r="I646" s="585"/>
    </row>
    <row r="647" spans="9:9">
      <c r="I647" s="585"/>
    </row>
    <row r="648" spans="9:9">
      <c r="I648" s="585"/>
    </row>
    <row r="649" spans="9:9">
      <c r="I649" s="585"/>
    </row>
    <row r="650" spans="9:9">
      <c r="I650" s="585"/>
    </row>
    <row r="651" spans="9:9">
      <c r="I651" s="585"/>
    </row>
    <row r="652" spans="9:9">
      <c r="I652" s="585"/>
    </row>
    <row r="653" spans="9:9">
      <c r="I653" s="585"/>
    </row>
    <row r="654" spans="9:9">
      <c r="I654" s="585"/>
    </row>
    <row r="655" spans="9:9">
      <c r="I655" s="585"/>
    </row>
    <row r="656" spans="9:9">
      <c r="I656" s="585"/>
    </row>
    <row r="657" spans="9:9">
      <c r="I657" s="585"/>
    </row>
    <row r="658" spans="9:9">
      <c r="I658" s="585"/>
    </row>
    <row r="659" spans="9:9">
      <c r="I659" s="585"/>
    </row>
    <row r="660" spans="9:9">
      <c r="I660" s="585"/>
    </row>
    <row r="661" spans="9:9">
      <c r="I661" s="585"/>
    </row>
    <row r="662" spans="9:9">
      <c r="I662" s="585"/>
    </row>
    <row r="663" spans="9:9">
      <c r="I663" s="585"/>
    </row>
    <row r="664" spans="9:9">
      <c r="I664" s="585"/>
    </row>
    <row r="665" spans="9:9">
      <c r="I665" s="585"/>
    </row>
    <row r="666" spans="9:9">
      <c r="I666" s="585"/>
    </row>
    <row r="667" spans="9:9">
      <c r="I667" s="585"/>
    </row>
    <row r="668" spans="9:9">
      <c r="I668" s="585"/>
    </row>
    <row r="669" spans="9:9">
      <c r="I669" s="585"/>
    </row>
    <row r="670" spans="9:9">
      <c r="I670" s="585"/>
    </row>
    <row r="671" spans="9:9">
      <c r="I671" s="585"/>
    </row>
    <row r="672" spans="9:9">
      <c r="I672" s="585"/>
    </row>
    <row r="673" spans="9:9">
      <c r="I673" s="585"/>
    </row>
    <row r="674" spans="9:9">
      <c r="I674" s="585"/>
    </row>
    <row r="675" spans="9:9">
      <c r="I675" s="585"/>
    </row>
    <row r="676" spans="9:9">
      <c r="I676" s="585"/>
    </row>
    <row r="677" spans="9:9">
      <c r="I677" s="585"/>
    </row>
    <row r="678" spans="9:9">
      <c r="I678" s="585"/>
    </row>
    <row r="679" spans="9:9">
      <c r="I679" s="585"/>
    </row>
    <row r="680" spans="9:9">
      <c r="I680" s="585"/>
    </row>
    <row r="681" spans="9:9">
      <c r="I681" s="585"/>
    </row>
    <row r="682" spans="9:9">
      <c r="I682" s="585"/>
    </row>
    <row r="683" spans="9:9">
      <c r="I683" s="585"/>
    </row>
    <row r="684" spans="9:9">
      <c r="I684" s="585"/>
    </row>
    <row r="685" spans="9:9">
      <c r="I685" s="585"/>
    </row>
    <row r="686" spans="9:9">
      <c r="I686" s="585"/>
    </row>
    <row r="687" spans="9:9">
      <c r="I687" s="585"/>
    </row>
    <row r="688" spans="9:9">
      <c r="I688" s="585"/>
    </row>
    <row r="689" spans="9:9">
      <c r="I689" s="585"/>
    </row>
    <row r="690" spans="9:9">
      <c r="I690" s="585"/>
    </row>
    <row r="691" spans="9:9">
      <c r="I691" s="585"/>
    </row>
    <row r="692" spans="9:9">
      <c r="I692" s="585"/>
    </row>
    <row r="693" spans="9:9">
      <c r="I693" s="585"/>
    </row>
    <row r="694" spans="9:9">
      <c r="I694" s="585"/>
    </row>
    <row r="695" spans="9:9">
      <c r="I695" s="585"/>
    </row>
    <row r="696" spans="9:9">
      <c r="I696" s="585"/>
    </row>
    <row r="697" spans="9:9">
      <c r="I697" s="585"/>
    </row>
    <row r="698" spans="9:9">
      <c r="I698" s="585"/>
    </row>
    <row r="699" spans="9:9">
      <c r="I699" s="585"/>
    </row>
    <row r="700" spans="9:9">
      <c r="I700" s="585"/>
    </row>
    <row r="701" spans="9:9">
      <c r="I701" s="585"/>
    </row>
    <row r="702" spans="9:9">
      <c r="I702" s="585"/>
    </row>
    <row r="703" spans="9:9">
      <c r="I703" s="585"/>
    </row>
    <row r="704" spans="9:9">
      <c r="I704" s="585"/>
    </row>
    <row r="705" spans="9:9">
      <c r="I705" s="585"/>
    </row>
    <row r="706" spans="9:9">
      <c r="I706" s="585"/>
    </row>
    <row r="707" spans="9:9">
      <c r="I707" s="585"/>
    </row>
    <row r="708" spans="9:9">
      <c r="I708" s="585"/>
    </row>
    <row r="709" spans="9:9">
      <c r="I709" s="585"/>
    </row>
    <row r="710" spans="9:9">
      <c r="I710" s="585"/>
    </row>
    <row r="711" spans="9:9">
      <c r="I711" s="585"/>
    </row>
    <row r="712" spans="9:9">
      <c r="I712" s="585"/>
    </row>
    <row r="713" spans="9:9">
      <c r="I713" s="585"/>
    </row>
    <row r="714" spans="9:9">
      <c r="I714" s="585"/>
    </row>
    <row r="715" spans="9:9">
      <c r="I715" s="585"/>
    </row>
    <row r="716" spans="9:9">
      <c r="I716" s="585"/>
    </row>
    <row r="717" spans="9:9">
      <c r="I717" s="585"/>
    </row>
    <row r="718" spans="9:9">
      <c r="I718" s="585"/>
    </row>
    <row r="719" spans="9:9">
      <c r="I719" s="585"/>
    </row>
    <row r="720" spans="9:9">
      <c r="I720" s="585"/>
    </row>
    <row r="721" spans="9:9">
      <c r="I721" s="585"/>
    </row>
    <row r="722" spans="9:9">
      <c r="I722" s="585"/>
    </row>
    <row r="723" spans="9:9">
      <c r="I723" s="585"/>
    </row>
    <row r="724" spans="9:9">
      <c r="I724" s="585"/>
    </row>
    <row r="725" spans="9:9">
      <c r="I725" s="585"/>
    </row>
    <row r="726" spans="9:9">
      <c r="I726" s="585"/>
    </row>
    <row r="727" spans="9:9">
      <c r="I727" s="585"/>
    </row>
    <row r="728" spans="9:9">
      <c r="I728" s="585"/>
    </row>
    <row r="729" spans="9:9">
      <c r="I729" s="585"/>
    </row>
    <row r="730" spans="9:9">
      <c r="I730" s="585"/>
    </row>
    <row r="731" spans="9:9">
      <c r="I731" s="585"/>
    </row>
    <row r="732" spans="9:9">
      <c r="I732" s="585"/>
    </row>
    <row r="733" spans="9:9">
      <c r="I733" s="585"/>
    </row>
    <row r="734" spans="9:9">
      <c r="I734" s="585"/>
    </row>
    <row r="735" spans="9:9">
      <c r="I735" s="585"/>
    </row>
    <row r="736" spans="9:9">
      <c r="I736" s="585"/>
    </row>
    <row r="737" spans="9:9">
      <c r="I737" s="585"/>
    </row>
    <row r="738" spans="9:9">
      <c r="I738" s="585"/>
    </row>
    <row r="739" spans="9:9">
      <c r="I739" s="585"/>
    </row>
    <row r="740" spans="9:9">
      <c r="I740" s="585"/>
    </row>
    <row r="741" spans="9:9">
      <c r="I741" s="585"/>
    </row>
    <row r="742" spans="9:9">
      <c r="I742" s="585"/>
    </row>
    <row r="743" spans="9:9">
      <c r="I743" s="585"/>
    </row>
    <row r="744" spans="9:9">
      <c r="I744" s="585"/>
    </row>
    <row r="745" spans="9:9">
      <c r="I745" s="585"/>
    </row>
    <row r="746" spans="9:9">
      <c r="I746" s="585"/>
    </row>
    <row r="747" spans="9:9">
      <c r="I747" s="585"/>
    </row>
    <row r="748" spans="9:9">
      <c r="I748" s="585"/>
    </row>
    <row r="749" spans="9:9">
      <c r="I749" s="585"/>
    </row>
    <row r="750" spans="9:9">
      <c r="I750" s="585"/>
    </row>
    <row r="751" spans="9:9">
      <c r="I751" s="585"/>
    </row>
    <row r="752" spans="9:9">
      <c r="I752" s="585"/>
    </row>
    <row r="753" spans="9:9">
      <c r="I753" s="585"/>
    </row>
    <row r="754" spans="9:9">
      <c r="I754" s="585"/>
    </row>
    <row r="755" spans="9:9">
      <c r="I755" s="585"/>
    </row>
    <row r="756" spans="9:9">
      <c r="I756" s="585"/>
    </row>
    <row r="757" spans="9:9">
      <c r="I757" s="585"/>
    </row>
    <row r="758" spans="9:9">
      <c r="I758" s="585"/>
    </row>
    <row r="759" spans="9:9">
      <c r="I759" s="585"/>
    </row>
    <row r="760" spans="9:9">
      <c r="I760" s="585"/>
    </row>
    <row r="761" spans="9:9">
      <c r="I761" s="585"/>
    </row>
    <row r="762" spans="9:9">
      <c r="I762" s="585"/>
    </row>
    <row r="763" spans="9:9">
      <c r="I763" s="585"/>
    </row>
    <row r="764" spans="9:9">
      <c r="I764" s="585"/>
    </row>
    <row r="765" spans="9:9">
      <c r="I765" s="585"/>
    </row>
    <row r="766" spans="9:9">
      <c r="I766" s="585"/>
    </row>
    <row r="767" spans="9:9">
      <c r="I767" s="585"/>
    </row>
    <row r="768" spans="9:9">
      <c r="I768" s="585"/>
    </row>
    <row r="769" spans="9:9">
      <c r="I769" s="585"/>
    </row>
    <row r="770" spans="9:9">
      <c r="I770" s="585"/>
    </row>
    <row r="771" spans="9:9">
      <c r="I771" s="585"/>
    </row>
    <row r="772" spans="9:9">
      <c r="I772" s="585"/>
    </row>
    <row r="773" spans="9:9">
      <c r="I773" s="585"/>
    </row>
    <row r="774" spans="9:9">
      <c r="I774" s="585"/>
    </row>
    <row r="775" spans="9:9">
      <c r="I775" s="585"/>
    </row>
    <row r="776" spans="9:9">
      <c r="I776" s="585"/>
    </row>
    <row r="777" spans="9:9">
      <c r="I777" s="585"/>
    </row>
    <row r="778" spans="9:9">
      <c r="I778" s="585"/>
    </row>
    <row r="779" spans="9:9">
      <c r="I779" s="585"/>
    </row>
    <row r="780" spans="9:9">
      <c r="I780" s="585"/>
    </row>
    <row r="781" spans="9:9">
      <c r="I781" s="585"/>
    </row>
    <row r="782" spans="9:9">
      <c r="I782" s="585"/>
    </row>
    <row r="783" spans="9:9">
      <c r="I783" s="585"/>
    </row>
    <row r="784" spans="9:9">
      <c r="I784" s="585"/>
    </row>
    <row r="785" spans="9:9">
      <c r="I785" s="585"/>
    </row>
    <row r="786" spans="9:9">
      <c r="I786" s="585"/>
    </row>
    <row r="787" spans="9:9">
      <c r="I787" s="585"/>
    </row>
    <row r="788" spans="9:9">
      <c r="I788" s="585"/>
    </row>
    <row r="789" spans="9:9">
      <c r="I789" s="585"/>
    </row>
    <row r="790" spans="9:9">
      <c r="I790" s="585"/>
    </row>
    <row r="791" spans="9:9">
      <c r="I791" s="585"/>
    </row>
    <row r="792" spans="9:9">
      <c r="I792" s="585"/>
    </row>
    <row r="793" spans="9:9">
      <c r="I793" s="585"/>
    </row>
    <row r="794" spans="9:9">
      <c r="I794" s="585"/>
    </row>
    <row r="795" spans="9:9">
      <c r="I795" s="585"/>
    </row>
    <row r="796" spans="9:9">
      <c r="I796" s="585"/>
    </row>
    <row r="797" spans="9:9">
      <c r="I797" s="585"/>
    </row>
    <row r="798" spans="9:9">
      <c r="I798" s="585"/>
    </row>
    <row r="799" spans="9:9">
      <c r="I799" s="585"/>
    </row>
    <row r="800" spans="9:9">
      <c r="I800" s="585"/>
    </row>
    <row r="801" spans="9:9">
      <c r="I801" s="585"/>
    </row>
    <row r="802" spans="9:9">
      <c r="I802" s="585"/>
    </row>
    <row r="803" spans="9:9">
      <c r="I803" s="585"/>
    </row>
    <row r="804" spans="9:9">
      <c r="I804" s="585"/>
    </row>
    <row r="805" spans="9:9">
      <c r="I805" s="585"/>
    </row>
    <row r="806" spans="9:9">
      <c r="I806" s="585"/>
    </row>
    <row r="807" spans="9:9">
      <c r="I807" s="585"/>
    </row>
    <row r="808" spans="9:9">
      <c r="I808" s="585"/>
    </row>
    <row r="809" spans="9:9">
      <c r="I809" s="585"/>
    </row>
    <row r="810" spans="9:9">
      <c r="I810" s="585"/>
    </row>
    <row r="811" spans="9:9">
      <c r="I811" s="585"/>
    </row>
    <row r="812" spans="9:9">
      <c r="I812" s="585"/>
    </row>
    <row r="813" spans="9:9">
      <c r="I813" s="585"/>
    </row>
    <row r="814" spans="9:9">
      <c r="I814" s="585"/>
    </row>
    <row r="815" spans="9:9">
      <c r="I815" s="585"/>
    </row>
    <row r="816" spans="9:9">
      <c r="I816" s="585"/>
    </row>
    <row r="817" spans="9:9">
      <c r="I817" s="585"/>
    </row>
    <row r="818" spans="9:9">
      <c r="I818" s="585"/>
    </row>
    <row r="819" spans="9:9">
      <c r="I819" s="585"/>
    </row>
    <row r="820" spans="9:9">
      <c r="I820" s="585"/>
    </row>
    <row r="821" spans="9:9">
      <c r="I821" s="585"/>
    </row>
    <row r="822" spans="9:9">
      <c r="I822" s="585"/>
    </row>
    <row r="823" spans="9:9">
      <c r="I823" s="585"/>
    </row>
    <row r="824" spans="9:9">
      <c r="I824" s="585"/>
    </row>
    <row r="825" spans="9:9">
      <c r="I825" s="585"/>
    </row>
    <row r="826" spans="9:9">
      <c r="I826" s="585"/>
    </row>
    <row r="827" spans="9:9">
      <c r="I827" s="585"/>
    </row>
    <row r="828" spans="9:9">
      <c r="I828" s="585"/>
    </row>
    <row r="829" spans="9:9">
      <c r="I829" s="585"/>
    </row>
    <row r="830" spans="9:9">
      <c r="I830" s="585"/>
    </row>
    <row r="831" spans="9:9">
      <c r="I831" s="585"/>
    </row>
    <row r="832" spans="9:9">
      <c r="I832" s="585"/>
    </row>
    <row r="833" spans="9:9">
      <c r="I833" s="585"/>
    </row>
    <row r="834" spans="9:9">
      <c r="I834" s="585"/>
    </row>
    <row r="835" spans="9:9">
      <c r="I835" s="585"/>
    </row>
    <row r="836" spans="9:9">
      <c r="I836" s="585"/>
    </row>
    <row r="837" spans="9:9">
      <c r="I837" s="585"/>
    </row>
    <row r="838" spans="9:9">
      <c r="I838" s="585"/>
    </row>
    <row r="839" spans="9:9">
      <c r="I839" s="585"/>
    </row>
    <row r="840" spans="9:9">
      <c r="I840" s="585"/>
    </row>
    <row r="841" spans="9:9">
      <c r="I841" s="585"/>
    </row>
    <row r="842" spans="9:9">
      <c r="I842" s="585"/>
    </row>
    <row r="843" spans="9:9">
      <c r="I843" s="585"/>
    </row>
    <row r="844" spans="9:9">
      <c r="I844" s="585"/>
    </row>
    <row r="845" spans="9:9">
      <c r="I845" s="585"/>
    </row>
    <row r="846" spans="9:9">
      <c r="I846" s="585"/>
    </row>
    <row r="847" spans="9:9">
      <c r="I847" s="585"/>
    </row>
    <row r="848" spans="9:9">
      <c r="I848" s="585"/>
    </row>
    <row r="849" spans="9:9">
      <c r="I849" s="585"/>
    </row>
    <row r="850" spans="9:9">
      <c r="I850" s="585"/>
    </row>
    <row r="851" spans="9:9">
      <c r="I851" s="585"/>
    </row>
    <row r="852" spans="9:9">
      <c r="I852" s="585"/>
    </row>
    <row r="853" spans="9:9">
      <c r="I853" s="585"/>
    </row>
    <row r="854" spans="9:9">
      <c r="I854" s="585"/>
    </row>
    <row r="855" spans="9:9">
      <c r="I855" s="585"/>
    </row>
    <row r="856" spans="9:9">
      <c r="I856" s="585"/>
    </row>
    <row r="857" spans="9:9">
      <c r="I857" s="585"/>
    </row>
    <row r="858" spans="9:9">
      <c r="I858" s="585"/>
    </row>
    <row r="859" spans="9:9">
      <c r="I859" s="585"/>
    </row>
    <row r="860" spans="9:9">
      <c r="I860" s="585"/>
    </row>
    <row r="861" spans="9:9">
      <c r="I861" s="585"/>
    </row>
    <row r="862" spans="9:9">
      <c r="I862" s="585"/>
    </row>
    <row r="863" spans="9:9">
      <c r="I863" s="585"/>
    </row>
    <row r="864" spans="9:9">
      <c r="I864" s="585"/>
    </row>
    <row r="865" spans="9:9">
      <c r="I865" s="585"/>
    </row>
    <row r="866" spans="9:9">
      <c r="I866" s="585"/>
    </row>
    <row r="867" spans="9:9">
      <c r="I867" s="585"/>
    </row>
    <row r="868" spans="9:9">
      <c r="I868" s="585"/>
    </row>
    <row r="869" spans="9:9">
      <c r="I869" s="585"/>
    </row>
    <row r="870" spans="9:9">
      <c r="I870" s="585"/>
    </row>
    <row r="871" spans="9:9">
      <c r="I871" s="585"/>
    </row>
    <row r="872" spans="9:9">
      <c r="I872" s="585"/>
    </row>
    <row r="873" spans="9:9">
      <c r="I873" s="585"/>
    </row>
    <row r="874" spans="9:9">
      <c r="I874" s="585"/>
    </row>
    <row r="875" spans="9:9">
      <c r="I875" s="585"/>
    </row>
    <row r="876" spans="9:9">
      <c r="I876" s="585"/>
    </row>
    <row r="877" spans="9:9">
      <c r="I877" s="585"/>
    </row>
    <row r="878" spans="9:9">
      <c r="I878" s="585"/>
    </row>
    <row r="879" spans="9:9">
      <c r="I879" s="585"/>
    </row>
    <row r="880" spans="9:9">
      <c r="I880" s="585"/>
    </row>
    <row r="881" spans="9:9">
      <c r="I881" s="585"/>
    </row>
    <row r="882" spans="9:9">
      <c r="I882" s="585"/>
    </row>
    <row r="883" spans="9:9">
      <c r="I883" s="585"/>
    </row>
    <row r="884" spans="9:9">
      <c r="I884" s="585"/>
    </row>
    <row r="885" spans="9:9">
      <c r="I885" s="585"/>
    </row>
    <row r="886" spans="9:9">
      <c r="I886" s="585"/>
    </row>
    <row r="887" spans="9:9">
      <c r="I887" s="585"/>
    </row>
    <row r="888" spans="9:9">
      <c r="I888" s="585"/>
    </row>
    <row r="889" spans="9:9">
      <c r="I889" s="585"/>
    </row>
    <row r="890" spans="9:9">
      <c r="I890" s="585"/>
    </row>
    <row r="891" spans="9:9">
      <c r="I891" s="585"/>
    </row>
    <row r="892" spans="9:9">
      <c r="I892" s="585"/>
    </row>
    <row r="893" spans="9:9">
      <c r="I893" s="585"/>
    </row>
    <row r="894" spans="9:9">
      <c r="I894" s="585"/>
    </row>
    <row r="895" spans="9:9">
      <c r="I895" s="585"/>
    </row>
    <row r="896" spans="9:9">
      <c r="I896" s="585"/>
    </row>
    <row r="897" spans="9:9">
      <c r="I897" s="585"/>
    </row>
    <row r="898" spans="9:9">
      <c r="I898" s="585"/>
    </row>
    <row r="899" spans="9:9">
      <c r="I899" s="585"/>
    </row>
    <row r="900" spans="9:9">
      <c r="I900" s="585"/>
    </row>
    <row r="901" spans="9:9">
      <c r="I901" s="585"/>
    </row>
    <row r="902" spans="9:9">
      <c r="I902" s="585"/>
    </row>
    <row r="903" spans="9:9">
      <c r="I903" s="585"/>
    </row>
    <row r="904" spans="9:9">
      <c r="I904" s="585"/>
    </row>
    <row r="905" spans="9:9">
      <c r="I905" s="585"/>
    </row>
    <row r="906" spans="9:9">
      <c r="I906" s="585"/>
    </row>
    <row r="907" spans="9:9">
      <c r="I907" s="585"/>
    </row>
    <row r="908" spans="9:9">
      <c r="I908" s="585"/>
    </row>
    <row r="909" spans="9:9">
      <c r="I909" s="585"/>
    </row>
    <row r="910" spans="9:9">
      <c r="I910" s="585"/>
    </row>
    <row r="911" spans="9:9">
      <c r="I911" s="585"/>
    </row>
    <row r="912" spans="9:9">
      <c r="I912" s="585"/>
    </row>
    <row r="913" spans="9:9">
      <c r="I913" s="585"/>
    </row>
    <row r="914" spans="9:9">
      <c r="I914" s="585"/>
    </row>
    <row r="915" spans="9:9">
      <c r="I915" s="585"/>
    </row>
    <row r="916" spans="9:9">
      <c r="I916" s="585"/>
    </row>
    <row r="917" spans="9:9">
      <c r="I917" s="585"/>
    </row>
    <row r="918" spans="9:9">
      <c r="I918" s="585"/>
    </row>
    <row r="919" spans="9:9">
      <c r="I919" s="585"/>
    </row>
    <row r="920" spans="9:9">
      <c r="I920" s="585"/>
    </row>
    <row r="921" spans="9:9">
      <c r="I921" s="585"/>
    </row>
    <row r="922" spans="9:9">
      <c r="I922" s="585"/>
    </row>
    <row r="923" spans="9:9">
      <c r="I923" s="585"/>
    </row>
    <row r="924" spans="9:9">
      <c r="I924" s="585"/>
    </row>
    <row r="925" spans="9:9">
      <c r="I925" s="585"/>
    </row>
    <row r="926" spans="9:9">
      <c r="I926" s="585"/>
    </row>
    <row r="927" spans="9:9">
      <c r="I927" s="585"/>
    </row>
    <row r="928" spans="9:9">
      <c r="I928" s="585"/>
    </row>
    <row r="929" spans="9:9">
      <c r="I929" s="585"/>
    </row>
    <row r="930" spans="9:9">
      <c r="I930" s="585"/>
    </row>
    <row r="931" spans="9:9">
      <c r="I931" s="585"/>
    </row>
    <row r="932" spans="9:9">
      <c r="I932" s="585"/>
    </row>
    <row r="933" spans="9:9">
      <c r="I933" s="585"/>
    </row>
    <row r="934" spans="9:9">
      <c r="I934" s="585"/>
    </row>
    <row r="935" spans="9:9">
      <c r="I935" s="585"/>
    </row>
    <row r="936" spans="9:9">
      <c r="I936" s="585"/>
    </row>
    <row r="937" spans="9:9">
      <c r="I937" s="585"/>
    </row>
    <row r="938" spans="9:9">
      <c r="I938" s="585"/>
    </row>
    <row r="939" spans="9:9">
      <c r="I939" s="585"/>
    </row>
    <row r="940" spans="9:9">
      <c r="I940" s="585"/>
    </row>
    <row r="941" spans="9:9">
      <c r="I941" s="585"/>
    </row>
    <row r="942" spans="9:9">
      <c r="I942" s="585"/>
    </row>
    <row r="943" spans="9:9">
      <c r="I943" s="585"/>
    </row>
    <row r="944" spans="9:9">
      <c r="I944" s="585"/>
    </row>
    <row r="945" spans="9:9">
      <c r="I945" s="585"/>
    </row>
    <row r="946" spans="9:9">
      <c r="I946" s="585"/>
    </row>
    <row r="947" spans="9:9">
      <c r="I947" s="585"/>
    </row>
    <row r="948" spans="9:9">
      <c r="I948" s="585"/>
    </row>
    <row r="949" spans="9:9">
      <c r="I949" s="585"/>
    </row>
    <row r="950" spans="9:9">
      <c r="I950" s="585"/>
    </row>
    <row r="951" spans="9:9">
      <c r="I951" s="585"/>
    </row>
    <row r="952" spans="9:9">
      <c r="I952" s="585"/>
    </row>
    <row r="953" spans="9:9">
      <c r="I953" s="585"/>
    </row>
    <row r="954" spans="9:9">
      <c r="I954" s="585"/>
    </row>
    <row r="955" spans="9:9">
      <c r="I955" s="585"/>
    </row>
    <row r="956" spans="9:9">
      <c r="I956" s="585"/>
    </row>
    <row r="957" spans="9:9">
      <c r="I957" s="585"/>
    </row>
    <row r="958" spans="9:9">
      <c r="I958" s="585"/>
    </row>
    <row r="959" spans="9:9">
      <c r="I959" s="585"/>
    </row>
    <row r="960" spans="9:9">
      <c r="I960" s="585"/>
    </row>
    <row r="961" spans="9:9">
      <c r="I961" s="585"/>
    </row>
    <row r="962" spans="9:9">
      <c r="I962" s="585"/>
    </row>
    <row r="963" spans="9:9">
      <c r="I963" s="585"/>
    </row>
    <row r="964" spans="9:9">
      <c r="I964" s="585"/>
    </row>
    <row r="965" spans="9:9">
      <c r="I965" s="585"/>
    </row>
    <row r="966" spans="9:9">
      <c r="I966" s="585"/>
    </row>
    <row r="967" spans="9:9">
      <c r="I967" s="585"/>
    </row>
    <row r="968" spans="9:9">
      <c r="I968" s="585"/>
    </row>
    <row r="969" spans="9:9">
      <c r="I969" s="585"/>
    </row>
    <row r="970" spans="9:9">
      <c r="I970" s="585"/>
    </row>
    <row r="971" spans="9:9">
      <c r="I971" s="585"/>
    </row>
    <row r="972" spans="9:9">
      <c r="I972" s="585"/>
    </row>
    <row r="973" spans="9:9">
      <c r="I973" s="585"/>
    </row>
    <row r="974" spans="9:9">
      <c r="I974" s="585"/>
    </row>
    <row r="975" spans="9:9">
      <c r="I975" s="585"/>
    </row>
    <row r="976" spans="9:9">
      <c r="I976" s="585"/>
    </row>
    <row r="977" spans="9:9">
      <c r="I977" s="585"/>
    </row>
    <row r="978" spans="9:9">
      <c r="I978" s="585"/>
    </row>
    <row r="979" spans="9:9">
      <c r="I979" s="585"/>
    </row>
    <row r="980" spans="9:9">
      <c r="I980" s="585"/>
    </row>
    <row r="981" spans="9:9">
      <c r="I981" s="585"/>
    </row>
    <row r="982" spans="9:9">
      <c r="I982" s="585"/>
    </row>
    <row r="983" spans="9:9">
      <c r="I983" s="585"/>
    </row>
    <row r="984" spans="9:9">
      <c r="I984" s="585"/>
    </row>
    <row r="985" spans="9:9">
      <c r="I985" s="585"/>
    </row>
    <row r="986" spans="9:9">
      <c r="I986" s="585"/>
    </row>
    <row r="987" spans="9:9">
      <c r="I987" s="585"/>
    </row>
    <row r="988" spans="9:9">
      <c r="I988" s="585"/>
    </row>
    <row r="989" spans="9:9">
      <c r="I989" s="585"/>
    </row>
    <row r="990" spans="9:9">
      <c r="I990" s="585"/>
    </row>
    <row r="991" spans="9:9">
      <c r="I991" s="585"/>
    </row>
    <row r="992" spans="9:9">
      <c r="I992" s="585"/>
    </row>
    <row r="993" spans="9:9">
      <c r="I993" s="585"/>
    </row>
    <row r="994" spans="9:9">
      <c r="I994" s="585"/>
    </row>
    <row r="995" spans="9:9">
      <c r="I995" s="585"/>
    </row>
    <row r="996" spans="9:9">
      <c r="I996" s="585"/>
    </row>
    <row r="997" spans="9:9">
      <c r="I997" s="585"/>
    </row>
    <row r="998" spans="9:9">
      <c r="I998" s="585"/>
    </row>
    <row r="999" spans="9:9">
      <c r="I999" s="585"/>
    </row>
    <row r="1000" spans="9:9">
      <c r="I1000" s="585"/>
    </row>
    <row r="1001" spans="9:9">
      <c r="I1001" s="585"/>
    </row>
    <row r="1002" spans="9:9">
      <c r="I1002" s="585"/>
    </row>
    <row r="1003" spans="9:9">
      <c r="I1003" s="585"/>
    </row>
    <row r="1004" spans="9:9">
      <c r="I1004" s="585"/>
    </row>
    <row r="1005" spans="9:9">
      <c r="I1005" s="585"/>
    </row>
    <row r="1006" spans="9:9">
      <c r="I1006" s="585"/>
    </row>
    <row r="1007" spans="9:9">
      <c r="I1007" s="585"/>
    </row>
    <row r="1008" spans="9:9">
      <c r="I1008" s="585"/>
    </row>
    <row r="1009" spans="9:9">
      <c r="I1009" s="585"/>
    </row>
    <row r="1010" spans="9:9">
      <c r="I1010" s="585"/>
    </row>
    <row r="1011" spans="9:9">
      <c r="I1011" s="585"/>
    </row>
    <row r="1012" spans="9:9">
      <c r="I1012" s="585"/>
    </row>
    <row r="1013" spans="9:9">
      <c r="I1013" s="585"/>
    </row>
    <row r="1014" spans="9:9">
      <c r="I1014" s="585"/>
    </row>
    <row r="1015" spans="9:9">
      <c r="I1015" s="585"/>
    </row>
    <row r="1016" spans="9:9">
      <c r="I1016" s="585"/>
    </row>
    <row r="1017" spans="9:9">
      <c r="I1017" s="585"/>
    </row>
    <row r="1018" spans="9:9">
      <c r="I1018" s="585"/>
    </row>
    <row r="1019" spans="9:9">
      <c r="I1019" s="585"/>
    </row>
    <row r="1020" spans="9:9">
      <c r="I1020" s="585"/>
    </row>
    <row r="1021" spans="9:9">
      <c r="I1021" s="585"/>
    </row>
    <row r="1022" spans="9:9">
      <c r="I1022" s="585"/>
    </row>
    <row r="1023" spans="9:9">
      <c r="I1023" s="585"/>
    </row>
    <row r="1024" spans="9:9">
      <c r="I1024" s="585"/>
    </row>
    <row r="1025" spans="9:9">
      <c r="I1025" s="585"/>
    </row>
    <row r="1026" spans="9:9">
      <c r="I1026" s="585"/>
    </row>
    <row r="1027" spans="9:9">
      <c r="I1027" s="585"/>
    </row>
    <row r="1028" spans="9:9">
      <c r="I1028" s="585"/>
    </row>
    <row r="1029" spans="9:9">
      <c r="I1029" s="585"/>
    </row>
    <row r="1030" spans="9:9">
      <c r="I1030" s="585"/>
    </row>
    <row r="1031" spans="9:9">
      <c r="I1031" s="585"/>
    </row>
    <row r="1032" spans="9:9">
      <c r="I1032" s="585"/>
    </row>
    <row r="1033" spans="9:9">
      <c r="I1033" s="585"/>
    </row>
    <row r="1034" spans="9:9">
      <c r="I1034" s="585"/>
    </row>
    <row r="1035" spans="9:9">
      <c r="I1035" s="585"/>
    </row>
    <row r="1036" spans="9:9">
      <c r="I1036" s="585"/>
    </row>
    <row r="1037" spans="9:9">
      <c r="I1037" s="585"/>
    </row>
    <row r="1038" spans="9:9">
      <c r="I1038" s="585"/>
    </row>
    <row r="1039" spans="9:9">
      <c r="I1039" s="585"/>
    </row>
    <row r="1040" spans="9:9">
      <c r="I1040" s="585"/>
    </row>
    <row r="1041" spans="9:9">
      <c r="I1041" s="585"/>
    </row>
    <row r="1042" spans="9:9">
      <c r="I1042" s="585"/>
    </row>
    <row r="1043" spans="9:9">
      <c r="I1043" s="585"/>
    </row>
    <row r="1044" spans="9:9">
      <c r="I1044" s="585"/>
    </row>
    <row r="1045" spans="9:9">
      <c r="I1045" s="585"/>
    </row>
    <row r="1046" spans="9:9">
      <c r="I1046" s="585"/>
    </row>
    <row r="1047" spans="9:9">
      <c r="I1047" s="585"/>
    </row>
    <row r="1048" spans="9:9">
      <c r="I1048" s="585"/>
    </row>
    <row r="1049" spans="9:9">
      <c r="I1049" s="585"/>
    </row>
    <row r="1050" spans="9:9">
      <c r="I1050" s="585"/>
    </row>
    <row r="1051" spans="9:9">
      <c r="I1051" s="585"/>
    </row>
    <row r="1052" spans="9:9">
      <c r="I1052" s="585"/>
    </row>
    <row r="1053" spans="9:9">
      <c r="I1053" s="585"/>
    </row>
    <row r="1054" spans="9:9">
      <c r="I1054" s="585"/>
    </row>
    <row r="1055" spans="9:9">
      <c r="I1055" s="585"/>
    </row>
    <row r="1056" spans="9:9">
      <c r="I1056" s="585"/>
    </row>
    <row r="1057" spans="9:9">
      <c r="I1057" s="585"/>
    </row>
    <row r="1058" spans="9:9">
      <c r="I1058" s="585"/>
    </row>
    <row r="1059" spans="9:9">
      <c r="I1059" s="585"/>
    </row>
    <row r="1060" spans="9:9">
      <c r="I1060" s="585"/>
    </row>
    <row r="1061" spans="9:9">
      <c r="I1061" s="585"/>
    </row>
    <row r="1062" spans="9:9">
      <c r="I1062" s="585"/>
    </row>
    <row r="1063" spans="9:9">
      <c r="I1063" s="585"/>
    </row>
    <row r="1064" spans="9:9">
      <c r="I1064" s="585"/>
    </row>
    <row r="1065" spans="9:9">
      <c r="I1065" s="585"/>
    </row>
    <row r="1066" spans="9:9">
      <c r="I1066" s="585"/>
    </row>
    <row r="1067" spans="9:9">
      <c r="I1067" s="585"/>
    </row>
    <row r="1068" spans="9:9">
      <c r="I1068" s="585"/>
    </row>
    <row r="1069" spans="9:9">
      <c r="I1069" s="585"/>
    </row>
    <row r="1070" spans="9:9">
      <c r="I1070" s="585"/>
    </row>
    <row r="1071" spans="9:9">
      <c r="I1071" s="585"/>
    </row>
    <row r="1072" spans="9:9">
      <c r="I1072" s="585"/>
    </row>
    <row r="1073" spans="9:9">
      <c r="I1073" s="585"/>
    </row>
    <row r="1074" spans="9:9">
      <c r="I1074" s="585"/>
    </row>
    <row r="1075" spans="9:9">
      <c r="I1075" s="585"/>
    </row>
    <row r="1076" spans="9:9">
      <c r="I1076" s="585"/>
    </row>
    <row r="1077" spans="9:9">
      <c r="I1077" s="585"/>
    </row>
    <row r="1078" spans="9:9">
      <c r="I1078" s="585"/>
    </row>
    <row r="1079" spans="9:9">
      <c r="I1079" s="585"/>
    </row>
    <row r="1080" spans="9:9">
      <c r="I1080" s="585"/>
    </row>
    <row r="1081" spans="9:9">
      <c r="I1081" s="585"/>
    </row>
    <row r="1082" spans="9:9">
      <c r="I1082" s="585"/>
    </row>
    <row r="1083" spans="9:9">
      <c r="I1083" s="585"/>
    </row>
    <row r="1084" spans="9:9">
      <c r="I1084" s="585"/>
    </row>
    <row r="1085" spans="9:9">
      <c r="I1085" s="585"/>
    </row>
    <row r="1086" spans="9:9">
      <c r="I1086" s="585"/>
    </row>
    <row r="1087" spans="9:9">
      <c r="I1087" s="585"/>
    </row>
    <row r="1088" spans="9:9">
      <c r="I1088" s="585"/>
    </row>
    <row r="1089" spans="9:9">
      <c r="I1089" s="585"/>
    </row>
    <row r="1090" spans="9:9">
      <c r="I1090" s="585"/>
    </row>
    <row r="1091" spans="9:9">
      <c r="I1091" s="585"/>
    </row>
    <row r="1092" spans="9:9">
      <c r="I1092" s="585"/>
    </row>
    <row r="1093" spans="9:9">
      <c r="I1093" s="585"/>
    </row>
    <row r="1094" spans="9:9">
      <c r="I1094" s="585"/>
    </row>
    <row r="1095" spans="9:9">
      <c r="I1095" s="585"/>
    </row>
    <row r="1096" spans="9:9">
      <c r="I1096" s="585"/>
    </row>
    <row r="1097" spans="9:9">
      <c r="I1097" s="585"/>
    </row>
    <row r="1098" spans="9:9">
      <c r="I1098" s="585"/>
    </row>
    <row r="1099" spans="9:9">
      <c r="I1099" s="585"/>
    </row>
    <row r="1100" spans="9:9">
      <c r="I1100" s="585"/>
    </row>
    <row r="1101" spans="9:9">
      <c r="I1101" s="585"/>
    </row>
    <row r="1102" spans="9:9">
      <c r="I1102" s="585"/>
    </row>
    <row r="1103" spans="9:9">
      <c r="I1103" s="585"/>
    </row>
    <row r="1104" spans="9:9">
      <c r="I1104" s="585"/>
    </row>
    <row r="1105" spans="9:9">
      <c r="I1105" s="585"/>
    </row>
    <row r="1106" spans="9:9">
      <c r="I1106" s="585"/>
    </row>
    <row r="1107" spans="9:9">
      <c r="I1107" s="585"/>
    </row>
    <row r="1108" spans="9:9">
      <c r="I1108" s="585"/>
    </row>
    <row r="1109" spans="9:9">
      <c r="I1109" s="585"/>
    </row>
    <row r="1110" spans="9:9">
      <c r="I1110" s="585"/>
    </row>
    <row r="1111" spans="9:9">
      <c r="I1111" s="585"/>
    </row>
    <row r="1112" spans="9:9">
      <c r="I1112" s="585"/>
    </row>
    <row r="1113" spans="9:9">
      <c r="I1113" s="585"/>
    </row>
    <row r="1114" spans="9:9">
      <c r="I1114" s="585"/>
    </row>
    <row r="1115" spans="9:9">
      <c r="I1115" s="585"/>
    </row>
    <row r="1116" spans="9:9">
      <c r="I1116" s="585"/>
    </row>
    <row r="1117" spans="9:9">
      <c r="I1117" s="585"/>
    </row>
    <row r="1118" spans="9:9">
      <c r="I1118" s="585"/>
    </row>
    <row r="1119" spans="9:9">
      <c r="I1119" s="585"/>
    </row>
    <row r="1120" spans="9:9">
      <c r="I1120" s="585"/>
    </row>
    <row r="1121" spans="9:9">
      <c r="I1121" s="585"/>
    </row>
    <row r="1122" spans="9:9">
      <c r="I1122" s="585"/>
    </row>
    <row r="1123" spans="9:9">
      <c r="I1123" s="585"/>
    </row>
    <row r="1124" spans="9:9">
      <c r="I1124" s="585"/>
    </row>
    <row r="1125" spans="9:9">
      <c r="I1125" s="585"/>
    </row>
    <row r="1126" spans="9:9">
      <c r="I1126" s="585"/>
    </row>
    <row r="1127" spans="9:9">
      <c r="I1127" s="585"/>
    </row>
    <row r="1128" spans="9:9">
      <c r="I1128" s="585"/>
    </row>
    <row r="1129" spans="9:9">
      <c r="I1129" s="585"/>
    </row>
    <row r="1130" spans="9:9">
      <c r="I1130" s="585"/>
    </row>
    <row r="1131" spans="9:9">
      <c r="I1131" s="585"/>
    </row>
    <row r="1132" spans="9:9">
      <c r="I1132" s="585"/>
    </row>
    <row r="1133" spans="9:9">
      <c r="I1133" s="585"/>
    </row>
    <row r="1134" spans="9:9">
      <c r="I1134" s="585"/>
    </row>
    <row r="1135" spans="9:9">
      <c r="I1135" s="585"/>
    </row>
    <row r="1136" spans="9:9">
      <c r="I1136" s="585"/>
    </row>
    <row r="1137" spans="9:9">
      <c r="I1137" s="585"/>
    </row>
    <row r="1138" spans="9:9">
      <c r="I1138" s="585"/>
    </row>
    <row r="1139" spans="9:9">
      <c r="I1139" s="585"/>
    </row>
    <row r="1140" spans="9:9">
      <c r="I1140" s="585"/>
    </row>
    <row r="1141" spans="9:9">
      <c r="I1141" s="585"/>
    </row>
    <row r="1142" spans="9:9">
      <c r="I1142" s="585"/>
    </row>
    <row r="1143" spans="9:9">
      <c r="I1143" s="585"/>
    </row>
    <row r="1144" spans="9:9">
      <c r="I1144" s="585"/>
    </row>
    <row r="1145" spans="9:9">
      <c r="I1145" s="585"/>
    </row>
    <row r="1146" spans="9:9">
      <c r="I1146" s="585"/>
    </row>
    <row r="1147" spans="9:9">
      <c r="I1147" s="585"/>
    </row>
    <row r="1148" spans="9:9">
      <c r="I1148" s="585"/>
    </row>
    <row r="1149" spans="9:9">
      <c r="I1149" s="585"/>
    </row>
    <row r="1150" spans="9:9">
      <c r="I1150" s="585"/>
    </row>
    <row r="1151" spans="9:9">
      <c r="I1151" s="585"/>
    </row>
    <row r="1152" spans="9:9">
      <c r="I1152" s="585"/>
    </row>
    <row r="1153" spans="9:9">
      <c r="I1153" s="585"/>
    </row>
    <row r="1154" spans="9:9">
      <c r="I1154" s="585"/>
    </row>
    <row r="1155" spans="9:9">
      <c r="I1155" s="585"/>
    </row>
    <row r="1156" spans="9:9">
      <c r="I1156" s="585"/>
    </row>
    <row r="1157" spans="9:9">
      <c r="I1157" s="585"/>
    </row>
    <row r="1158" spans="9:9">
      <c r="I1158" s="585"/>
    </row>
    <row r="1159" spans="9:9">
      <c r="I1159" s="585"/>
    </row>
    <row r="1160" spans="9:9">
      <c r="I1160" s="585"/>
    </row>
    <row r="1161" spans="9:9">
      <c r="I1161" s="585"/>
    </row>
    <row r="1162" spans="9:9">
      <c r="I1162" s="585"/>
    </row>
    <row r="1163" spans="9:9">
      <c r="I1163" s="585"/>
    </row>
    <row r="1164" spans="9:9">
      <c r="I1164" s="585"/>
    </row>
    <row r="1165" spans="9:9">
      <c r="I1165" s="585"/>
    </row>
    <row r="1166" spans="9:9">
      <c r="I1166" s="585"/>
    </row>
    <row r="1167" spans="9:9">
      <c r="I1167" s="585"/>
    </row>
    <row r="1168" spans="9:9">
      <c r="I1168" s="585"/>
    </row>
    <row r="1169" spans="9:9">
      <c r="I1169" s="585"/>
    </row>
    <row r="1170" spans="9:9">
      <c r="I1170" s="585"/>
    </row>
    <row r="1171" spans="9:9">
      <c r="I1171" s="585"/>
    </row>
    <row r="1172" spans="9:9">
      <c r="I1172" s="585"/>
    </row>
    <row r="1173" spans="9:9">
      <c r="I1173" s="585"/>
    </row>
    <row r="1174" spans="9:9">
      <c r="I1174" s="585"/>
    </row>
    <row r="1175" spans="9:9">
      <c r="I1175" s="585"/>
    </row>
    <row r="1176" spans="9:9">
      <c r="I1176" s="585"/>
    </row>
    <row r="1177" spans="9:9">
      <c r="I1177" s="585"/>
    </row>
    <row r="1178" spans="9:9">
      <c r="I1178" s="585"/>
    </row>
    <row r="1179" spans="9:9">
      <c r="I1179" s="585"/>
    </row>
    <row r="1180" spans="9:9">
      <c r="I1180" s="585"/>
    </row>
    <row r="1181" spans="9:9">
      <c r="I1181" s="585"/>
    </row>
    <row r="1182" spans="9:9">
      <c r="I1182" s="585"/>
    </row>
    <row r="1183" spans="9:9">
      <c r="I1183" s="585"/>
    </row>
    <row r="1184" spans="9:9">
      <c r="I1184" s="585"/>
    </row>
    <row r="1185" spans="9:9">
      <c r="I1185" s="585"/>
    </row>
    <row r="1186" spans="9:9">
      <c r="I1186" s="585"/>
    </row>
    <row r="1187" spans="9:9">
      <c r="I1187" s="585"/>
    </row>
    <row r="1188" spans="9:9">
      <c r="I1188" s="585"/>
    </row>
    <row r="1189" spans="9:9">
      <c r="I1189" s="585"/>
    </row>
    <row r="1190" spans="9:9">
      <c r="I1190" s="585"/>
    </row>
    <row r="1191" spans="9:9">
      <c r="I1191" s="585"/>
    </row>
    <row r="1192" spans="9:9">
      <c r="I1192" s="585"/>
    </row>
    <row r="1193" spans="9:9">
      <c r="I1193" s="585"/>
    </row>
    <row r="1194" spans="9:9">
      <c r="I1194" s="585"/>
    </row>
    <row r="1195" spans="9:9">
      <c r="I1195" s="585"/>
    </row>
    <row r="1196" spans="9:9">
      <c r="I1196" s="585"/>
    </row>
    <row r="1197" spans="9:9">
      <c r="I1197" s="585"/>
    </row>
    <row r="1198" spans="9:9">
      <c r="I1198" s="585"/>
    </row>
    <row r="1199" spans="9:9">
      <c r="I1199" s="585"/>
    </row>
    <row r="1200" spans="9:9">
      <c r="I1200" s="585"/>
    </row>
    <row r="1201" spans="9:9">
      <c r="I1201" s="585"/>
    </row>
    <row r="1202" spans="9:9">
      <c r="I1202" s="585"/>
    </row>
    <row r="1203" spans="9:9">
      <c r="I1203" s="585"/>
    </row>
    <row r="1204" spans="9:9">
      <c r="I1204" s="585"/>
    </row>
    <row r="1205" spans="9:9">
      <c r="I1205" s="585"/>
    </row>
    <row r="1206" spans="9:9">
      <c r="I1206" s="585"/>
    </row>
    <row r="1207" spans="9:9">
      <c r="I1207" s="585"/>
    </row>
    <row r="1208" spans="9:9">
      <c r="I1208" s="585"/>
    </row>
    <row r="1209" spans="9:9">
      <c r="I1209" s="585"/>
    </row>
    <row r="1210" spans="9:9">
      <c r="I1210" s="585"/>
    </row>
    <row r="1211" spans="9:9">
      <c r="I1211" s="585"/>
    </row>
    <row r="1212" spans="9:9">
      <c r="I1212" s="585"/>
    </row>
    <row r="1213" spans="9:9">
      <c r="I1213" s="585"/>
    </row>
    <row r="1214" spans="9:9">
      <c r="I1214" s="585"/>
    </row>
    <row r="1215" spans="9:9">
      <c r="I1215" s="585"/>
    </row>
    <row r="1216" spans="9:9">
      <c r="I1216" s="585"/>
    </row>
  </sheetData>
  <mergeCells count="21">
    <mergeCell ref="C42:C43"/>
    <mergeCell ref="D42:D43"/>
    <mergeCell ref="E42:E43"/>
    <mergeCell ref="F42:F43"/>
    <mergeCell ref="G42:G43"/>
    <mergeCell ref="A63:K63"/>
    <mergeCell ref="D40:D41"/>
    <mergeCell ref="E40:E41"/>
    <mergeCell ref="F40:F41"/>
    <mergeCell ref="G40:G41"/>
    <mergeCell ref="H40:H41"/>
    <mergeCell ref="I40:I41"/>
    <mergeCell ref="E2:F4"/>
    <mergeCell ref="K14:N14"/>
    <mergeCell ref="C36:C38"/>
    <mergeCell ref="D36:D38"/>
    <mergeCell ref="E36:E38"/>
    <mergeCell ref="F36:F38"/>
    <mergeCell ref="G36:G38"/>
    <mergeCell ref="H36:H38"/>
    <mergeCell ref="I36:I38"/>
  </mergeCells>
  <pageMargins left="0.70866141732283472" right="0.70866141732283472" top="0.74803149606299213" bottom="0.74803149606299213" header="0.31496062992125984" footer="0.31496062992125984"/>
  <pageSetup paperSize="301" scale="90" orientation="portrait" r:id="rId1"/>
  <drawing r:id="rId2"/>
  <legacyDrawing r:id="rId3"/>
</worksheet>
</file>

<file path=xl/worksheets/sheet23.xml><?xml version="1.0" encoding="utf-8"?>
<worksheet xmlns="http://schemas.openxmlformats.org/spreadsheetml/2006/main" xmlns:r="http://schemas.openxmlformats.org/officeDocument/2006/relationships">
  <dimension ref="A1:G20"/>
  <sheetViews>
    <sheetView topLeftCell="A13" workbookViewId="0">
      <selection activeCell="H7" sqref="H7"/>
    </sheetView>
  </sheetViews>
  <sheetFormatPr baseColWidth="10" defaultRowHeight="15"/>
  <sheetData>
    <row r="1" spans="1:7" ht="15.75" thickBot="1"/>
    <row r="2" spans="1:7" ht="15.75" thickBot="1">
      <c r="A2" s="694" t="s">
        <v>2193</v>
      </c>
      <c r="B2" s="695"/>
      <c r="C2" s="695"/>
      <c r="D2" s="695"/>
      <c r="E2" s="695"/>
      <c r="F2" s="695"/>
      <c r="G2" s="696"/>
    </row>
    <row r="3" spans="1:7" ht="15.75" thickBot="1">
      <c r="A3" s="694" t="s">
        <v>2194</v>
      </c>
      <c r="B3" s="695"/>
      <c r="C3" s="695"/>
      <c r="D3" s="695"/>
      <c r="E3" s="695"/>
      <c r="F3" s="695"/>
      <c r="G3" s="696"/>
    </row>
    <row r="4" spans="1:7" ht="35.25" thickBot="1">
      <c r="A4" s="689" t="s">
        <v>2195</v>
      </c>
      <c r="B4" s="690" t="s">
        <v>2196</v>
      </c>
      <c r="C4" s="690" t="s">
        <v>2197</v>
      </c>
      <c r="D4" s="690" t="s">
        <v>2198</v>
      </c>
      <c r="E4" s="690" t="s">
        <v>2199</v>
      </c>
      <c r="F4" s="690" t="s">
        <v>2190</v>
      </c>
      <c r="G4" s="690" t="s">
        <v>2200</v>
      </c>
    </row>
    <row r="5" spans="1:7">
      <c r="A5" s="697">
        <v>1</v>
      </c>
      <c r="B5" s="691"/>
      <c r="C5" s="697" t="s">
        <v>2202</v>
      </c>
      <c r="D5" s="699">
        <v>40239</v>
      </c>
      <c r="E5" s="701">
        <v>316953.34999999998</v>
      </c>
      <c r="F5" s="697"/>
      <c r="G5" s="697" t="s">
        <v>2203</v>
      </c>
    </row>
    <row r="6" spans="1:7" ht="46.5" thickBot="1">
      <c r="A6" s="698"/>
      <c r="B6" s="692" t="s">
        <v>2201</v>
      </c>
      <c r="C6" s="698"/>
      <c r="D6" s="700"/>
      <c r="E6" s="702"/>
      <c r="F6" s="698"/>
      <c r="G6" s="698"/>
    </row>
    <row r="7" spans="1:7" ht="51.75" customHeight="1">
      <c r="A7" s="697">
        <v>2</v>
      </c>
      <c r="B7" s="697" t="s">
        <v>2204</v>
      </c>
      <c r="C7" s="697" t="s">
        <v>2205</v>
      </c>
      <c r="D7" s="699">
        <v>40633</v>
      </c>
      <c r="E7" s="697" t="s">
        <v>2206</v>
      </c>
      <c r="F7" s="697" t="s">
        <v>2207</v>
      </c>
      <c r="G7" s="697" t="s">
        <v>2208</v>
      </c>
    </row>
    <row r="8" spans="1:7" ht="15.75" thickBot="1">
      <c r="A8" s="698"/>
      <c r="B8" s="698"/>
      <c r="C8" s="698"/>
      <c r="D8" s="700"/>
      <c r="E8" s="698"/>
      <c r="F8" s="698"/>
      <c r="G8" s="698"/>
    </row>
    <row r="9" spans="1:7" ht="63" customHeight="1">
      <c r="A9" s="697">
        <v>3</v>
      </c>
      <c r="B9" s="697" t="s">
        <v>2209</v>
      </c>
      <c r="C9" s="697" t="s">
        <v>2210</v>
      </c>
      <c r="D9" s="699">
        <v>41072</v>
      </c>
      <c r="E9" s="703"/>
      <c r="F9" s="697" t="s">
        <v>2211</v>
      </c>
      <c r="G9" s="697" t="s">
        <v>2212</v>
      </c>
    </row>
    <row r="10" spans="1:7" ht="15.75" thickBot="1">
      <c r="A10" s="698"/>
      <c r="B10" s="698"/>
      <c r="C10" s="698"/>
      <c r="D10" s="700"/>
      <c r="E10" s="704"/>
      <c r="F10" s="698"/>
      <c r="G10" s="698"/>
    </row>
    <row r="11" spans="1:7" ht="74.25" customHeight="1">
      <c r="A11" s="697">
        <v>4</v>
      </c>
      <c r="B11" s="697" t="s">
        <v>2213</v>
      </c>
      <c r="C11" s="697" t="s">
        <v>2214</v>
      </c>
      <c r="D11" s="699">
        <v>41072</v>
      </c>
      <c r="E11" s="703"/>
      <c r="F11" s="697" t="s">
        <v>2211</v>
      </c>
      <c r="G11" s="697" t="s">
        <v>2215</v>
      </c>
    </row>
    <row r="12" spans="1:7" ht="15.75" thickBot="1">
      <c r="A12" s="698"/>
      <c r="B12" s="698"/>
      <c r="C12" s="698"/>
      <c r="D12" s="700"/>
      <c r="E12" s="704"/>
      <c r="F12" s="698"/>
      <c r="G12" s="698"/>
    </row>
    <row r="13" spans="1:7" ht="175.5" customHeight="1">
      <c r="A13" s="697">
        <v>5</v>
      </c>
      <c r="B13" s="697" t="s">
        <v>2201</v>
      </c>
      <c r="C13" s="697" t="s">
        <v>2216</v>
      </c>
      <c r="D13" s="699">
        <v>41680</v>
      </c>
      <c r="E13" s="691" t="s">
        <v>2217</v>
      </c>
      <c r="F13" s="703"/>
      <c r="G13" s="705" t="s">
        <v>2218</v>
      </c>
    </row>
    <row r="14" spans="1:7" ht="15.75" thickBot="1">
      <c r="A14" s="698"/>
      <c r="B14" s="698"/>
      <c r="C14" s="698"/>
      <c r="D14" s="700"/>
      <c r="E14" s="693">
        <v>70313.5</v>
      </c>
      <c r="F14" s="704"/>
      <c r="G14" s="706"/>
    </row>
    <row r="15" spans="1:7" ht="51.75" customHeight="1">
      <c r="A15" s="697">
        <v>6</v>
      </c>
      <c r="B15" s="697" t="s">
        <v>2219</v>
      </c>
      <c r="C15" s="697" t="s">
        <v>2220</v>
      </c>
      <c r="D15" s="699">
        <v>41831</v>
      </c>
      <c r="E15" s="701">
        <v>1633960.77</v>
      </c>
      <c r="F15" s="697" t="s">
        <v>2221</v>
      </c>
      <c r="G15" s="705" t="s">
        <v>2222</v>
      </c>
    </row>
    <row r="16" spans="1:7" ht="15.75" thickBot="1">
      <c r="A16" s="698"/>
      <c r="B16" s="698"/>
      <c r="C16" s="698"/>
      <c r="D16" s="700"/>
      <c r="E16" s="702"/>
      <c r="F16" s="698"/>
      <c r="G16" s="706"/>
    </row>
    <row r="17" spans="1:7" ht="63" customHeight="1">
      <c r="A17" s="697">
        <v>7</v>
      </c>
      <c r="B17" s="697" t="s">
        <v>2223</v>
      </c>
      <c r="C17" s="697" t="s">
        <v>2224</v>
      </c>
      <c r="D17" s="699">
        <v>41737</v>
      </c>
      <c r="E17" s="703"/>
      <c r="F17" s="697" t="s">
        <v>2225</v>
      </c>
      <c r="G17" s="705" t="s">
        <v>2226</v>
      </c>
    </row>
    <row r="18" spans="1:7" ht="15.75" thickBot="1">
      <c r="A18" s="698"/>
      <c r="B18" s="698"/>
      <c r="C18" s="698"/>
      <c r="D18" s="700"/>
      <c r="E18" s="704"/>
      <c r="F18" s="698"/>
      <c r="G18" s="706"/>
    </row>
    <row r="19" spans="1:7" ht="265.5" customHeight="1">
      <c r="A19" s="697">
        <v>8</v>
      </c>
      <c r="B19" s="697" t="s">
        <v>2227</v>
      </c>
      <c r="C19" s="697" t="s">
        <v>2228</v>
      </c>
      <c r="D19" s="699">
        <v>42040</v>
      </c>
      <c r="E19" s="701">
        <v>50000</v>
      </c>
      <c r="F19" s="697" t="s">
        <v>2229</v>
      </c>
      <c r="G19" s="707" t="s">
        <v>2230</v>
      </c>
    </row>
    <row r="20" spans="1:7" ht="15.75" thickBot="1">
      <c r="A20" s="698"/>
      <c r="B20" s="698"/>
      <c r="C20" s="698"/>
      <c r="D20" s="700"/>
      <c r="E20" s="702"/>
      <c r="F20" s="698"/>
      <c r="G20" s="708"/>
    </row>
  </sheetData>
  <mergeCells count="56">
    <mergeCell ref="G19:G20"/>
    <mergeCell ref="A19:A20"/>
    <mergeCell ref="B19:B20"/>
    <mergeCell ref="C19:C20"/>
    <mergeCell ref="D19:D20"/>
    <mergeCell ref="E19:E20"/>
    <mergeCell ref="F19:F20"/>
    <mergeCell ref="G15:G16"/>
    <mergeCell ref="A17:A18"/>
    <mergeCell ref="B17:B18"/>
    <mergeCell ref="C17:C18"/>
    <mergeCell ref="D17:D18"/>
    <mergeCell ref="E17:E18"/>
    <mergeCell ref="F17:F18"/>
    <mergeCell ref="G17:G18"/>
    <mergeCell ref="A15:A16"/>
    <mergeCell ref="B15:B16"/>
    <mergeCell ref="C15:C16"/>
    <mergeCell ref="D15:D16"/>
    <mergeCell ref="E15:E16"/>
    <mergeCell ref="F15:F16"/>
    <mergeCell ref="G11:G12"/>
    <mergeCell ref="A13:A14"/>
    <mergeCell ref="B13:B14"/>
    <mergeCell ref="C13:C14"/>
    <mergeCell ref="D13:D14"/>
    <mergeCell ref="F13:F14"/>
    <mergeCell ref="G13:G14"/>
    <mergeCell ref="A11:A12"/>
    <mergeCell ref="B11:B12"/>
    <mergeCell ref="C11:C12"/>
    <mergeCell ref="D11:D12"/>
    <mergeCell ref="E11:E12"/>
    <mergeCell ref="F11:F12"/>
    <mergeCell ref="G7:G8"/>
    <mergeCell ref="A9:A10"/>
    <mergeCell ref="B9:B10"/>
    <mergeCell ref="C9:C10"/>
    <mergeCell ref="D9:D10"/>
    <mergeCell ref="E9:E10"/>
    <mergeCell ref="F9:F10"/>
    <mergeCell ref="G9:G10"/>
    <mergeCell ref="A7:A8"/>
    <mergeCell ref="B7:B8"/>
    <mergeCell ref="C7:C8"/>
    <mergeCell ref="D7:D8"/>
    <mergeCell ref="E7:E8"/>
    <mergeCell ref="F7:F8"/>
    <mergeCell ref="A2:G2"/>
    <mergeCell ref="A3:G3"/>
    <mergeCell ref="A5:A6"/>
    <mergeCell ref="C5:C6"/>
    <mergeCell ref="D5:D6"/>
    <mergeCell ref="E5:E6"/>
    <mergeCell ref="F5:F6"/>
    <mergeCell ref="G5:G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J44"/>
  <sheetViews>
    <sheetView showGridLines="0" topLeftCell="C31" workbookViewId="0">
      <selection activeCell="J44" sqref="J44"/>
    </sheetView>
  </sheetViews>
  <sheetFormatPr baseColWidth="10" defaultColWidth="11.42578125" defaultRowHeight="11.25"/>
  <cols>
    <col min="1" max="1" width="19.85546875" style="746" customWidth="1"/>
    <col min="2" max="2" width="21.42578125" style="746" customWidth="1"/>
    <col min="3" max="3" width="17.28515625" style="746" customWidth="1"/>
    <col min="4" max="4" width="15.140625" style="746" customWidth="1"/>
    <col min="5" max="5" width="11.42578125" style="747" customWidth="1"/>
    <col min="6" max="6" width="10.7109375" style="710" customWidth="1"/>
    <col min="7" max="7" width="11.140625" style="710" customWidth="1"/>
    <col min="8" max="8" width="10.140625" style="710" customWidth="1"/>
    <col min="9" max="9" width="9.85546875" style="710" customWidth="1"/>
    <col min="10" max="10" width="8.140625" style="710" customWidth="1"/>
    <col min="11" max="16384" width="11.42578125" style="710"/>
  </cols>
  <sheetData>
    <row r="1" spans="1:10">
      <c r="A1" s="709"/>
      <c r="B1" s="709"/>
      <c r="C1" s="709"/>
      <c r="D1" s="709"/>
      <c r="E1" s="709"/>
      <c r="F1" s="709"/>
      <c r="G1" s="709"/>
      <c r="H1" s="709"/>
      <c r="I1" s="709"/>
      <c r="J1" s="709"/>
    </row>
    <row r="2" spans="1:10" ht="15.75">
      <c r="A2" s="711" t="s">
        <v>2231</v>
      </c>
      <c r="B2" s="711"/>
      <c r="C2" s="711"/>
      <c r="D2" s="711"/>
      <c r="E2" s="711"/>
    </row>
    <row r="4" spans="1:10" ht="22.5">
      <c r="A4" s="712" t="s">
        <v>2232</v>
      </c>
      <c r="B4" s="712" t="s">
        <v>2233</v>
      </c>
      <c r="C4" s="712" t="s">
        <v>2234</v>
      </c>
      <c r="D4" s="712" t="s">
        <v>2235</v>
      </c>
      <c r="E4" s="713" t="s">
        <v>2236</v>
      </c>
    </row>
    <row r="5" spans="1:10" ht="22.5">
      <c r="A5" s="714" t="s">
        <v>2237</v>
      </c>
      <c r="B5" s="714" t="s">
        <v>2238</v>
      </c>
      <c r="C5" s="715">
        <v>10720</v>
      </c>
      <c r="D5" s="716">
        <v>42319</v>
      </c>
      <c r="E5" s="717" t="s">
        <v>2239</v>
      </c>
    </row>
    <row r="6" spans="1:10" ht="22.5">
      <c r="A6" s="714" t="s">
        <v>2240</v>
      </c>
      <c r="B6" s="714" t="s">
        <v>2241</v>
      </c>
      <c r="C6" s="715">
        <v>744851</v>
      </c>
      <c r="D6" s="716">
        <v>42321</v>
      </c>
      <c r="E6" s="717" t="s">
        <v>2242</v>
      </c>
    </row>
    <row r="7" spans="1:10" ht="22.5">
      <c r="A7" s="714" t="s">
        <v>2243</v>
      </c>
      <c r="B7" s="714" t="s">
        <v>2244</v>
      </c>
      <c r="C7" s="714" t="s">
        <v>2245</v>
      </c>
      <c r="D7" s="716">
        <v>42311</v>
      </c>
      <c r="E7" s="717" t="s">
        <v>2246</v>
      </c>
    </row>
    <row r="8" spans="1:10">
      <c r="A8" s="714" t="s">
        <v>2247</v>
      </c>
      <c r="B8" s="714" t="s">
        <v>2248</v>
      </c>
      <c r="C8" s="714" t="s">
        <v>2249</v>
      </c>
      <c r="D8" s="716">
        <v>42306</v>
      </c>
      <c r="E8" s="717" t="s">
        <v>2250</v>
      </c>
    </row>
    <row r="9" spans="1:10" ht="22.5">
      <c r="A9" s="714" t="s">
        <v>2251</v>
      </c>
      <c r="B9" s="714" t="s">
        <v>2252</v>
      </c>
      <c r="C9" s="718">
        <v>43199</v>
      </c>
      <c r="D9" s="716">
        <v>42328</v>
      </c>
      <c r="E9" s="717" t="s">
        <v>2239</v>
      </c>
    </row>
    <row r="10" spans="1:10" ht="22.5">
      <c r="A10" s="714" t="s">
        <v>2253</v>
      </c>
      <c r="B10" s="714" t="s">
        <v>2254</v>
      </c>
      <c r="C10" s="715">
        <v>41170</v>
      </c>
      <c r="D10" s="714" t="s">
        <v>2255</v>
      </c>
      <c r="E10" s="717" t="s">
        <v>2242</v>
      </c>
    </row>
    <row r="11" spans="1:10" ht="22.5">
      <c r="A11" s="714" t="s">
        <v>2256</v>
      </c>
      <c r="B11" s="714" t="s">
        <v>2257</v>
      </c>
      <c r="C11" s="714" t="s">
        <v>2258</v>
      </c>
      <c r="D11" s="716">
        <v>42348</v>
      </c>
      <c r="E11" s="717" t="s">
        <v>2242</v>
      </c>
    </row>
    <row r="12" spans="1:10" ht="22.5">
      <c r="A12" s="719" t="s">
        <v>2259</v>
      </c>
      <c r="B12" s="720" t="s">
        <v>2260</v>
      </c>
      <c r="C12" s="721">
        <v>15603</v>
      </c>
      <c r="D12" s="722">
        <v>42332</v>
      </c>
      <c r="E12" s="723" t="s">
        <v>2261</v>
      </c>
    </row>
    <row r="13" spans="1:10" ht="22.5">
      <c r="A13" s="719" t="s">
        <v>2262</v>
      </c>
      <c r="B13" s="720" t="s">
        <v>2263</v>
      </c>
      <c r="C13" s="724" t="s">
        <v>2264</v>
      </c>
      <c r="D13" s="722">
        <v>42352</v>
      </c>
      <c r="E13" s="723" t="s">
        <v>2265</v>
      </c>
    </row>
    <row r="14" spans="1:10" ht="22.5">
      <c r="A14" s="719" t="s">
        <v>2266</v>
      </c>
      <c r="B14" s="720" t="s">
        <v>2267</v>
      </c>
      <c r="C14" s="720" t="s">
        <v>2268</v>
      </c>
      <c r="D14" s="722">
        <v>42318</v>
      </c>
      <c r="E14" s="723" t="s">
        <v>2269</v>
      </c>
    </row>
    <row r="15" spans="1:10" ht="22.5">
      <c r="A15" s="725" t="s">
        <v>2270</v>
      </c>
      <c r="B15" s="720" t="s">
        <v>2271</v>
      </c>
      <c r="C15" s="726">
        <v>492381.76</v>
      </c>
      <c r="D15" s="727">
        <v>42283</v>
      </c>
      <c r="E15" s="723" t="s">
        <v>2272</v>
      </c>
    </row>
    <row r="16" spans="1:10" ht="33.75">
      <c r="A16" s="720" t="s">
        <v>2273</v>
      </c>
      <c r="B16" s="728" t="s">
        <v>2274</v>
      </c>
      <c r="C16" s="729">
        <v>46290</v>
      </c>
      <c r="D16" s="730">
        <v>42306</v>
      </c>
      <c r="E16" s="723" t="s">
        <v>2275</v>
      </c>
    </row>
    <row r="17" spans="1:5" ht="22.5">
      <c r="A17" s="725" t="s">
        <v>2276</v>
      </c>
      <c r="B17" s="731" t="s">
        <v>2277</v>
      </c>
      <c r="C17" s="720" t="s">
        <v>2278</v>
      </c>
      <c r="D17" s="730" t="s">
        <v>2279</v>
      </c>
      <c r="E17" s="723" t="s">
        <v>2280</v>
      </c>
    </row>
    <row r="18" spans="1:5" ht="22.5">
      <c r="A18" s="720" t="s">
        <v>2281</v>
      </c>
      <c r="B18" s="720" t="s">
        <v>2282</v>
      </c>
      <c r="C18" s="732">
        <v>4004177</v>
      </c>
      <c r="D18" s="733" t="s">
        <v>2283</v>
      </c>
      <c r="E18" s="723" t="s">
        <v>2284</v>
      </c>
    </row>
    <row r="19" spans="1:5" ht="22.5">
      <c r="A19" s="720" t="s">
        <v>2285</v>
      </c>
      <c r="B19" s="720" t="s">
        <v>2260</v>
      </c>
      <c r="C19" s="734"/>
      <c r="D19" s="733" t="s">
        <v>2286</v>
      </c>
      <c r="E19" s="723" t="s">
        <v>2287</v>
      </c>
    </row>
    <row r="20" spans="1:5" ht="22.5">
      <c r="A20" s="720" t="s">
        <v>2288</v>
      </c>
      <c r="B20" s="735" t="s">
        <v>2289</v>
      </c>
      <c r="C20" s="732">
        <v>15907</v>
      </c>
      <c r="D20" s="733" t="s">
        <v>2290</v>
      </c>
      <c r="E20" s="723" t="s">
        <v>2284</v>
      </c>
    </row>
    <row r="21" spans="1:5" ht="22.5">
      <c r="A21" s="720" t="s">
        <v>2291</v>
      </c>
      <c r="B21" s="728" t="s">
        <v>2292</v>
      </c>
      <c r="C21" s="720"/>
      <c r="D21" s="733" t="s">
        <v>2293</v>
      </c>
      <c r="E21" s="723" t="s">
        <v>2287</v>
      </c>
    </row>
    <row r="22" spans="1:5" ht="33.75">
      <c r="A22" s="714" t="s">
        <v>2294</v>
      </c>
      <c r="B22" s="714" t="s">
        <v>2295</v>
      </c>
      <c r="C22" s="736">
        <v>93888313.799999997</v>
      </c>
      <c r="D22" s="716">
        <v>42318</v>
      </c>
      <c r="E22" s="717" t="s">
        <v>2296</v>
      </c>
    </row>
    <row r="23" spans="1:5" ht="45">
      <c r="A23" s="714" t="s">
        <v>2297</v>
      </c>
      <c r="B23" s="714" t="s">
        <v>2298</v>
      </c>
      <c r="C23" s="737" t="s">
        <v>2299</v>
      </c>
      <c r="D23" s="716">
        <v>42319</v>
      </c>
      <c r="E23" s="717" t="s">
        <v>2300</v>
      </c>
    </row>
    <row r="24" spans="1:5" ht="15" customHeight="1">
      <c r="A24" s="714" t="s">
        <v>2301</v>
      </c>
      <c r="B24" s="714" t="s">
        <v>2302</v>
      </c>
      <c r="C24" s="736">
        <v>19866</v>
      </c>
      <c r="D24" s="716">
        <v>42328</v>
      </c>
      <c r="E24" s="717" t="s">
        <v>2303</v>
      </c>
    </row>
    <row r="25" spans="1:5" ht="22.5">
      <c r="A25" s="714" t="s">
        <v>2304</v>
      </c>
      <c r="B25" s="714" t="s">
        <v>2305</v>
      </c>
      <c r="C25" s="715">
        <v>340708</v>
      </c>
      <c r="D25" s="716">
        <v>42293</v>
      </c>
      <c r="E25" s="717" t="s">
        <v>2306</v>
      </c>
    </row>
    <row r="26" spans="1:5">
      <c r="A26" s="738"/>
      <c r="B26" s="738"/>
      <c r="C26" s="738"/>
      <c r="D26" s="739"/>
      <c r="E26" s="740"/>
    </row>
    <row r="27" spans="1:5">
      <c r="A27" s="741"/>
      <c r="B27" s="741"/>
      <c r="C27" s="741"/>
      <c r="D27" s="742"/>
      <c r="E27" s="743"/>
    </row>
    <row r="28" spans="1:5" ht="22.5">
      <c r="A28" s="712" t="s">
        <v>2232</v>
      </c>
      <c r="B28" s="712" t="s">
        <v>2233</v>
      </c>
      <c r="C28" s="712" t="s">
        <v>2234</v>
      </c>
      <c r="D28" s="712" t="s">
        <v>2235</v>
      </c>
      <c r="E28" s="713" t="s">
        <v>2236</v>
      </c>
    </row>
    <row r="29" spans="1:5" ht="33.75">
      <c r="A29" s="720" t="s">
        <v>2307</v>
      </c>
      <c r="B29" s="735" t="s">
        <v>2308</v>
      </c>
      <c r="C29" s="734">
        <v>15430</v>
      </c>
      <c r="D29" s="727">
        <v>42285</v>
      </c>
      <c r="E29" s="723" t="s">
        <v>2309</v>
      </c>
    </row>
    <row r="30" spans="1:5" ht="22.5">
      <c r="A30" s="720" t="s">
        <v>2310</v>
      </c>
      <c r="B30" s="720" t="s">
        <v>2311</v>
      </c>
      <c r="C30" s="734">
        <v>433645</v>
      </c>
      <c r="D30" s="727">
        <v>42304</v>
      </c>
      <c r="E30" s="723" t="s">
        <v>2312</v>
      </c>
    </row>
    <row r="31" spans="1:5" ht="33.75">
      <c r="A31" s="720" t="s">
        <v>2313</v>
      </c>
      <c r="B31" s="720" t="s">
        <v>2267</v>
      </c>
      <c r="C31" s="734">
        <v>8000</v>
      </c>
      <c r="D31" s="727">
        <v>42306</v>
      </c>
      <c r="E31" s="723" t="s">
        <v>2314</v>
      </c>
    </row>
    <row r="32" spans="1:5" ht="33.75">
      <c r="A32" s="720" t="s">
        <v>2315</v>
      </c>
      <c r="B32" s="720" t="s">
        <v>2316</v>
      </c>
      <c r="C32" s="720" t="s">
        <v>2317</v>
      </c>
      <c r="D32" s="727">
        <v>42311</v>
      </c>
      <c r="E32" s="723" t="s">
        <v>2318</v>
      </c>
    </row>
    <row r="33" spans="1:5" ht="22.5">
      <c r="A33" s="720" t="s">
        <v>2319</v>
      </c>
      <c r="B33" s="720" t="s">
        <v>2320</v>
      </c>
      <c r="C33" s="734">
        <v>50051.4</v>
      </c>
      <c r="D33" s="727">
        <v>42313</v>
      </c>
      <c r="E33" s="723" t="s">
        <v>2312</v>
      </c>
    </row>
    <row r="34" spans="1:5" ht="33.75">
      <c r="A34" s="720" t="s">
        <v>2321</v>
      </c>
      <c r="B34" s="720" t="s">
        <v>2308</v>
      </c>
      <c r="C34" s="734">
        <v>15430</v>
      </c>
      <c r="D34" s="727">
        <v>42314</v>
      </c>
      <c r="E34" s="723" t="s">
        <v>2309</v>
      </c>
    </row>
    <row r="35" spans="1:5" ht="22.5">
      <c r="A35" s="720" t="s">
        <v>2322</v>
      </c>
      <c r="B35" s="735" t="s">
        <v>2323</v>
      </c>
      <c r="C35" s="734">
        <v>507447</v>
      </c>
      <c r="D35" s="744">
        <v>42334</v>
      </c>
      <c r="E35" s="723" t="s">
        <v>2318</v>
      </c>
    </row>
    <row r="36" spans="1:5" ht="22.5">
      <c r="A36" s="720" t="s">
        <v>2324</v>
      </c>
      <c r="B36" s="735" t="s">
        <v>2325</v>
      </c>
      <c r="C36" s="720" t="s">
        <v>2326</v>
      </c>
      <c r="D36" s="744">
        <v>42321</v>
      </c>
      <c r="E36" s="723" t="s">
        <v>2318</v>
      </c>
    </row>
    <row r="37" spans="1:5" ht="22.5">
      <c r="A37" s="720" t="s">
        <v>2327</v>
      </c>
      <c r="B37" s="735" t="s">
        <v>2328</v>
      </c>
      <c r="C37" s="734">
        <v>15420</v>
      </c>
      <c r="D37" s="744">
        <v>42345</v>
      </c>
      <c r="E37" s="723" t="s">
        <v>2329</v>
      </c>
    </row>
    <row r="38" spans="1:5" ht="33.75">
      <c r="A38" s="720" t="s">
        <v>2330</v>
      </c>
      <c r="B38" s="725" t="s">
        <v>2331</v>
      </c>
      <c r="C38" s="720" t="s">
        <v>2332</v>
      </c>
      <c r="D38" s="727">
        <v>42283</v>
      </c>
      <c r="E38" s="723" t="s">
        <v>2309</v>
      </c>
    </row>
    <row r="39" spans="1:5" ht="33.75">
      <c r="A39" s="714" t="s">
        <v>2333</v>
      </c>
      <c r="B39" s="714" t="s">
        <v>2334</v>
      </c>
      <c r="C39" s="714" t="s">
        <v>2335</v>
      </c>
      <c r="D39" s="716">
        <v>42285</v>
      </c>
      <c r="E39" s="717" t="s">
        <v>2336</v>
      </c>
    </row>
    <row r="40" spans="1:5" ht="45">
      <c r="A40" s="714" t="s">
        <v>2337</v>
      </c>
      <c r="B40" s="714" t="s">
        <v>2338</v>
      </c>
      <c r="C40" s="745">
        <v>43998</v>
      </c>
      <c r="D40" s="716">
        <v>42326</v>
      </c>
      <c r="E40" s="717" t="s">
        <v>2339</v>
      </c>
    </row>
    <row r="41" spans="1:5" ht="33.75">
      <c r="A41" s="714" t="s">
        <v>2340</v>
      </c>
      <c r="B41" s="714" t="s">
        <v>2267</v>
      </c>
      <c r="C41" s="714" t="s">
        <v>2341</v>
      </c>
      <c r="D41" s="716">
        <v>42318</v>
      </c>
      <c r="E41" s="717" t="s">
        <v>2342</v>
      </c>
    </row>
    <row r="42" spans="1:5" ht="33.75">
      <c r="A42" s="714" t="s">
        <v>2343</v>
      </c>
      <c r="B42" s="714" t="s">
        <v>2323</v>
      </c>
      <c r="C42" s="714" t="s">
        <v>2344</v>
      </c>
      <c r="D42" s="716">
        <v>42319</v>
      </c>
      <c r="E42" s="717" t="s">
        <v>2345</v>
      </c>
    </row>
    <row r="43" spans="1:5" ht="33.75">
      <c r="A43" s="714" t="s">
        <v>2346</v>
      </c>
      <c r="B43" s="714" t="s">
        <v>2347</v>
      </c>
      <c r="C43" s="714"/>
      <c r="D43" s="716">
        <v>42342</v>
      </c>
      <c r="E43" s="717" t="s">
        <v>2348</v>
      </c>
    </row>
    <row r="44" spans="1:5" ht="33.75">
      <c r="A44" s="714" t="s">
        <v>2349</v>
      </c>
      <c r="B44" s="714" t="s">
        <v>2350</v>
      </c>
      <c r="C44" s="714" t="s">
        <v>2351</v>
      </c>
      <c r="D44" s="716">
        <v>42348</v>
      </c>
      <c r="E44" s="717" t="s">
        <v>2352</v>
      </c>
    </row>
  </sheetData>
  <mergeCells count="2">
    <mergeCell ref="A1:J1"/>
    <mergeCell ref="A2:E2"/>
  </mergeCells>
  <pageMargins left="0.23622047244094491" right="0.23622047244094491" top="0.74803149606299213" bottom="0.74803149606299213" header="0.31496062992125984" footer="0.31496062992125984"/>
  <pageSetup paperSize="300" orientation="portrait" r:id="rId1"/>
</worksheet>
</file>

<file path=xl/worksheets/sheet25.xml><?xml version="1.0" encoding="utf-8"?>
<worksheet xmlns="http://schemas.openxmlformats.org/spreadsheetml/2006/main" xmlns:r="http://schemas.openxmlformats.org/officeDocument/2006/relationships">
  <dimension ref="A1:K27"/>
  <sheetViews>
    <sheetView showGridLines="0" topLeftCell="C3" workbookViewId="0">
      <selection sqref="A1:J1"/>
    </sheetView>
  </sheetViews>
  <sheetFormatPr baseColWidth="10" defaultColWidth="11.42578125" defaultRowHeight="11.25"/>
  <cols>
    <col min="1" max="1" width="16.7109375" style="226" hidden="1" customWidth="1"/>
    <col min="2" max="2" width="11.85546875" style="226" hidden="1" customWidth="1"/>
    <col min="3" max="3" width="15.5703125" style="226" customWidth="1"/>
    <col min="4" max="4" width="23" style="226" customWidth="1"/>
    <col min="5" max="5" width="14.28515625" style="750" customWidth="1"/>
    <col min="6" max="6" width="14.7109375" style="750" customWidth="1"/>
    <col min="7" max="7" width="12.42578125" style="226" customWidth="1"/>
    <col min="8" max="8" width="12" style="226" customWidth="1"/>
    <col min="9" max="9" width="12.7109375" style="226" customWidth="1"/>
    <col min="10" max="16384" width="11.42578125" style="226"/>
  </cols>
  <sheetData>
    <row r="1" spans="1:11" ht="15">
      <c r="A1" s="748"/>
      <c r="B1" s="748"/>
      <c r="C1" s="749" t="s">
        <v>2353</v>
      </c>
      <c r="D1" s="749"/>
      <c r="E1" s="749"/>
      <c r="F1" s="749"/>
      <c r="G1" s="749"/>
      <c r="H1" s="748"/>
      <c r="I1" s="748"/>
      <c r="J1" s="748"/>
      <c r="K1" s="748"/>
    </row>
    <row r="2" spans="1:11" ht="15" customHeight="1"/>
    <row r="3" spans="1:11" ht="22.5">
      <c r="C3" s="712" t="s">
        <v>2232</v>
      </c>
      <c r="D3" s="712" t="s">
        <v>2233</v>
      </c>
      <c r="E3" s="712" t="s">
        <v>2354</v>
      </c>
      <c r="F3" s="712" t="s">
        <v>2235</v>
      </c>
      <c r="G3" s="712" t="s">
        <v>2355</v>
      </c>
    </row>
    <row r="4" spans="1:11" ht="22.5">
      <c r="C4" s="751" t="s">
        <v>2356</v>
      </c>
      <c r="D4" s="751" t="s">
        <v>2357</v>
      </c>
      <c r="E4" s="752"/>
      <c r="F4" s="753">
        <v>42305</v>
      </c>
      <c r="G4" s="751" t="s">
        <v>2284</v>
      </c>
    </row>
    <row r="5" spans="1:11" ht="22.5">
      <c r="C5" s="751" t="s">
        <v>2358</v>
      </c>
      <c r="D5" s="751" t="s">
        <v>2359</v>
      </c>
      <c r="E5" s="752"/>
      <c r="F5" s="753">
        <v>42314</v>
      </c>
      <c r="G5" s="751" t="s">
        <v>2360</v>
      </c>
      <c r="I5" s="748"/>
    </row>
    <row r="6" spans="1:11" ht="22.5">
      <c r="C6" s="751" t="s">
        <v>2361</v>
      </c>
      <c r="D6" s="751" t="s">
        <v>2362</v>
      </c>
      <c r="E6" s="716" t="s">
        <v>2363</v>
      </c>
      <c r="F6" s="716">
        <v>42312</v>
      </c>
      <c r="G6" s="754" t="s">
        <v>2364</v>
      </c>
    </row>
    <row r="7" spans="1:11" ht="22.5">
      <c r="C7" s="751" t="s">
        <v>2365</v>
      </c>
      <c r="D7" s="751" t="s">
        <v>2366</v>
      </c>
      <c r="E7" s="715">
        <v>1707</v>
      </c>
      <c r="F7" s="716">
        <v>42331</v>
      </c>
      <c r="G7" s="754" t="s">
        <v>2364</v>
      </c>
      <c r="H7" s="755"/>
      <c r="J7" s="748"/>
    </row>
    <row r="8" spans="1:11" ht="22.5">
      <c r="C8" s="751" t="s">
        <v>2367</v>
      </c>
      <c r="D8" s="751" t="s">
        <v>2368</v>
      </c>
      <c r="E8" s="715">
        <v>1707</v>
      </c>
      <c r="F8" s="716">
        <v>42339</v>
      </c>
      <c r="G8" s="754" t="s">
        <v>2364</v>
      </c>
    </row>
    <row r="9" spans="1:11" ht="22.5">
      <c r="C9" s="751" t="s">
        <v>2369</v>
      </c>
      <c r="D9" s="751" t="s">
        <v>2370</v>
      </c>
      <c r="E9" s="715">
        <v>1594.25</v>
      </c>
      <c r="F9" s="716">
        <v>42348</v>
      </c>
      <c r="G9" s="754" t="s">
        <v>2364</v>
      </c>
    </row>
    <row r="10" spans="1:11" ht="22.5">
      <c r="C10" s="756" t="s">
        <v>2371</v>
      </c>
      <c r="D10" s="756" t="s">
        <v>2372</v>
      </c>
      <c r="E10" s="752">
        <v>2012</v>
      </c>
      <c r="F10" s="757">
        <v>42332</v>
      </c>
      <c r="G10" s="751" t="s">
        <v>2373</v>
      </c>
    </row>
    <row r="11" spans="1:11" ht="22.5">
      <c r="C11" s="756" t="s">
        <v>2374</v>
      </c>
      <c r="D11" s="756" t="s">
        <v>2375</v>
      </c>
      <c r="E11" s="752" t="s">
        <v>2376</v>
      </c>
      <c r="F11" s="757">
        <v>42334</v>
      </c>
      <c r="G11" s="751" t="s">
        <v>2373</v>
      </c>
    </row>
    <row r="12" spans="1:11" ht="22.5">
      <c r="C12" s="756" t="s">
        <v>2377</v>
      </c>
      <c r="D12" s="756" t="s">
        <v>2378</v>
      </c>
      <c r="E12" s="752">
        <v>341</v>
      </c>
      <c r="F12" s="757">
        <v>42347</v>
      </c>
      <c r="G12" s="751" t="s">
        <v>2373</v>
      </c>
    </row>
    <row r="13" spans="1:11" ht="22.5">
      <c r="C13" s="756" t="s">
        <v>2379</v>
      </c>
      <c r="D13" s="756" t="s">
        <v>2380</v>
      </c>
      <c r="E13" s="752">
        <v>2116</v>
      </c>
      <c r="F13" s="757">
        <v>42348</v>
      </c>
      <c r="G13" s="751" t="s">
        <v>2373</v>
      </c>
    </row>
    <row r="14" spans="1:11" ht="22.5">
      <c r="C14" s="756" t="s">
        <v>2381</v>
      </c>
      <c r="D14" s="756" t="s">
        <v>2382</v>
      </c>
      <c r="E14" s="752">
        <v>3414</v>
      </c>
      <c r="F14" s="757" t="s">
        <v>2383</v>
      </c>
      <c r="G14" s="758" t="s">
        <v>2384</v>
      </c>
    </row>
    <row r="15" spans="1:11" ht="33.75">
      <c r="C15" s="662" t="s">
        <v>2385</v>
      </c>
      <c r="D15" s="663" t="s">
        <v>2386</v>
      </c>
      <c r="E15" s="752">
        <v>3414</v>
      </c>
      <c r="F15" s="757">
        <v>42313</v>
      </c>
      <c r="G15" s="758" t="s">
        <v>2384</v>
      </c>
    </row>
    <row r="16" spans="1:11" ht="22.5">
      <c r="C16" s="759" t="s">
        <v>2387</v>
      </c>
      <c r="D16" s="759" t="s">
        <v>2388</v>
      </c>
      <c r="E16" s="760"/>
      <c r="F16" s="761">
        <v>42313</v>
      </c>
      <c r="G16" s="759" t="s">
        <v>2364</v>
      </c>
    </row>
    <row r="17" spans="1:7" ht="45">
      <c r="C17" s="759" t="s">
        <v>2389</v>
      </c>
      <c r="D17" s="759" t="s">
        <v>2390</v>
      </c>
      <c r="E17" s="762">
        <v>3414</v>
      </c>
      <c r="F17" s="761">
        <v>42332</v>
      </c>
      <c r="G17" s="763" t="s">
        <v>2391</v>
      </c>
    </row>
    <row r="18" spans="1:7" ht="45">
      <c r="C18" s="764" t="s">
        <v>2392</v>
      </c>
      <c r="D18" s="764" t="s">
        <v>2393</v>
      </c>
      <c r="E18" s="765">
        <v>3414</v>
      </c>
      <c r="F18" s="766">
        <v>42349</v>
      </c>
      <c r="G18" s="763" t="s">
        <v>2394</v>
      </c>
    </row>
    <row r="19" spans="1:7" ht="45">
      <c r="C19" s="759" t="s">
        <v>2395</v>
      </c>
      <c r="D19" s="759" t="s">
        <v>2396</v>
      </c>
      <c r="E19" s="765">
        <v>3414</v>
      </c>
      <c r="F19" s="761">
        <v>42347</v>
      </c>
      <c r="G19" s="763" t="s">
        <v>2397</v>
      </c>
    </row>
    <row r="20" spans="1:7" ht="22.5">
      <c r="C20" s="759" t="s">
        <v>2398</v>
      </c>
      <c r="D20" s="759" t="s">
        <v>2399</v>
      </c>
      <c r="E20" s="765">
        <v>3414</v>
      </c>
      <c r="F20" s="761">
        <v>42347</v>
      </c>
      <c r="G20" s="759" t="s">
        <v>2284</v>
      </c>
    </row>
    <row r="21" spans="1:7">
      <c r="A21" s="767"/>
      <c r="B21" s="767"/>
    </row>
    <row r="22" spans="1:7">
      <c r="A22" s="767"/>
      <c r="B22" s="767"/>
    </row>
    <row r="23" spans="1:7">
      <c r="A23" s="767"/>
      <c r="B23" s="767"/>
    </row>
    <row r="24" spans="1:7">
      <c r="A24" s="767"/>
      <c r="B24" s="767"/>
    </row>
    <row r="25" spans="1:7">
      <c r="A25" s="767"/>
      <c r="B25" s="767"/>
    </row>
    <row r="26" spans="1:7">
      <c r="A26" s="767"/>
      <c r="B26" s="767"/>
    </row>
    <row r="27" spans="1:7">
      <c r="A27" s="767"/>
      <c r="B27" s="767"/>
    </row>
  </sheetData>
  <mergeCells count="1">
    <mergeCell ref="C1:G1"/>
  </mergeCells>
  <pageMargins left="0.25" right="0.25" top="0.75" bottom="0.75" header="0.3" footer="0.3"/>
  <pageSetup paperSize="300" orientation="landscape" r:id="rId1"/>
  <headerFooter>
    <oddHeader>&amp;CJUICIO DE NULIDAD EN MATERIA ESTATAL</oddHeader>
  </headerFooter>
</worksheet>
</file>

<file path=xl/worksheets/sheet26.xml><?xml version="1.0" encoding="utf-8"?>
<worksheet xmlns="http://schemas.openxmlformats.org/spreadsheetml/2006/main" xmlns:r="http://schemas.openxmlformats.org/officeDocument/2006/relationships">
  <dimension ref="A2:G39"/>
  <sheetViews>
    <sheetView showGridLines="0" topLeftCell="A4" workbookViewId="0">
      <selection sqref="A1:J1"/>
    </sheetView>
  </sheetViews>
  <sheetFormatPr baseColWidth="10" defaultColWidth="11.42578125" defaultRowHeight="12.75"/>
  <cols>
    <col min="1" max="1" width="25.5703125" style="769" customWidth="1"/>
    <col min="2" max="2" width="26.42578125" style="771" customWidth="1"/>
    <col min="3" max="3" width="27.7109375" style="791" customWidth="1"/>
    <col min="4" max="4" width="16.140625" style="769" customWidth="1"/>
    <col min="5" max="5" width="21.28515625" style="771" customWidth="1"/>
    <col min="6" max="6" width="21.28515625" style="770" customWidth="1"/>
    <col min="7" max="7" width="19.5703125" style="770" customWidth="1"/>
    <col min="8" max="16384" width="11.42578125" style="770"/>
  </cols>
  <sheetData>
    <row r="2" spans="1:7">
      <c r="A2" s="768" t="s">
        <v>2400</v>
      </c>
      <c r="B2" s="768"/>
      <c r="C2" s="768"/>
      <c r="D2" s="768"/>
      <c r="E2" s="768"/>
      <c r="F2" s="769"/>
    </row>
    <row r="3" spans="1:7">
      <c r="C3" s="769"/>
      <c r="F3" s="769"/>
    </row>
    <row r="4" spans="1:7" s="769" customFormat="1">
      <c r="A4" s="772" t="s">
        <v>2232</v>
      </c>
      <c r="B4" s="772" t="s">
        <v>2401</v>
      </c>
      <c r="C4" s="772" t="s">
        <v>1926</v>
      </c>
      <c r="D4" s="772" t="s">
        <v>2402</v>
      </c>
      <c r="E4" s="772" t="s">
        <v>2236</v>
      </c>
    </row>
    <row r="5" spans="1:7" ht="38.25">
      <c r="A5" s="773" t="s">
        <v>2403</v>
      </c>
      <c r="B5" s="774" t="s">
        <v>2404</v>
      </c>
      <c r="C5" s="775" t="s">
        <v>2405</v>
      </c>
      <c r="D5" s="776">
        <v>42298</v>
      </c>
      <c r="E5" s="777" t="s">
        <v>2406</v>
      </c>
    </row>
    <row r="6" spans="1:7" s="779" customFormat="1">
      <c r="A6" s="773" t="s">
        <v>2407</v>
      </c>
      <c r="B6" s="774" t="s">
        <v>2408</v>
      </c>
      <c r="C6" s="778">
        <v>1210</v>
      </c>
      <c r="D6" s="776">
        <v>42307</v>
      </c>
      <c r="E6" s="777" t="s">
        <v>2406</v>
      </c>
      <c r="F6" s="770"/>
      <c r="G6" s="770"/>
    </row>
    <row r="7" spans="1:7" s="779" customFormat="1" ht="25.5">
      <c r="A7" s="773" t="s">
        <v>2409</v>
      </c>
      <c r="B7" s="774" t="s">
        <v>2410</v>
      </c>
      <c r="C7" s="778">
        <v>15430</v>
      </c>
      <c r="D7" s="776">
        <v>42318</v>
      </c>
      <c r="E7" s="777" t="s">
        <v>2411</v>
      </c>
      <c r="F7" s="770"/>
      <c r="G7" s="770"/>
    </row>
    <row r="8" spans="1:7" s="779" customFormat="1" ht="25.5">
      <c r="A8" s="773" t="s">
        <v>2412</v>
      </c>
      <c r="B8" s="774" t="s">
        <v>2413</v>
      </c>
      <c r="C8" s="780">
        <v>87606</v>
      </c>
      <c r="D8" s="776">
        <v>42347</v>
      </c>
      <c r="E8" s="777" t="s">
        <v>2414</v>
      </c>
      <c r="F8" s="770"/>
      <c r="G8" s="770"/>
    </row>
    <row r="9" spans="1:7" s="779" customFormat="1" ht="25.5">
      <c r="A9" s="777" t="s">
        <v>2415</v>
      </c>
      <c r="B9" s="774" t="s">
        <v>2416</v>
      </c>
      <c r="C9" s="778">
        <v>3414</v>
      </c>
      <c r="D9" s="781">
        <v>42282</v>
      </c>
      <c r="E9" s="777" t="s">
        <v>2417</v>
      </c>
    </row>
    <row r="10" spans="1:7" s="779" customFormat="1">
      <c r="A10" s="777" t="s">
        <v>2418</v>
      </c>
      <c r="B10" s="774" t="s">
        <v>2419</v>
      </c>
      <c r="C10" s="778">
        <v>4666793.16</v>
      </c>
      <c r="D10" s="781">
        <v>42286</v>
      </c>
      <c r="E10" s="777" t="s">
        <v>2417</v>
      </c>
    </row>
    <row r="11" spans="1:7" s="779" customFormat="1" ht="25.5">
      <c r="A11" s="777" t="s">
        <v>2420</v>
      </c>
      <c r="B11" s="774" t="s">
        <v>2421</v>
      </c>
      <c r="C11" s="775" t="s">
        <v>2422</v>
      </c>
      <c r="D11" s="781">
        <v>42289</v>
      </c>
      <c r="E11" s="777" t="s">
        <v>2423</v>
      </c>
    </row>
    <row r="12" spans="1:7" s="779" customFormat="1" ht="25.5">
      <c r="A12" s="777" t="s">
        <v>2424</v>
      </c>
      <c r="B12" s="774" t="s">
        <v>2425</v>
      </c>
      <c r="C12" s="778">
        <v>1210</v>
      </c>
      <c r="D12" s="781">
        <v>42318</v>
      </c>
      <c r="E12" s="777" t="s">
        <v>2426</v>
      </c>
    </row>
    <row r="13" spans="1:7" s="779" customFormat="1" ht="25.5">
      <c r="A13" s="777" t="s">
        <v>2427</v>
      </c>
      <c r="B13" s="774" t="s">
        <v>2428</v>
      </c>
      <c r="C13" s="775" t="s">
        <v>2429</v>
      </c>
      <c r="D13" s="781">
        <v>42346</v>
      </c>
      <c r="E13" s="777" t="s">
        <v>2430</v>
      </c>
    </row>
    <row r="14" spans="1:7" ht="25.5">
      <c r="A14" s="777" t="s">
        <v>2431</v>
      </c>
      <c r="B14" s="774" t="s">
        <v>2432</v>
      </c>
      <c r="C14" s="775" t="s">
        <v>2433</v>
      </c>
      <c r="D14" s="781">
        <v>42382</v>
      </c>
      <c r="E14" s="777" t="s">
        <v>2430</v>
      </c>
    </row>
    <row r="15" spans="1:7" ht="25.5">
      <c r="A15" s="777" t="s">
        <v>2434</v>
      </c>
      <c r="B15" s="774" t="s">
        <v>2435</v>
      </c>
      <c r="C15" s="778">
        <v>140188.98000000001</v>
      </c>
      <c r="D15" s="781">
        <v>42307</v>
      </c>
      <c r="E15" s="777" t="s">
        <v>2436</v>
      </c>
    </row>
    <row r="16" spans="1:7">
      <c r="A16" s="777" t="s">
        <v>2437</v>
      </c>
      <c r="B16" s="774" t="s">
        <v>2438</v>
      </c>
      <c r="C16" s="778">
        <v>3441313.74</v>
      </c>
      <c r="D16" s="781">
        <v>42349</v>
      </c>
      <c r="E16" s="777" t="s">
        <v>2439</v>
      </c>
    </row>
    <row r="17" spans="1:5" ht="25.5">
      <c r="A17" s="777" t="s">
        <v>2440</v>
      </c>
      <c r="B17" s="774" t="s">
        <v>2441</v>
      </c>
      <c r="C17" s="782" t="s">
        <v>2442</v>
      </c>
      <c r="D17" s="781">
        <v>42352</v>
      </c>
      <c r="E17" s="781" t="s">
        <v>2443</v>
      </c>
    </row>
    <row r="18" spans="1:5" ht="25.5">
      <c r="A18" s="783" t="s">
        <v>2444</v>
      </c>
      <c r="B18" s="784" t="s">
        <v>2445</v>
      </c>
      <c r="C18" s="778">
        <v>15430</v>
      </c>
      <c r="D18" s="785">
        <v>42467</v>
      </c>
      <c r="E18" s="777" t="s">
        <v>2446</v>
      </c>
    </row>
    <row r="19" spans="1:5" ht="25.5">
      <c r="A19" s="783" t="s">
        <v>2447</v>
      </c>
      <c r="B19" s="774" t="s">
        <v>2448</v>
      </c>
      <c r="C19" s="778">
        <v>15430</v>
      </c>
      <c r="D19" s="781">
        <v>42424</v>
      </c>
      <c r="E19" s="786" t="s">
        <v>2446</v>
      </c>
    </row>
    <row r="20" spans="1:5" ht="38.25">
      <c r="A20" s="777" t="s">
        <v>2449</v>
      </c>
      <c r="B20" s="784" t="s">
        <v>2450</v>
      </c>
      <c r="C20" s="775" t="s">
        <v>2451</v>
      </c>
      <c r="D20" s="785">
        <v>42399</v>
      </c>
      <c r="E20" s="777" t="s">
        <v>2348</v>
      </c>
    </row>
    <row r="21" spans="1:5" ht="25.5">
      <c r="A21" s="777" t="s">
        <v>2452</v>
      </c>
      <c r="B21" s="774" t="s">
        <v>2453</v>
      </c>
      <c r="C21" s="775" t="s">
        <v>2351</v>
      </c>
      <c r="D21" s="781">
        <v>42307</v>
      </c>
      <c r="E21" s="777" t="s">
        <v>2454</v>
      </c>
    </row>
    <row r="22" spans="1:5" ht="15" customHeight="1">
      <c r="A22" s="777" t="s">
        <v>2452</v>
      </c>
      <c r="B22" s="774" t="s">
        <v>2455</v>
      </c>
      <c r="C22" s="775" t="s">
        <v>2456</v>
      </c>
      <c r="D22" s="781">
        <v>42314</v>
      </c>
      <c r="E22" s="777" t="s">
        <v>2457</v>
      </c>
    </row>
    <row r="23" spans="1:5" ht="25.5">
      <c r="A23" s="773" t="s">
        <v>2458</v>
      </c>
      <c r="B23" s="787" t="s">
        <v>2459</v>
      </c>
      <c r="C23" s="780">
        <v>15430</v>
      </c>
      <c r="D23" s="788">
        <v>42347</v>
      </c>
      <c r="E23" s="777" t="s">
        <v>2460</v>
      </c>
    </row>
    <row r="24" spans="1:5" ht="38.25">
      <c r="A24" s="773" t="s">
        <v>2458</v>
      </c>
      <c r="B24" s="787" t="s">
        <v>2461</v>
      </c>
      <c r="C24" s="780" t="s">
        <v>2462</v>
      </c>
      <c r="D24" s="788">
        <v>42354</v>
      </c>
      <c r="E24" s="783" t="s">
        <v>2460</v>
      </c>
    </row>
    <row r="25" spans="1:5" ht="38.25">
      <c r="A25" s="773" t="s">
        <v>2463</v>
      </c>
      <c r="B25" s="787" t="s">
        <v>2464</v>
      </c>
      <c r="C25" s="780" t="s">
        <v>2462</v>
      </c>
      <c r="D25" s="788">
        <v>42354</v>
      </c>
      <c r="E25" s="783" t="s">
        <v>2460</v>
      </c>
    </row>
    <row r="26" spans="1:5" ht="25.5">
      <c r="A26" s="783" t="s">
        <v>2465</v>
      </c>
      <c r="B26" s="784" t="s">
        <v>2466</v>
      </c>
      <c r="C26" s="789">
        <v>47744</v>
      </c>
      <c r="D26" s="790">
        <v>42348</v>
      </c>
      <c r="E26" s="777" t="s">
        <v>2430</v>
      </c>
    </row>
    <row r="27" spans="1:5">
      <c r="C27" s="770"/>
    </row>
    <row r="28" spans="1:5">
      <c r="C28" s="770"/>
    </row>
    <row r="29" spans="1:5">
      <c r="C29" s="770"/>
    </row>
    <row r="30" spans="1:5">
      <c r="C30" s="770"/>
    </row>
    <row r="31" spans="1:5">
      <c r="C31" s="770"/>
    </row>
    <row r="32" spans="1:5">
      <c r="C32" s="770"/>
    </row>
    <row r="33" spans="3:3">
      <c r="C33" s="770"/>
    </row>
    <row r="34" spans="3:3">
      <c r="C34" s="770"/>
    </row>
    <row r="36" spans="3:3">
      <c r="C36" s="770"/>
    </row>
    <row r="37" spans="3:3">
      <c r="C37" s="770"/>
    </row>
    <row r="38" spans="3:3">
      <c r="C38" s="770"/>
    </row>
    <row r="39" spans="3:3">
      <c r="C39" s="770"/>
    </row>
  </sheetData>
  <mergeCells count="1">
    <mergeCell ref="A2:E2"/>
  </mergeCells>
  <pageMargins left="0.25" right="0.25" top="0.75" bottom="0.75" header="0.3" footer="0.3"/>
  <pageSetup paperSize="300" orientation="landscape" r:id="rId1"/>
</worksheet>
</file>

<file path=xl/worksheets/sheet27.xml><?xml version="1.0" encoding="utf-8"?>
<worksheet xmlns="http://schemas.openxmlformats.org/spreadsheetml/2006/main" xmlns:r="http://schemas.openxmlformats.org/officeDocument/2006/relationships">
  <dimension ref="A1:H20"/>
  <sheetViews>
    <sheetView showGridLines="0" zoomScalePageLayoutView="110" workbookViewId="0">
      <selection sqref="A1:J1"/>
    </sheetView>
  </sheetViews>
  <sheetFormatPr baseColWidth="10" defaultRowHeight="11.25"/>
  <cols>
    <col min="1" max="1" width="15.5703125" style="226" customWidth="1"/>
    <col min="2" max="2" width="19.42578125" style="226" customWidth="1"/>
    <col min="3" max="3" width="21.42578125" style="226" customWidth="1"/>
    <col min="4" max="4" width="18.28515625" style="226" customWidth="1"/>
    <col min="5" max="5" width="17.7109375" style="226" customWidth="1"/>
    <col min="6" max="6" width="19.42578125" style="226" customWidth="1"/>
    <col min="7" max="16384" width="11.42578125" style="226"/>
  </cols>
  <sheetData>
    <row r="1" spans="1:8">
      <c r="A1" s="225" t="s">
        <v>2467</v>
      </c>
      <c r="B1" s="225"/>
      <c r="C1" s="225"/>
      <c r="D1" s="225"/>
      <c r="E1" s="225"/>
      <c r="F1" s="225"/>
      <c r="G1" s="225"/>
      <c r="H1" s="225"/>
    </row>
    <row r="3" spans="1:8">
      <c r="A3" s="792" t="s">
        <v>2232</v>
      </c>
      <c r="B3" s="792" t="s">
        <v>2401</v>
      </c>
      <c r="C3" s="793" t="s">
        <v>1926</v>
      </c>
      <c r="D3" s="794" t="s">
        <v>2402</v>
      </c>
      <c r="E3" s="794" t="s">
        <v>2355</v>
      </c>
    </row>
    <row r="4" spans="1:8" ht="22.5">
      <c r="A4" s="714" t="s">
        <v>2468</v>
      </c>
      <c r="B4" s="714" t="s">
        <v>2469</v>
      </c>
      <c r="C4" s="714">
        <v>3414</v>
      </c>
      <c r="D4" s="714">
        <v>42299</v>
      </c>
      <c r="E4" s="714" t="s">
        <v>2470</v>
      </c>
    </row>
    <row r="5" spans="1:8" ht="45">
      <c r="A5" s="714" t="s">
        <v>2471</v>
      </c>
      <c r="B5" s="714" t="s">
        <v>2472</v>
      </c>
      <c r="C5" s="714"/>
      <c r="D5" s="714">
        <v>42314</v>
      </c>
      <c r="E5" s="714" t="s">
        <v>2473</v>
      </c>
    </row>
    <row r="6" spans="1:8" ht="22.5">
      <c r="A6" s="714" t="s">
        <v>2474</v>
      </c>
      <c r="B6" s="714" t="s">
        <v>2475</v>
      </c>
      <c r="C6" s="714" t="s">
        <v>2476</v>
      </c>
      <c r="D6" s="714">
        <v>42313</v>
      </c>
      <c r="E6" s="714" t="s">
        <v>2417</v>
      </c>
    </row>
    <row r="7" spans="1:8" ht="22.5">
      <c r="A7" s="714" t="s">
        <v>2477</v>
      </c>
      <c r="B7" s="714" t="s">
        <v>2478</v>
      </c>
      <c r="C7" s="714">
        <v>1707</v>
      </c>
      <c r="D7" s="714">
        <v>42312</v>
      </c>
      <c r="E7" s="714" t="s">
        <v>2479</v>
      </c>
    </row>
    <row r="8" spans="1:8" ht="22.5">
      <c r="A8" s="714" t="s">
        <v>2480</v>
      </c>
      <c r="B8" s="714" t="s">
        <v>2481</v>
      </c>
      <c r="C8" s="714">
        <v>3414</v>
      </c>
      <c r="D8" s="714">
        <v>42314</v>
      </c>
      <c r="E8" s="714" t="s">
        <v>2482</v>
      </c>
    </row>
    <row r="9" spans="1:8" ht="22.5">
      <c r="A9" s="714" t="s">
        <v>2483</v>
      </c>
      <c r="B9" s="714" t="s">
        <v>2484</v>
      </c>
      <c r="C9" s="714">
        <v>1707</v>
      </c>
      <c r="D9" s="714">
        <v>42300</v>
      </c>
      <c r="E9" s="714" t="s">
        <v>2485</v>
      </c>
    </row>
    <row r="10" spans="1:8" ht="22.5">
      <c r="A10" s="714" t="s">
        <v>2486</v>
      </c>
      <c r="B10" s="714" t="s">
        <v>2487</v>
      </c>
      <c r="C10" s="714">
        <v>1707</v>
      </c>
      <c r="D10" s="714">
        <v>42313</v>
      </c>
      <c r="E10" s="714" t="s">
        <v>2485</v>
      </c>
    </row>
    <row r="11" spans="1:8" ht="22.5">
      <c r="A11" s="714" t="s">
        <v>2488</v>
      </c>
      <c r="B11" s="714" t="s">
        <v>2489</v>
      </c>
      <c r="C11" s="714">
        <v>1752</v>
      </c>
      <c r="D11" s="714">
        <v>42353</v>
      </c>
      <c r="E11" s="714" t="s">
        <v>2490</v>
      </c>
    </row>
    <row r="12" spans="1:8" ht="22.5">
      <c r="A12" s="714" t="s">
        <v>2491</v>
      </c>
      <c r="B12" s="714" t="s">
        <v>2492</v>
      </c>
      <c r="C12" s="714">
        <v>1707</v>
      </c>
      <c r="D12" s="714">
        <v>42352</v>
      </c>
      <c r="E12" s="714" t="s">
        <v>2460</v>
      </c>
    </row>
    <row r="13" spans="1:8" ht="22.5">
      <c r="A13" s="714" t="s">
        <v>2493</v>
      </c>
      <c r="B13" s="714" t="s">
        <v>2492</v>
      </c>
      <c r="C13" s="714">
        <v>1707</v>
      </c>
      <c r="D13" s="714">
        <v>42352</v>
      </c>
      <c r="E13" s="714" t="s">
        <v>2460</v>
      </c>
    </row>
    <row r="14" spans="1:8" ht="22.5">
      <c r="A14" s="714" t="s">
        <v>2494</v>
      </c>
      <c r="B14" s="714" t="s">
        <v>2495</v>
      </c>
      <c r="C14" s="714">
        <v>1594.25</v>
      </c>
      <c r="D14" s="714">
        <v>42297</v>
      </c>
      <c r="E14" s="714" t="s">
        <v>2496</v>
      </c>
    </row>
    <row r="15" spans="1:8" ht="22.5">
      <c r="A15" s="714" t="s">
        <v>2497</v>
      </c>
      <c r="B15" s="714" t="s">
        <v>2498</v>
      </c>
      <c r="C15" s="714">
        <v>2116.6799999999998</v>
      </c>
      <c r="D15" s="714">
        <v>42300</v>
      </c>
      <c r="E15" s="714" t="s">
        <v>2496</v>
      </c>
    </row>
    <row r="16" spans="1:8" ht="22.5">
      <c r="A16" s="714" t="s">
        <v>2499</v>
      </c>
      <c r="B16" s="714" t="s">
        <v>2500</v>
      </c>
      <c r="C16" s="714">
        <v>5121</v>
      </c>
      <c r="D16" s="714">
        <v>42311</v>
      </c>
      <c r="E16" s="714" t="s">
        <v>2496</v>
      </c>
    </row>
    <row r="17" spans="1:5" ht="22.5">
      <c r="A17" s="714" t="s">
        <v>2501</v>
      </c>
      <c r="B17" s="714" t="s">
        <v>2502</v>
      </c>
      <c r="C17" s="714">
        <v>1707</v>
      </c>
      <c r="D17" s="714">
        <v>42328</v>
      </c>
      <c r="E17" s="714" t="s">
        <v>2496</v>
      </c>
    </row>
    <row r="18" spans="1:5" ht="22.5">
      <c r="A18" s="714" t="s">
        <v>2503</v>
      </c>
      <c r="B18" s="714" t="s">
        <v>2504</v>
      </c>
      <c r="C18" s="714">
        <v>1707</v>
      </c>
      <c r="D18" s="714" t="s">
        <v>2505</v>
      </c>
      <c r="E18" s="714" t="s">
        <v>2496</v>
      </c>
    </row>
    <row r="20" spans="1:5" ht="43.5" customHeight="1">
      <c r="A20" s="795"/>
    </row>
  </sheetData>
  <mergeCells count="1">
    <mergeCell ref="A1:H1"/>
  </mergeCells>
  <pageMargins left="0.25" right="0.25" top="0.75" bottom="0.75" header="0.3" footer="0.3"/>
  <pageSetup paperSize="300" orientation="landscape" r:id="rId1"/>
</worksheet>
</file>

<file path=xl/worksheets/sheet28.xml><?xml version="1.0" encoding="utf-8"?>
<worksheet xmlns="http://schemas.openxmlformats.org/spreadsheetml/2006/main" xmlns:r="http://schemas.openxmlformats.org/officeDocument/2006/relationships">
  <dimension ref="A4:E59"/>
  <sheetViews>
    <sheetView showGridLines="0" workbookViewId="0">
      <selection sqref="A1:J1"/>
    </sheetView>
  </sheetViews>
  <sheetFormatPr baseColWidth="10" defaultRowHeight="11.25"/>
  <cols>
    <col min="1" max="1" width="22.140625" style="750" customWidth="1"/>
    <col min="2" max="2" width="21.85546875" style="750" customWidth="1"/>
    <col min="3" max="3" width="15.5703125" style="750" customWidth="1"/>
    <col min="4" max="4" width="13.42578125" style="750" customWidth="1"/>
    <col min="5" max="5" width="11.42578125" style="750"/>
    <col min="6" max="16384" width="11.42578125" style="226"/>
  </cols>
  <sheetData>
    <row r="4" spans="1:5">
      <c r="B4" s="223" t="s">
        <v>2506</v>
      </c>
    </row>
    <row r="5" spans="1:5" ht="30" customHeight="1">
      <c r="A5" s="712" t="s">
        <v>2197</v>
      </c>
      <c r="B5" s="712" t="s">
        <v>2507</v>
      </c>
      <c r="C5" s="712" t="s">
        <v>1926</v>
      </c>
      <c r="D5" s="712" t="s">
        <v>2402</v>
      </c>
      <c r="E5" s="712" t="s">
        <v>2508</v>
      </c>
    </row>
    <row r="6" spans="1:5" s="797" customFormat="1" ht="52.5" customHeight="1">
      <c r="A6" s="796" t="s">
        <v>2509</v>
      </c>
      <c r="B6" s="796" t="s">
        <v>2510</v>
      </c>
      <c r="C6" s="752" t="s">
        <v>2376</v>
      </c>
      <c r="D6" s="757">
        <v>42342</v>
      </c>
      <c r="E6" s="714" t="s">
        <v>2373</v>
      </c>
    </row>
    <row r="7" spans="1:5" s="797" customFormat="1">
      <c r="A7" s="796"/>
      <c r="B7" s="796"/>
      <c r="C7" s="752"/>
      <c r="D7" s="757"/>
      <c r="E7" s="714"/>
    </row>
    <row r="8" spans="1:5" s="797" customFormat="1" ht="22.5">
      <c r="A8" s="714" t="s">
        <v>2511</v>
      </c>
      <c r="B8" s="714" t="s">
        <v>2512</v>
      </c>
      <c r="C8" s="752" t="s">
        <v>2376</v>
      </c>
      <c r="D8" s="753">
        <v>42334</v>
      </c>
      <c r="E8" s="714" t="s">
        <v>2513</v>
      </c>
    </row>
    <row r="9" spans="1:5" s="797" customFormat="1" ht="22.5">
      <c r="A9" s="714" t="s">
        <v>2514</v>
      </c>
      <c r="B9" s="714" t="s">
        <v>2515</v>
      </c>
      <c r="C9" s="752" t="s">
        <v>2376</v>
      </c>
      <c r="D9" s="753">
        <v>42334</v>
      </c>
      <c r="E9" s="714" t="s">
        <v>2513</v>
      </c>
    </row>
    <row r="10" spans="1:5" s="797" customFormat="1">
      <c r="A10" s="714" t="s">
        <v>2516</v>
      </c>
      <c r="B10" s="714" t="s">
        <v>2517</v>
      </c>
      <c r="C10" s="752" t="s">
        <v>2376</v>
      </c>
      <c r="D10" s="753">
        <v>42338</v>
      </c>
      <c r="E10" s="714" t="s">
        <v>2513</v>
      </c>
    </row>
    <row r="11" spans="1:5" s="797" customFormat="1">
      <c r="A11" s="714" t="s">
        <v>2518</v>
      </c>
      <c r="B11" s="714" t="s">
        <v>2519</v>
      </c>
      <c r="C11" s="752" t="s">
        <v>2376</v>
      </c>
      <c r="D11" s="753">
        <v>42355</v>
      </c>
      <c r="E11" s="714" t="s">
        <v>2513</v>
      </c>
    </row>
    <row r="12" spans="1:5" s="797" customFormat="1" ht="56.25">
      <c r="A12" s="796" t="s">
        <v>2520</v>
      </c>
      <c r="B12" s="796" t="s">
        <v>2521</v>
      </c>
      <c r="C12" s="752">
        <v>6828</v>
      </c>
      <c r="D12" s="757">
        <v>42282</v>
      </c>
      <c r="E12" s="757" t="s">
        <v>2522</v>
      </c>
    </row>
    <row r="13" spans="1:5" s="797" customFormat="1" ht="33.75">
      <c r="A13" s="796" t="s">
        <v>2523</v>
      </c>
      <c r="B13" s="796" t="s">
        <v>2524</v>
      </c>
      <c r="C13" s="752"/>
      <c r="D13" s="757">
        <v>42285</v>
      </c>
      <c r="E13" s="757" t="s">
        <v>2525</v>
      </c>
    </row>
    <row r="14" spans="1:5" s="797" customFormat="1" ht="22.5">
      <c r="A14" s="796" t="s">
        <v>2526</v>
      </c>
      <c r="B14" s="796" t="s">
        <v>2527</v>
      </c>
      <c r="C14" s="752"/>
      <c r="D14" s="757">
        <v>42290</v>
      </c>
      <c r="E14" s="757" t="s">
        <v>2528</v>
      </c>
    </row>
    <row r="15" spans="1:5" s="797" customFormat="1" ht="22.5">
      <c r="A15" s="796" t="s">
        <v>2529</v>
      </c>
      <c r="B15" s="796" t="s">
        <v>2530</v>
      </c>
      <c r="C15" s="752"/>
      <c r="D15" s="757"/>
      <c r="E15" s="757" t="s">
        <v>2528</v>
      </c>
    </row>
    <row r="16" spans="1:5" s="797" customFormat="1" ht="22.5">
      <c r="A16" s="796" t="s">
        <v>2531</v>
      </c>
      <c r="B16" s="796" t="s">
        <v>2532</v>
      </c>
      <c r="C16" s="752"/>
      <c r="D16" s="757">
        <v>42298</v>
      </c>
      <c r="E16" s="757" t="s">
        <v>2528</v>
      </c>
    </row>
    <row r="17" spans="1:5" s="797" customFormat="1" ht="22.5">
      <c r="A17" s="796" t="s">
        <v>2533</v>
      </c>
      <c r="B17" s="796" t="s">
        <v>2534</v>
      </c>
      <c r="C17" s="752"/>
      <c r="D17" s="757"/>
      <c r="E17" s="757" t="s">
        <v>2528</v>
      </c>
    </row>
    <row r="18" spans="1:5" s="797" customFormat="1" ht="22.5">
      <c r="A18" s="796" t="s">
        <v>2535</v>
      </c>
      <c r="B18" s="796" t="s">
        <v>2536</v>
      </c>
      <c r="C18" s="752"/>
      <c r="D18" s="757">
        <v>42307</v>
      </c>
      <c r="E18" s="757" t="s">
        <v>2528</v>
      </c>
    </row>
    <row r="19" spans="1:5" s="797" customFormat="1" ht="22.5">
      <c r="A19" s="796" t="s">
        <v>2537</v>
      </c>
      <c r="B19" s="796" t="s">
        <v>2538</v>
      </c>
      <c r="C19" s="752"/>
      <c r="D19" s="757">
        <v>42311</v>
      </c>
      <c r="E19" s="757" t="s">
        <v>2528</v>
      </c>
    </row>
    <row r="20" spans="1:5" s="797" customFormat="1" ht="22.5">
      <c r="A20" s="796" t="s">
        <v>2539</v>
      </c>
      <c r="B20" s="796" t="s">
        <v>2540</v>
      </c>
      <c r="C20" s="752"/>
      <c r="D20" s="757">
        <v>42312</v>
      </c>
      <c r="E20" s="757" t="s">
        <v>2528</v>
      </c>
    </row>
    <row r="21" spans="1:5" s="797" customFormat="1" ht="22.5">
      <c r="A21" s="796" t="s">
        <v>2541</v>
      </c>
      <c r="B21" s="796" t="s">
        <v>2542</v>
      </c>
      <c r="C21" s="752"/>
      <c r="D21" s="757">
        <v>42314</v>
      </c>
      <c r="E21" s="757" t="s">
        <v>2528</v>
      </c>
    </row>
    <row r="22" spans="1:5" s="797" customFormat="1" ht="22.5">
      <c r="A22" s="796" t="s">
        <v>2543</v>
      </c>
      <c r="B22" s="796" t="s">
        <v>2544</v>
      </c>
      <c r="C22" s="752"/>
      <c r="D22" s="757">
        <v>42317</v>
      </c>
      <c r="E22" s="757" t="s">
        <v>2528</v>
      </c>
    </row>
    <row r="23" spans="1:5" s="797" customFormat="1" ht="22.5">
      <c r="A23" s="796" t="s">
        <v>2545</v>
      </c>
      <c r="B23" s="796" t="s">
        <v>2546</v>
      </c>
      <c r="C23" s="752"/>
      <c r="D23" s="757">
        <v>42320</v>
      </c>
      <c r="E23" s="757" t="s">
        <v>2528</v>
      </c>
    </row>
    <row r="24" spans="1:5" s="797" customFormat="1" ht="22.5">
      <c r="A24" s="796" t="s">
        <v>2547</v>
      </c>
      <c r="B24" s="796" t="s">
        <v>2546</v>
      </c>
      <c r="C24" s="752"/>
      <c r="D24" s="798">
        <v>42320</v>
      </c>
      <c r="E24" s="752" t="s">
        <v>2528</v>
      </c>
    </row>
    <row r="25" spans="1:5" s="797" customFormat="1" ht="22.5">
      <c r="A25" s="796" t="s">
        <v>2548</v>
      </c>
      <c r="B25" s="796" t="s">
        <v>2549</v>
      </c>
      <c r="C25" s="752"/>
      <c r="D25" s="798">
        <v>42326</v>
      </c>
      <c r="E25" s="752" t="s">
        <v>2528</v>
      </c>
    </row>
    <row r="26" spans="1:5" ht="30" customHeight="1">
      <c r="A26" s="712" t="s">
        <v>2197</v>
      </c>
      <c r="B26" s="712" t="s">
        <v>2507</v>
      </c>
      <c r="C26" s="712" t="s">
        <v>1926</v>
      </c>
      <c r="D26" s="712" t="s">
        <v>2402</v>
      </c>
      <c r="E26" s="712" t="s">
        <v>2508</v>
      </c>
    </row>
    <row r="27" spans="1:5" s="797" customFormat="1" ht="22.5">
      <c r="A27" s="796" t="s">
        <v>2550</v>
      </c>
      <c r="B27" s="796" t="s">
        <v>2551</v>
      </c>
      <c r="C27" s="752"/>
      <c r="D27" s="798">
        <v>42331</v>
      </c>
      <c r="E27" s="752" t="s">
        <v>2528</v>
      </c>
    </row>
    <row r="28" spans="1:5" s="797" customFormat="1" ht="22.5">
      <c r="A28" s="796" t="s">
        <v>2552</v>
      </c>
      <c r="B28" s="796" t="s">
        <v>2553</v>
      </c>
      <c r="C28" s="752"/>
      <c r="D28" s="798">
        <v>42333</v>
      </c>
      <c r="E28" s="752" t="s">
        <v>2528</v>
      </c>
    </row>
    <row r="29" spans="1:5" s="797" customFormat="1" ht="22.5">
      <c r="A29" s="796" t="s">
        <v>2554</v>
      </c>
      <c r="B29" s="796" t="s">
        <v>2555</v>
      </c>
      <c r="C29" s="752"/>
      <c r="D29" s="799">
        <v>42339</v>
      </c>
      <c r="E29" s="752" t="s">
        <v>2528</v>
      </c>
    </row>
    <row r="30" spans="1:5" s="797" customFormat="1" ht="22.5">
      <c r="A30" s="796" t="s">
        <v>2556</v>
      </c>
      <c r="B30" s="796" t="s">
        <v>2557</v>
      </c>
      <c r="C30" s="752"/>
      <c r="D30" s="799">
        <v>42348</v>
      </c>
      <c r="E30" s="752" t="s">
        <v>2528</v>
      </c>
    </row>
    <row r="31" spans="1:5" s="797" customFormat="1" ht="22.5">
      <c r="A31" s="796" t="s">
        <v>2558</v>
      </c>
      <c r="B31" s="796" t="s">
        <v>2559</v>
      </c>
      <c r="C31" s="752">
        <v>9475</v>
      </c>
      <c r="D31" s="798">
        <v>42348</v>
      </c>
      <c r="E31" s="752" t="s">
        <v>2384</v>
      </c>
    </row>
    <row r="32" spans="1:5" s="797" customFormat="1" ht="22.5">
      <c r="A32" s="796" t="s">
        <v>2560</v>
      </c>
      <c r="B32" s="796" t="s">
        <v>2561</v>
      </c>
      <c r="C32" s="752">
        <v>1853349.03</v>
      </c>
      <c r="D32" s="799">
        <v>42355</v>
      </c>
      <c r="E32" s="752" t="s">
        <v>2384</v>
      </c>
    </row>
    <row r="33" spans="1:5" s="797" customFormat="1" ht="22.5">
      <c r="A33" s="623" t="s">
        <v>2562</v>
      </c>
      <c r="B33" s="614" t="s">
        <v>2563</v>
      </c>
      <c r="C33" s="800">
        <v>10168</v>
      </c>
      <c r="D33" s="623" t="s">
        <v>2564</v>
      </c>
      <c r="E33" s="801" t="s">
        <v>2565</v>
      </c>
    </row>
    <row r="34" spans="1:5" s="797" customFormat="1" ht="45">
      <c r="A34" s="623" t="s">
        <v>2566</v>
      </c>
      <c r="B34" s="614" t="s">
        <v>2567</v>
      </c>
      <c r="C34" s="800" t="s">
        <v>2351</v>
      </c>
      <c r="D34" s="623" t="s">
        <v>2568</v>
      </c>
      <c r="E34" s="801" t="s">
        <v>2565</v>
      </c>
    </row>
    <row r="35" spans="1:5" s="797" customFormat="1" ht="22.5">
      <c r="A35" s="623" t="s">
        <v>2569</v>
      </c>
      <c r="B35" s="623" t="s">
        <v>2570</v>
      </c>
      <c r="C35" s="800"/>
      <c r="D35" s="623" t="s">
        <v>2571</v>
      </c>
      <c r="E35" s="801" t="s">
        <v>2565</v>
      </c>
    </row>
    <row r="36" spans="1:5" s="797" customFormat="1" ht="22.5">
      <c r="A36" s="623" t="s">
        <v>2572</v>
      </c>
      <c r="B36" s="614" t="s">
        <v>2573</v>
      </c>
      <c r="C36" s="800" t="s">
        <v>2351</v>
      </c>
      <c r="D36" s="623" t="s">
        <v>2574</v>
      </c>
      <c r="E36" s="801" t="s">
        <v>2513</v>
      </c>
    </row>
    <row r="37" spans="1:5" s="797" customFormat="1" ht="22.5">
      <c r="A37" s="623" t="s">
        <v>2575</v>
      </c>
      <c r="B37" s="614" t="s">
        <v>2576</v>
      </c>
      <c r="C37" s="800" t="s">
        <v>2351</v>
      </c>
      <c r="D37" s="623" t="s">
        <v>2574</v>
      </c>
      <c r="E37" s="801" t="s">
        <v>2513</v>
      </c>
    </row>
    <row r="38" spans="1:5" s="797" customFormat="1" ht="22.5">
      <c r="A38" s="623" t="s">
        <v>2577</v>
      </c>
      <c r="B38" s="614" t="s">
        <v>2578</v>
      </c>
      <c r="C38" s="800" t="s">
        <v>2351</v>
      </c>
      <c r="D38" s="623" t="s">
        <v>2579</v>
      </c>
      <c r="E38" s="801" t="s">
        <v>2513</v>
      </c>
    </row>
    <row r="39" spans="1:5" s="797" customFormat="1" ht="22.5">
      <c r="A39" s="623" t="s">
        <v>2580</v>
      </c>
      <c r="B39" s="614" t="s">
        <v>2581</v>
      </c>
      <c r="C39" s="800" t="s">
        <v>2351</v>
      </c>
      <c r="D39" s="623" t="s">
        <v>2582</v>
      </c>
      <c r="E39" s="801" t="s">
        <v>2513</v>
      </c>
    </row>
    <row r="40" spans="1:5" s="797" customFormat="1" ht="45">
      <c r="A40" s="623" t="s">
        <v>2583</v>
      </c>
      <c r="B40" s="614" t="s">
        <v>2584</v>
      </c>
      <c r="C40" s="800">
        <v>7515</v>
      </c>
      <c r="D40" s="623" t="s">
        <v>2585</v>
      </c>
      <c r="E40" s="801" t="s">
        <v>2586</v>
      </c>
    </row>
    <row r="41" spans="1:5" s="797" customFormat="1" ht="22.5">
      <c r="A41" s="623" t="s">
        <v>2587</v>
      </c>
      <c r="B41" s="614" t="s">
        <v>2588</v>
      </c>
      <c r="C41" s="800" t="s">
        <v>2351</v>
      </c>
      <c r="D41" s="623" t="s">
        <v>2589</v>
      </c>
      <c r="E41" s="801" t="s">
        <v>2513</v>
      </c>
    </row>
    <row r="42" spans="1:5" s="797" customFormat="1" ht="22.5">
      <c r="A42" s="623" t="s">
        <v>2590</v>
      </c>
      <c r="B42" s="614" t="s">
        <v>2591</v>
      </c>
      <c r="C42" s="800" t="s">
        <v>2351</v>
      </c>
      <c r="D42" s="623" t="s">
        <v>2592</v>
      </c>
      <c r="E42" s="801" t="s">
        <v>2513</v>
      </c>
    </row>
    <row r="43" spans="1:5" s="797" customFormat="1" ht="22.5">
      <c r="A43" s="623" t="s">
        <v>2593</v>
      </c>
      <c r="B43" s="614" t="s">
        <v>2594</v>
      </c>
      <c r="C43" s="800" t="s">
        <v>2351</v>
      </c>
      <c r="D43" s="623" t="s">
        <v>2595</v>
      </c>
      <c r="E43" s="801" t="s">
        <v>2513</v>
      </c>
    </row>
    <row r="44" spans="1:5" s="797" customFormat="1" ht="22.5">
      <c r="A44" s="623" t="s">
        <v>2596</v>
      </c>
      <c r="B44" s="614" t="s">
        <v>2597</v>
      </c>
      <c r="C44" s="800" t="s">
        <v>2351</v>
      </c>
      <c r="D44" s="623" t="s">
        <v>2598</v>
      </c>
      <c r="E44" s="801" t="s">
        <v>2513</v>
      </c>
    </row>
    <row r="45" spans="1:5" s="797" customFormat="1" ht="22.5">
      <c r="A45" s="623" t="s">
        <v>2599</v>
      </c>
      <c r="B45" s="614" t="s">
        <v>2594</v>
      </c>
      <c r="C45" s="800" t="s">
        <v>2351</v>
      </c>
      <c r="D45" s="623" t="s">
        <v>2600</v>
      </c>
      <c r="E45" s="801" t="s">
        <v>2513</v>
      </c>
    </row>
    <row r="46" spans="1:5" s="797" customFormat="1" ht="22.5">
      <c r="A46" s="623" t="s">
        <v>2601</v>
      </c>
      <c r="B46" s="614" t="s">
        <v>2602</v>
      </c>
      <c r="C46" s="800" t="s">
        <v>2351</v>
      </c>
      <c r="D46" s="623" t="s">
        <v>2603</v>
      </c>
      <c r="E46" s="801" t="s">
        <v>2513</v>
      </c>
    </row>
    <row r="47" spans="1:5" s="797" customFormat="1" ht="22.5">
      <c r="A47" s="623" t="s">
        <v>2604</v>
      </c>
      <c r="B47" s="614" t="s">
        <v>2605</v>
      </c>
      <c r="C47" s="800" t="s">
        <v>2351</v>
      </c>
      <c r="D47" s="623" t="s">
        <v>2606</v>
      </c>
      <c r="E47" s="801" t="s">
        <v>2513</v>
      </c>
    </row>
    <row r="48" spans="1:5" ht="30" customHeight="1">
      <c r="A48" s="712" t="s">
        <v>2197</v>
      </c>
      <c r="B48" s="712" t="s">
        <v>2507</v>
      </c>
      <c r="C48" s="712" t="s">
        <v>1926</v>
      </c>
      <c r="D48" s="712" t="s">
        <v>2402</v>
      </c>
      <c r="E48" s="712" t="s">
        <v>2508</v>
      </c>
    </row>
    <row r="49" spans="1:5" s="797" customFormat="1" ht="33.75">
      <c r="A49" s="623" t="s">
        <v>2607</v>
      </c>
      <c r="B49" s="614" t="s">
        <v>2608</v>
      </c>
      <c r="C49" s="800" t="s">
        <v>2609</v>
      </c>
      <c r="D49" s="623" t="s">
        <v>2610</v>
      </c>
      <c r="E49" s="800" t="s">
        <v>2611</v>
      </c>
    </row>
    <row r="50" spans="1:5" s="797" customFormat="1" ht="22.5">
      <c r="A50" s="623" t="s">
        <v>2601</v>
      </c>
      <c r="B50" s="614" t="s">
        <v>2602</v>
      </c>
      <c r="C50" s="800" t="s">
        <v>2351</v>
      </c>
      <c r="D50" s="623" t="s">
        <v>2612</v>
      </c>
      <c r="E50" s="801" t="s">
        <v>2513</v>
      </c>
    </row>
    <row r="51" spans="1:5" s="797" customFormat="1" ht="22.5">
      <c r="A51" s="623" t="s">
        <v>2613</v>
      </c>
      <c r="B51" s="614" t="s">
        <v>2614</v>
      </c>
      <c r="C51" s="800" t="s">
        <v>2351</v>
      </c>
      <c r="D51" s="623" t="s">
        <v>2615</v>
      </c>
      <c r="E51" s="801" t="s">
        <v>2513</v>
      </c>
    </row>
    <row r="52" spans="1:5" s="797" customFormat="1" ht="22.5">
      <c r="A52" s="623" t="s">
        <v>2616</v>
      </c>
      <c r="B52" s="614" t="s">
        <v>2617</v>
      </c>
      <c r="C52" s="800" t="s">
        <v>2351</v>
      </c>
      <c r="D52" s="623" t="s">
        <v>2618</v>
      </c>
      <c r="E52" s="801" t="s">
        <v>2513</v>
      </c>
    </row>
    <row r="53" spans="1:5" s="797" customFormat="1" ht="22.5">
      <c r="A53" s="623" t="s">
        <v>2619</v>
      </c>
      <c r="B53" s="614" t="s">
        <v>2620</v>
      </c>
      <c r="C53" s="800" t="s">
        <v>2351</v>
      </c>
      <c r="D53" s="623" t="s">
        <v>2621</v>
      </c>
      <c r="E53" s="801" t="s">
        <v>2513</v>
      </c>
    </row>
    <row r="54" spans="1:5" s="797" customFormat="1" ht="45">
      <c r="A54" s="623" t="s">
        <v>2622</v>
      </c>
      <c r="B54" s="614" t="s">
        <v>2584</v>
      </c>
      <c r="C54" s="800">
        <v>2198</v>
      </c>
      <c r="D54" s="623" t="s">
        <v>2623</v>
      </c>
      <c r="E54" s="800" t="s">
        <v>2565</v>
      </c>
    </row>
    <row r="55" spans="1:5" s="797" customFormat="1" ht="22.5">
      <c r="A55" s="623" t="s">
        <v>2624</v>
      </c>
      <c r="B55" s="614" t="s">
        <v>2625</v>
      </c>
      <c r="C55" s="800" t="s">
        <v>2351</v>
      </c>
      <c r="D55" s="623" t="s">
        <v>2626</v>
      </c>
      <c r="E55" s="801" t="s">
        <v>2513</v>
      </c>
    </row>
    <row r="56" spans="1:5" s="797" customFormat="1" ht="22.5">
      <c r="A56" s="623" t="s">
        <v>2627</v>
      </c>
      <c r="B56" s="614" t="s">
        <v>2628</v>
      </c>
      <c r="C56" s="800">
        <v>187</v>
      </c>
      <c r="D56" s="623" t="s">
        <v>2629</v>
      </c>
      <c r="E56" s="800" t="s">
        <v>2565</v>
      </c>
    </row>
    <row r="57" spans="1:5" s="797" customFormat="1" ht="22.5">
      <c r="A57" s="623" t="s">
        <v>2630</v>
      </c>
      <c r="B57" s="614" t="s">
        <v>2625</v>
      </c>
      <c r="C57" s="800" t="s">
        <v>2351</v>
      </c>
      <c r="D57" s="623" t="s">
        <v>2631</v>
      </c>
      <c r="E57" s="801" t="s">
        <v>2513</v>
      </c>
    </row>
    <row r="58" spans="1:5" s="797" customFormat="1" ht="22.5">
      <c r="A58" s="623" t="s">
        <v>2632</v>
      </c>
      <c r="B58" s="614" t="s">
        <v>2633</v>
      </c>
      <c r="C58" s="800" t="s">
        <v>2351</v>
      </c>
      <c r="D58" s="623" t="s">
        <v>2634</v>
      </c>
      <c r="E58" s="801" t="s">
        <v>2513</v>
      </c>
    </row>
    <row r="59" spans="1:5" s="797" customFormat="1" ht="78.75">
      <c r="A59" s="623" t="s">
        <v>2635</v>
      </c>
      <c r="B59" s="623" t="s">
        <v>2636</v>
      </c>
      <c r="C59" s="623" t="s">
        <v>2637</v>
      </c>
      <c r="D59" s="623" t="s">
        <v>2634</v>
      </c>
      <c r="E59" s="801" t="s">
        <v>2565</v>
      </c>
    </row>
  </sheetData>
  <pageMargins left="0.70866141732283472" right="0.70866141732283472" top="0.74803149606299213" bottom="0.74803149606299213" header="0.31496062992125984" footer="0.31496062992125984"/>
  <pageSetup orientation="portrait" r:id="rId1"/>
</worksheet>
</file>

<file path=xl/worksheets/sheet29.xml><?xml version="1.0" encoding="utf-8"?>
<worksheet xmlns="http://schemas.openxmlformats.org/spreadsheetml/2006/main" xmlns:r="http://schemas.openxmlformats.org/officeDocument/2006/relationships">
  <dimension ref="B1:G22"/>
  <sheetViews>
    <sheetView topLeftCell="A4" workbookViewId="0">
      <selection activeCell="C25" sqref="C25"/>
    </sheetView>
  </sheetViews>
  <sheetFormatPr baseColWidth="10" defaultRowHeight="15"/>
  <cols>
    <col min="2" max="2" width="35.42578125" customWidth="1"/>
    <col min="3" max="4" width="17.7109375" style="803" customWidth="1"/>
    <col min="5" max="5" width="19" style="803" customWidth="1"/>
    <col min="6" max="6" width="11.42578125" style="803"/>
    <col min="7" max="7" width="16.28515625" bestFit="1" customWidth="1"/>
  </cols>
  <sheetData>
    <row r="1" spans="2:7">
      <c r="B1" s="802" t="s">
        <v>1318</v>
      </c>
      <c r="C1" s="802"/>
      <c r="D1" s="802"/>
      <c r="E1" s="802"/>
    </row>
    <row r="2" spans="2:7">
      <c r="B2" s="802" t="s">
        <v>1853</v>
      </c>
      <c r="C2" s="802"/>
      <c r="D2" s="802"/>
      <c r="E2" s="802"/>
    </row>
    <row r="3" spans="2:7">
      <c r="B3" s="802" t="s">
        <v>2638</v>
      </c>
      <c r="C3" s="802"/>
      <c r="D3" s="802"/>
      <c r="E3" s="802"/>
    </row>
    <row r="4" spans="2:7">
      <c r="B4" s="804" t="s">
        <v>2639</v>
      </c>
      <c r="C4" s="805" t="s">
        <v>2640</v>
      </c>
      <c r="D4" s="805" t="s">
        <v>2641</v>
      </c>
      <c r="E4" s="805" t="s">
        <v>1853</v>
      </c>
    </row>
    <row r="5" spans="2:7">
      <c r="B5" s="804"/>
      <c r="C5" s="805" t="s">
        <v>2642</v>
      </c>
      <c r="D5" s="805" t="s">
        <v>2643</v>
      </c>
      <c r="E5" s="805" t="s">
        <v>2644</v>
      </c>
    </row>
    <row r="6" spans="2:7">
      <c r="B6" s="802" t="s">
        <v>2645</v>
      </c>
      <c r="C6" s="802"/>
      <c r="D6" s="802"/>
      <c r="E6" s="802"/>
    </row>
    <row r="7" spans="2:7">
      <c r="B7" s="806" t="s">
        <v>2646</v>
      </c>
      <c r="C7" s="806"/>
      <c r="D7" s="806"/>
      <c r="E7" s="806"/>
    </row>
    <row r="8" spans="2:7" s="809" customFormat="1" ht="15.75">
      <c r="B8" s="807" t="s">
        <v>2647</v>
      </c>
      <c r="C8" s="808"/>
      <c r="D8" s="808">
        <v>38139414.780000001</v>
      </c>
      <c r="E8" s="808">
        <f>C8-D8</f>
        <v>-38139414.780000001</v>
      </c>
    </row>
    <row r="9" spans="2:7" s="809" customFormat="1" ht="15.75">
      <c r="B9" s="807" t="s">
        <v>2648</v>
      </c>
      <c r="C9" s="810"/>
      <c r="D9" s="810">
        <v>50308179.030000001</v>
      </c>
      <c r="E9" s="811">
        <f t="shared" ref="E9:E13" si="0">C9-D9</f>
        <v>-50308179.030000001</v>
      </c>
    </row>
    <row r="10" spans="2:7" s="809" customFormat="1" ht="18">
      <c r="B10" s="812" t="s">
        <v>2649</v>
      </c>
      <c r="C10" s="810"/>
      <c r="D10" s="810">
        <v>35498705.409999996</v>
      </c>
      <c r="E10" s="811">
        <f t="shared" si="0"/>
        <v>-35498705.409999996</v>
      </c>
    </row>
    <row r="11" spans="2:7" s="809" customFormat="1" ht="18">
      <c r="B11" s="812" t="s">
        <v>2650</v>
      </c>
      <c r="C11" s="810"/>
      <c r="D11" s="810">
        <v>73988593.709999993</v>
      </c>
      <c r="E11" s="811">
        <f t="shared" si="0"/>
        <v>-73988593.709999993</v>
      </c>
    </row>
    <row r="12" spans="2:7" s="809" customFormat="1">
      <c r="B12" s="812" t="s">
        <v>2651</v>
      </c>
      <c r="C12" s="810">
        <v>1000000000</v>
      </c>
      <c r="D12" s="810"/>
      <c r="E12" s="811">
        <f t="shared" si="0"/>
        <v>1000000000</v>
      </c>
    </row>
    <row r="13" spans="2:7">
      <c r="B13" s="812" t="s">
        <v>2652</v>
      </c>
      <c r="C13" s="813">
        <v>2400000000</v>
      </c>
      <c r="D13" s="813"/>
      <c r="E13" s="811">
        <f t="shared" si="0"/>
        <v>2400000000</v>
      </c>
      <c r="G13" s="814"/>
    </row>
    <row r="14" spans="2:7">
      <c r="B14" s="815" t="s">
        <v>2653</v>
      </c>
      <c r="C14" s="816">
        <f>SUM(C7:C13)</f>
        <v>3400000000</v>
      </c>
      <c r="D14" s="816">
        <f>SUM(D7:D13)</f>
        <v>197934892.93000001</v>
      </c>
      <c r="E14" s="816">
        <f>SUM(E7:E13)</f>
        <v>3202065107.0699997</v>
      </c>
    </row>
    <row r="15" spans="2:7">
      <c r="B15" s="817"/>
      <c r="C15" s="818"/>
      <c r="D15" s="818"/>
      <c r="E15" s="818"/>
    </row>
    <row r="16" spans="2:7">
      <c r="B16" s="819" t="s">
        <v>2654</v>
      </c>
      <c r="C16" s="819"/>
      <c r="D16" s="819"/>
      <c r="E16" s="819"/>
    </row>
    <row r="17" spans="2:5">
      <c r="B17" s="820" t="s">
        <v>2655</v>
      </c>
      <c r="C17" s="821"/>
      <c r="D17" s="821">
        <v>84499800</v>
      </c>
      <c r="E17" s="811">
        <f t="shared" ref="E17:E18" si="1">C17-D17</f>
        <v>-84499800</v>
      </c>
    </row>
    <row r="18" spans="2:5">
      <c r="B18" s="820" t="s">
        <v>2656</v>
      </c>
      <c r="C18" s="821"/>
      <c r="D18" s="821">
        <v>29409384.489999998</v>
      </c>
      <c r="E18" s="811">
        <f t="shared" si="1"/>
        <v>-29409384.489999998</v>
      </c>
    </row>
    <row r="19" spans="2:5">
      <c r="B19" s="820"/>
      <c r="C19" s="821"/>
      <c r="D19" s="821"/>
      <c r="E19" s="821"/>
    </row>
    <row r="20" spans="2:5">
      <c r="B20" s="815" t="s">
        <v>2657</v>
      </c>
      <c r="C20" s="821">
        <f>SUM(C17:C19)</f>
        <v>0</v>
      </c>
      <c r="D20" s="821">
        <f>SUM(D17:D19)</f>
        <v>113909184.48999999</v>
      </c>
      <c r="E20" s="821">
        <f>SUM(E17:E19)</f>
        <v>-113909184.48999999</v>
      </c>
    </row>
    <row r="21" spans="2:5">
      <c r="B21" s="817"/>
      <c r="C21" s="818"/>
      <c r="D21" s="818"/>
      <c r="E21" s="818"/>
    </row>
    <row r="22" spans="2:5">
      <c r="B22" s="822" t="s">
        <v>2658</v>
      </c>
      <c r="C22" s="823">
        <f>C14+C20</f>
        <v>3400000000</v>
      </c>
      <c r="D22" s="823">
        <f t="shared" ref="D22:E22" si="2">D14+D20</f>
        <v>311844077.42000002</v>
      </c>
      <c r="E22" s="823">
        <f t="shared" si="2"/>
        <v>3088155922.5799999</v>
      </c>
    </row>
  </sheetData>
  <mergeCells count="5">
    <mergeCell ref="B1:E1"/>
    <mergeCell ref="B2:E2"/>
    <mergeCell ref="B3:E3"/>
    <mergeCell ref="B6:E6"/>
    <mergeCell ref="B16:E1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theme="7" tint="-0.249977111117893"/>
  </sheetPr>
  <dimension ref="A1:I34"/>
  <sheetViews>
    <sheetView showGridLines="0" workbookViewId="0">
      <selection sqref="A1:G1"/>
    </sheetView>
  </sheetViews>
  <sheetFormatPr baseColWidth="10" defaultRowHeight="12.75"/>
  <cols>
    <col min="1" max="1" width="35" style="2" customWidth="1"/>
    <col min="2" max="2" width="12.28515625" style="2" customWidth="1"/>
    <col min="3" max="3" width="10.7109375" style="2" customWidth="1"/>
    <col min="4" max="4" width="10.85546875" style="2" bestFit="1" customWidth="1"/>
    <col min="5" max="5" width="10.7109375" style="2" customWidth="1"/>
    <col min="6" max="6" width="10.140625" style="2" customWidth="1"/>
    <col min="7" max="7" width="8.5703125" style="2" customWidth="1"/>
    <col min="8" max="13" width="11.42578125" style="2"/>
    <col min="14" max="14" width="37.28515625" style="2" customWidth="1"/>
    <col min="15" max="21" width="11.42578125" style="2"/>
    <col min="22" max="22" width="36.140625" style="2" customWidth="1"/>
    <col min="23" max="29" width="11.42578125" style="2"/>
    <col min="30" max="30" width="39.28515625" style="2" customWidth="1"/>
    <col min="31" max="253" width="11.42578125" style="2"/>
    <col min="254" max="254" width="35" style="2" customWidth="1"/>
    <col min="255" max="255" width="12.28515625" style="2" customWidth="1"/>
    <col min="256" max="256" width="10.7109375" style="2" customWidth="1"/>
    <col min="257" max="257" width="10" style="2" customWidth="1"/>
    <col min="258" max="258" width="10.7109375" style="2" customWidth="1"/>
    <col min="259" max="260" width="8" style="2" customWidth="1"/>
    <col min="261" max="261" width="11.42578125" style="2"/>
    <col min="262" max="262" width="32.28515625" style="2" customWidth="1"/>
    <col min="263" max="269" width="11.42578125" style="2"/>
    <col min="270" max="270" width="37.28515625" style="2" customWidth="1"/>
    <col min="271" max="277" width="11.42578125" style="2"/>
    <col min="278" max="278" width="36.140625" style="2" customWidth="1"/>
    <col min="279" max="285" width="11.42578125" style="2"/>
    <col min="286" max="286" width="39.28515625" style="2" customWidth="1"/>
    <col min="287" max="509" width="11.42578125" style="2"/>
    <col min="510" max="510" width="35" style="2" customWidth="1"/>
    <col min="511" max="511" width="12.28515625" style="2" customWidth="1"/>
    <col min="512" max="512" width="10.7109375" style="2" customWidth="1"/>
    <col min="513" max="513" width="10" style="2" customWidth="1"/>
    <col min="514" max="514" width="10.7109375" style="2" customWidth="1"/>
    <col min="515" max="516" width="8" style="2" customWidth="1"/>
    <col min="517" max="517" width="11.42578125" style="2"/>
    <col min="518" max="518" width="32.28515625" style="2" customWidth="1"/>
    <col min="519" max="525" width="11.42578125" style="2"/>
    <col min="526" max="526" width="37.28515625" style="2" customWidth="1"/>
    <col min="527" max="533" width="11.42578125" style="2"/>
    <col min="534" max="534" width="36.140625" style="2" customWidth="1"/>
    <col min="535" max="541" width="11.42578125" style="2"/>
    <col min="542" max="542" width="39.28515625" style="2" customWidth="1"/>
    <col min="543" max="765" width="11.42578125" style="2"/>
    <col min="766" max="766" width="35" style="2" customWidth="1"/>
    <col min="767" max="767" width="12.28515625" style="2" customWidth="1"/>
    <col min="768" max="768" width="10.7109375" style="2" customWidth="1"/>
    <col min="769" max="769" width="10" style="2" customWidth="1"/>
    <col min="770" max="770" width="10.7109375" style="2" customWidth="1"/>
    <col min="771" max="772" width="8" style="2" customWidth="1"/>
    <col min="773" max="773" width="11.42578125" style="2"/>
    <col min="774" max="774" width="32.28515625" style="2" customWidth="1"/>
    <col min="775" max="781" width="11.42578125" style="2"/>
    <col min="782" max="782" width="37.28515625" style="2" customWidth="1"/>
    <col min="783" max="789" width="11.42578125" style="2"/>
    <col min="790" max="790" width="36.140625" style="2" customWidth="1"/>
    <col min="791" max="797" width="11.42578125" style="2"/>
    <col min="798" max="798" width="39.28515625" style="2" customWidth="1"/>
    <col min="799" max="1021" width="11.42578125" style="2"/>
    <col min="1022" max="1022" width="35" style="2" customWidth="1"/>
    <col min="1023" max="1023" width="12.28515625" style="2" customWidth="1"/>
    <col min="1024" max="1024" width="10.7109375" style="2" customWidth="1"/>
    <col min="1025" max="1025" width="10" style="2" customWidth="1"/>
    <col min="1026" max="1026" width="10.7109375" style="2" customWidth="1"/>
    <col min="1027" max="1028" width="8" style="2" customWidth="1"/>
    <col min="1029" max="1029" width="11.42578125" style="2"/>
    <col min="1030" max="1030" width="32.28515625" style="2" customWidth="1"/>
    <col min="1031" max="1037" width="11.42578125" style="2"/>
    <col min="1038" max="1038" width="37.28515625" style="2" customWidth="1"/>
    <col min="1039" max="1045" width="11.42578125" style="2"/>
    <col min="1046" max="1046" width="36.140625" style="2" customWidth="1"/>
    <col min="1047" max="1053" width="11.42578125" style="2"/>
    <col min="1054" max="1054" width="39.28515625" style="2" customWidth="1"/>
    <col min="1055" max="1277" width="11.42578125" style="2"/>
    <col min="1278" max="1278" width="35" style="2" customWidth="1"/>
    <col min="1279" max="1279" width="12.28515625" style="2" customWidth="1"/>
    <col min="1280" max="1280" width="10.7109375" style="2" customWidth="1"/>
    <col min="1281" max="1281" width="10" style="2" customWidth="1"/>
    <col min="1282" max="1282" width="10.7109375" style="2" customWidth="1"/>
    <col min="1283" max="1284" width="8" style="2" customWidth="1"/>
    <col min="1285" max="1285" width="11.42578125" style="2"/>
    <col min="1286" max="1286" width="32.28515625" style="2" customWidth="1"/>
    <col min="1287" max="1293" width="11.42578125" style="2"/>
    <col min="1294" max="1294" width="37.28515625" style="2" customWidth="1"/>
    <col min="1295" max="1301" width="11.42578125" style="2"/>
    <col min="1302" max="1302" width="36.140625" style="2" customWidth="1"/>
    <col min="1303" max="1309" width="11.42578125" style="2"/>
    <col min="1310" max="1310" width="39.28515625" style="2" customWidth="1"/>
    <col min="1311" max="1533" width="11.42578125" style="2"/>
    <col min="1534" max="1534" width="35" style="2" customWidth="1"/>
    <col min="1535" max="1535" width="12.28515625" style="2" customWidth="1"/>
    <col min="1536" max="1536" width="10.7109375" style="2" customWidth="1"/>
    <col min="1537" max="1537" width="10" style="2" customWidth="1"/>
    <col min="1538" max="1538" width="10.7109375" style="2" customWidth="1"/>
    <col min="1539" max="1540" width="8" style="2" customWidth="1"/>
    <col min="1541" max="1541" width="11.42578125" style="2"/>
    <col min="1542" max="1542" width="32.28515625" style="2" customWidth="1"/>
    <col min="1543" max="1549" width="11.42578125" style="2"/>
    <col min="1550" max="1550" width="37.28515625" style="2" customWidth="1"/>
    <col min="1551" max="1557" width="11.42578125" style="2"/>
    <col min="1558" max="1558" width="36.140625" style="2" customWidth="1"/>
    <col min="1559" max="1565" width="11.42578125" style="2"/>
    <col min="1566" max="1566" width="39.28515625" style="2" customWidth="1"/>
    <col min="1567" max="1789" width="11.42578125" style="2"/>
    <col min="1790" max="1790" width="35" style="2" customWidth="1"/>
    <col min="1791" max="1791" width="12.28515625" style="2" customWidth="1"/>
    <col min="1792" max="1792" width="10.7109375" style="2" customWidth="1"/>
    <col min="1793" max="1793" width="10" style="2" customWidth="1"/>
    <col min="1794" max="1794" width="10.7109375" style="2" customWidth="1"/>
    <col min="1795" max="1796" width="8" style="2" customWidth="1"/>
    <col min="1797" max="1797" width="11.42578125" style="2"/>
    <col min="1798" max="1798" width="32.28515625" style="2" customWidth="1"/>
    <col min="1799" max="1805" width="11.42578125" style="2"/>
    <col min="1806" max="1806" width="37.28515625" style="2" customWidth="1"/>
    <col min="1807" max="1813" width="11.42578125" style="2"/>
    <col min="1814" max="1814" width="36.140625" style="2" customWidth="1"/>
    <col min="1815" max="1821" width="11.42578125" style="2"/>
    <col min="1822" max="1822" width="39.28515625" style="2" customWidth="1"/>
    <col min="1823" max="2045" width="11.42578125" style="2"/>
    <col min="2046" max="2046" width="35" style="2" customWidth="1"/>
    <col min="2047" max="2047" width="12.28515625" style="2" customWidth="1"/>
    <col min="2048" max="2048" width="10.7109375" style="2" customWidth="1"/>
    <col min="2049" max="2049" width="10" style="2" customWidth="1"/>
    <col min="2050" max="2050" width="10.7109375" style="2" customWidth="1"/>
    <col min="2051" max="2052" width="8" style="2" customWidth="1"/>
    <col min="2053" max="2053" width="11.42578125" style="2"/>
    <col min="2054" max="2054" width="32.28515625" style="2" customWidth="1"/>
    <col min="2055" max="2061" width="11.42578125" style="2"/>
    <col min="2062" max="2062" width="37.28515625" style="2" customWidth="1"/>
    <col min="2063" max="2069" width="11.42578125" style="2"/>
    <col min="2070" max="2070" width="36.140625" style="2" customWidth="1"/>
    <col min="2071" max="2077" width="11.42578125" style="2"/>
    <col min="2078" max="2078" width="39.28515625" style="2" customWidth="1"/>
    <col min="2079" max="2301" width="11.42578125" style="2"/>
    <col min="2302" max="2302" width="35" style="2" customWidth="1"/>
    <col min="2303" max="2303" width="12.28515625" style="2" customWidth="1"/>
    <col min="2304" max="2304" width="10.7109375" style="2" customWidth="1"/>
    <col min="2305" max="2305" width="10" style="2" customWidth="1"/>
    <col min="2306" max="2306" width="10.7109375" style="2" customWidth="1"/>
    <col min="2307" max="2308" width="8" style="2" customWidth="1"/>
    <col min="2309" max="2309" width="11.42578125" style="2"/>
    <col min="2310" max="2310" width="32.28515625" style="2" customWidth="1"/>
    <col min="2311" max="2317" width="11.42578125" style="2"/>
    <col min="2318" max="2318" width="37.28515625" style="2" customWidth="1"/>
    <col min="2319" max="2325" width="11.42578125" style="2"/>
    <col min="2326" max="2326" width="36.140625" style="2" customWidth="1"/>
    <col min="2327" max="2333" width="11.42578125" style="2"/>
    <col min="2334" max="2334" width="39.28515625" style="2" customWidth="1"/>
    <col min="2335" max="2557" width="11.42578125" style="2"/>
    <col min="2558" max="2558" width="35" style="2" customWidth="1"/>
    <col min="2559" max="2559" width="12.28515625" style="2" customWidth="1"/>
    <col min="2560" max="2560" width="10.7109375" style="2" customWidth="1"/>
    <col min="2561" max="2561" width="10" style="2" customWidth="1"/>
    <col min="2562" max="2562" width="10.7109375" style="2" customWidth="1"/>
    <col min="2563" max="2564" width="8" style="2" customWidth="1"/>
    <col min="2565" max="2565" width="11.42578125" style="2"/>
    <col min="2566" max="2566" width="32.28515625" style="2" customWidth="1"/>
    <col min="2567" max="2573" width="11.42578125" style="2"/>
    <col min="2574" max="2574" width="37.28515625" style="2" customWidth="1"/>
    <col min="2575" max="2581" width="11.42578125" style="2"/>
    <col min="2582" max="2582" width="36.140625" style="2" customWidth="1"/>
    <col min="2583" max="2589" width="11.42578125" style="2"/>
    <col min="2590" max="2590" width="39.28515625" style="2" customWidth="1"/>
    <col min="2591" max="2813" width="11.42578125" style="2"/>
    <col min="2814" max="2814" width="35" style="2" customWidth="1"/>
    <col min="2815" max="2815" width="12.28515625" style="2" customWidth="1"/>
    <col min="2816" max="2816" width="10.7109375" style="2" customWidth="1"/>
    <col min="2817" max="2817" width="10" style="2" customWidth="1"/>
    <col min="2818" max="2818" width="10.7109375" style="2" customWidth="1"/>
    <col min="2819" max="2820" width="8" style="2" customWidth="1"/>
    <col min="2821" max="2821" width="11.42578125" style="2"/>
    <col min="2822" max="2822" width="32.28515625" style="2" customWidth="1"/>
    <col min="2823" max="2829" width="11.42578125" style="2"/>
    <col min="2830" max="2830" width="37.28515625" style="2" customWidth="1"/>
    <col min="2831" max="2837" width="11.42578125" style="2"/>
    <col min="2838" max="2838" width="36.140625" style="2" customWidth="1"/>
    <col min="2839" max="2845" width="11.42578125" style="2"/>
    <col min="2846" max="2846" width="39.28515625" style="2" customWidth="1"/>
    <col min="2847" max="3069" width="11.42578125" style="2"/>
    <col min="3070" max="3070" width="35" style="2" customWidth="1"/>
    <col min="3071" max="3071" width="12.28515625" style="2" customWidth="1"/>
    <col min="3072" max="3072" width="10.7109375" style="2" customWidth="1"/>
    <col min="3073" max="3073" width="10" style="2" customWidth="1"/>
    <col min="3074" max="3074" width="10.7109375" style="2" customWidth="1"/>
    <col min="3075" max="3076" width="8" style="2" customWidth="1"/>
    <col min="3077" max="3077" width="11.42578125" style="2"/>
    <col min="3078" max="3078" width="32.28515625" style="2" customWidth="1"/>
    <col min="3079" max="3085" width="11.42578125" style="2"/>
    <col min="3086" max="3086" width="37.28515625" style="2" customWidth="1"/>
    <col min="3087" max="3093" width="11.42578125" style="2"/>
    <col min="3094" max="3094" width="36.140625" style="2" customWidth="1"/>
    <col min="3095" max="3101" width="11.42578125" style="2"/>
    <col min="3102" max="3102" width="39.28515625" style="2" customWidth="1"/>
    <col min="3103" max="3325" width="11.42578125" style="2"/>
    <col min="3326" max="3326" width="35" style="2" customWidth="1"/>
    <col min="3327" max="3327" width="12.28515625" style="2" customWidth="1"/>
    <col min="3328" max="3328" width="10.7109375" style="2" customWidth="1"/>
    <col min="3329" max="3329" width="10" style="2" customWidth="1"/>
    <col min="3330" max="3330" width="10.7109375" style="2" customWidth="1"/>
    <col min="3331" max="3332" width="8" style="2" customWidth="1"/>
    <col min="3333" max="3333" width="11.42578125" style="2"/>
    <col min="3334" max="3334" width="32.28515625" style="2" customWidth="1"/>
    <col min="3335" max="3341" width="11.42578125" style="2"/>
    <col min="3342" max="3342" width="37.28515625" style="2" customWidth="1"/>
    <col min="3343" max="3349" width="11.42578125" style="2"/>
    <col min="3350" max="3350" width="36.140625" style="2" customWidth="1"/>
    <col min="3351" max="3357" width="11.42578125" style="2"/>
    <col min="3358" max="3358" width="39.28515625" style="2" customWidth="1"/>
    <col min="3359" max="3581" width="11.42578125" style="2"/>
    <col min="3582" max="3582" width="35" style="2" customWidth="1"/>
    <col min="3583" max="3583" width="12.28515625" style="2" customWidth="1"/>
    <col min="3584" max="3584" width="10.7109375" style="2" customWidth="1"/>
    <col min="3585" max="3585" width="10" style="2" customWidth="1"/>
    <col min="3586" max="3586" width="10.7109375" style="2" customWidth="1"/>
    <col min="3587" max="3588" width="8" style="2" customWidth="1"/>
    <col min="3589" max="3589" width="11.42578125" style="2"/>
    <col min="3590" max="3590" width="32.28515625" style="2" customWidth="1"/>
    <col min="3591" max="3597" width="11.42578125" style="2"/>
    <col min="3598" max="3598" width="37.28515625" style="2" customWidth="1"/>
    <col min="3599" max="3605" width="11.42578125" style="2"/>
    <col min="3606" max="3606" width="36.140625" style="2" customWidth="1"/>
    <col min="3607" max="3613" width="11.42578125" style="2"/>
    <col min="3614" max="3614" width="39.28515625" style="2" customWidth="1"/>
    <col min="3615" max="3837" width="11.42578125" style="2"/>
    <col min="3838" max="3838" width="35" style="2" customWidth="1"/>
    <col min="3839" max="3839" width="12.28515625" style="2" customWidth="1"/>
    <col min="3840" max="3840" width="10.7109375" style="2" customWidth="1"/>
    <col min="3841" max="3841" width="10" style="2" customWidth="1"/>
    <col min="3842" max="3842" width="10.7109375" style="2" customWidth="1"/>
    <col min="3843" max="3844" width="8" style="2" customWidth="1"/>
    <col min="3845" max="3845" width="11.42578125" style="2"/>
    <col min="3846" max="3846" width="32.28515625" style="2" customWidth="1"/>
    <col min="3847" max="3853" width="11.42578125" style="2"/>
    <col min="3854" max="3854" width="37.28515625" style="2" customWidth="1"/>
    <col min="3855" max="3861" width="11.42578125" style="2"/>
    <col min="3862" max="3862" width="36.140625" style="2" customWidth="1"/>
    <col min="3863" max="3869" width="11.42578125" style="2"/>
    <col min="3870" max="3870" width="39.28515625" style="2" customWidth="1"/>
    <col min="3871" max="4093" width="11.42578125" style="2"/>
    <col min="4094" max="4094" width="35" style="2" customWidth="1"/>
    <col min="4095" max="4095" width="12.28515625" style="2" customWidth="1"/>
    <col min="4096" max="4096" width="10.7109375" style="2" customWidth="1"/>
    <col min="4097" max="4097" width="10" style="2" customWidth="1"/>
    <col min="4098" max="4098" width="10.7109375" style="2" customWidth="1"/>
    <col min="4099" max="4100" width="8" style="2" customWidth="1"/>
    <col min="4101" max="4101" width="11.42578125" style="2"/>
    <col min="4102" max="4102" width="32.28515625" style="2" customWidth="1"/>
    <col min="4103" max="4109" width="11.42578125" style="2"/>
    <col min="4110" max="4110" width="37.28515625" style="2" customWidth="1"/>
    <col min="4111" max="4117" width="11.42578125" style="2"/>
    <col min="4118" max="4118" width="36.140625" style="2" customWidth="1"/>
    <col min="4119" max="4125" width="11.42578125" style="2"/>
    <col min="4126" max="4126" width="39.28515625" style="2" customWidth="1"/>
    <col min="4127" max="4349" width="11.42578125" style="2"/>
    <col min="4350" max="4350" width="35" style="2" customWidth="1"/>
    <col min="4351" max="4351" width="12.28515625" style="2" customWidth="1"/>
    <col min="4352" max="4352" width="10.7109375" style="2" customWidth="1"/>
    <col min="4353" max="4353" width="10" style="2" customWidth="1"/>
    <col min="4354" max="4354" width="10.7109375" style="2" customWidth="1"/>
    <col min="4355" max="4356" width="8" style="2" customWidth="1"/>
    <col min="4357" max="4357" width="11.42578125" style="2"/>
    <col min="4358" max="4358" width="32.28515625" style="2" customWidth="1"/>
    <col min="4359" max="4365" width="11.42578125" style="2"/>
    <col min="4366" max="4366" width="37.28515625" style="2" customWidth="1"/>
    <col min="4367" max="4373" width="11.42578125" style="2"/>
    <col min="4374" max="4374" width="36.140625" style="2" customWidth="1"/>
    <col min="4375" max="4381" width="11.42578125" style="2"/>
    <col min="4382" max="4382" width="39.28515625" style="2" customWidth="1"/>
    <col min="4383" max="4605" width="11.42578125" style="2"/>
    <col min="4606" max="4606" width="35" style="2" customWidth="1"/>
    <col min="4607" max="4607" width="12.28515625" style="2" customWidth="1"/>
    <col min="4608" max="4608" width="10.7109375" style="2" customWidth="1"/>
    <col min="4609" max="4609" width="10" style="2" customWidth="1"/>
    <col min="4610" max="4610" width="10.7109375" style="2" customWidth="1"/>
    <col min="4611" max="4612" width="8" style="2" customWidth="1"/>
    <col min="4613" max="4613" width="11.42578125" style="2"/>
    <col min="4614" max="4614" width="32.28515625" style="2" customWidth="1"/>
    <col min="4615" max="4621" width="11.42578125" style="2"/>
    <col min="4622" max="4622" width="37.28515625" style="2" customWidth="1"/>
    <col min="4623" max="4629" width="11.42578125" style="2"/>
    <col min="4630" max="4630" width="36.140625" style="2" customWidth="1"/>
    <col min="4631" max="4637" width="11.42578125" style="2"/>
    <col min="4638" max="4638" width="39.28515625" style="2" customWidth="1"/>
    <col min="4639" max="4861" width="11.42578125" style="2"/>
    <col min="4862" max="4862" width="35" style="2" customWidth="1"/>
    <col min="4863" max="4863" width="12.28515625" style="2" customWidth="1"/>
    <col min="4864" max="4864" width="10.7109375" style="2" customWidth="1"/>
    <col min="4865" max="4865" width="10" style="2" customWidth="1"/>
    <col min="4866" max="4866" width="10.7109375" style="2" customWidth="1"/>
    <col min="4867" max="4868" width="8" style="2" customWidth="1"/>
    <col min="4869" max="4869" width="11.42578125" style="2"/>
    <col min="4870" max="4870" width="32.28515625" style="2" customWidth="1"/>
    <col min="4871" max="4877" width="11.42578125" style="2"/>
    <col min="4878" max="4878" width="37.28515625" style="2" customWidth="1"/>
    <col min="4879" max="4885" width="11.42578125" style="2"/>
    <col min="4886" max="4886" width="36.140625" style="2" customWidth="1"/>
    <col min="4887" max="4893" width="11.42578125" style="2"/>
    <col min="4894" max="4894" width="39.28515625" style="2" customWidth="1"/>
    <col min="4895" max="5117" width="11.42578125" style="2"/>
    <col min="5118" max="5118" width="35" style="2" customWidth="1"/>
    <col min="5119" max="5119" width="12.28515625" style="2" customWidth="1"/>
    <col min="5120" max="5120" width="10.7109375" style="2" customWidth="1"/>
    <col min="5121" max="5121" width="10" style="2" customWidth="1"/>
    <col min="5122" max="5122" width="10.7109375" style="2" customWidth="1"/>
    <col min="5123" max="5124" width="8" style="2" customWidth="1"/>
    <col min="5125" max="5125" width="11.42578125" style="2"/>
    <col min="5126" max="5126" width="32.28515625" style="2" customWidth="1"/>
    <col min="5127" max="5133" width="11.42578125" style="2"/>
    <col min="5134" max="5134" width="37.28515625" style="2" customWidth="1"/>
    <col min="5135" max="5141" width="11.42578125" style="2"/>
    <col min="5142" max="5142" width="36.140625" style="2" customWidth="1"/>
    <col min="5143" max="5149" width="11.42578125" style="2"/>
    <col min="5150" max="5150" width="39.28515625" style="2" customWidth="1"/>
    <col min="5151" max="5373" width="11.42578125" style="2"/>
    <col min="5374" max="5374" width="35" style="2" customWidth="1"/>
    <col min="5375" max="5375" width="12.28515625" style="2" customWidth="1"/>
    <col min="5376" max="5376" width="10.7109375" style="2" customWidth="1"/>
    <col min="5377" max="5377" width="10" style="2" customWidth="1"/>
    <col min="5378" max="5378" width="10.7109375" style="2" customWidth="1"/>
    <col min="5379" max="5380" width="8" style="2" customWidth="1"/>
    <col min="5381" max="5381" width="11.42578125" style="2"/>
    <col min="5382" max="5382" width="32.28515625" style="2" customWidth="1"/>
    <col min="5383" max="5389" width="11.42578125" style="2"/>
    <col min="5390" max="5390" width="37.28515625" style="2" customWidth="1"/>
    <col min="5391" max="5397" width="11.42578125" style="2"/>
    <col min="5398" max="5398" width="36.140625" style="2" customWidth="1"/>
    <col min="5399" max="5405" width="11.42578125" style="2"/>
    <col min="5406" max="5406" width="39.28515625" style="2" customWidth="1"/>
    <col min="5407" max="5629" width="11.42578125" style="2"/>
    <col min="5630" max="5630" width="35" style="2" customWidth="1"/>
    <col min="5631" max="5631" width="12.28515625" style="2" customWidth="1"/>
    <col min="5632" max="5632" width="10.7109375" style="2" customWidth="1"/>
    <col min="5633" max="5633" width="10" style="2" customWidth="1"/>
    <col min="5634" max="5634" width="10.7109375" style="2" customWidth="1"/>
    <col min="5635" max="5636" width="8" style="2" customWidth="1"/>
    <col min="5637" max="5637" width="11.42578125" style="2"/>
    <col min="5638" max="5638" width="32.28515625" style="2" customWidth="1"/>
    <col min="5639" max="5645" width="11.42578125" style="2"/>
    <col min="5646" max="5646" width="37.28515625" style="2" customWidth="1"/>
    <col min="5647" max="5653" width="11.42578125" style="2"/>
    <col min="5654" max="5654" width="36.140625" style="2" customWidth="1"/>
    <col min="5655" max="5661" width="11.42578125" style="2"/>
    <col min="5662" max="5662" width="39.28515625" style="2" customWidth="1"/>
    <col min="5663" max="5885" width="11.42578125" style="2"/>
    <col min="5886" max="5886" width="35" style="2" customWidth="1"/>
    <col min="5887" max="5887" width="12.28515625" style="2" customWidth="1"/>
    <col min="5888" max="5888" width="10.7109375" style="2" customWidth="1"/>
    <col min="5889" max="5889" width="10" style="2" customWidth="1"/>
    <col min="5890" max="5890" width="10.7109375" style="2" customWidth="1"/>
    <col min="5891" max="5892" width="8" style="2" customWidth="1"/>
    <col min="5893" max="5893" width="11.42578125" style="2"/>
    <col min="5894" max="5894" width="32.28515625" style="2" customWidth="1"/>
    <col min="5895" max="5901" width="11.42578125" style="2"/>
    <col min="5902" max="5902" width="37.28515625" style="2" customWidth="1"/>
    <col min="5903" max="5909" width="11.42578125" style="2"/>
    <col min="5910" max="5910" width="36.140625" style="2" customWidth="1"/>
    <col min="5911" max="5917" width="11.42578125" style="2"/>
    <col min="5918" max="5918" width="39.28515625" style="2" customWidth="1"/>
    <col min="5919" max="6141" width="11.42578125" style="2"/>
    <col min="6142" max="6142" width="35" style="2" customWidth="1"/>
    <col min="6143" max="6143" width="12.28515625" style="2" customWidth="1"/>
    <col min="6144" max="6144" width="10.7109375" style="2" customWidth="1"/>
    <col min="6145" max="6145" width="10" style="2" customWidth="1"/>
    <col min="6146" max="6146" width="10.7109375" style="2" customWidth="1"/>
    <col min="6147" max="6148" width="8" style="2" customWidth="1"/>
    <col min="6149" max="6149" width="11.42578125" style="2"/>
    <col min="6150" max="6150" width="32.28515625" style="2" customWidth="1"/>
    <col min="6151" max="6157" width="11.42578125" style="2"/>
    <col min="6158" max="6158" width="37.28515625" style="2" customWidth="1"/>
    <col min="6159" max="6165" width="11.42578125" style="2"/>
    <col min="6166" max="6166" width="36.140625" style="2" customWidth="1"/>
    <col min="6167" max="6173" width="11.42578125" style="2"/>
    <col min="6174" max="6174" width="39.28515625" style="2" customWidth="1"/>
    <col min="6175" max="6397" width="11.42578125" style="2"/>
    <col min="6398" max="6398" width="35" style="2" customWidth="1"/>
    <col min="6399" max="6399" width="12.28515625" style="2" customWidth="1"/>
    <col min="6400" max="6400" width="10.7109375" style="2" customWidth="1"/>
    <col min="6401" max="6401" width="10" style="2" customWidth="1"/>
    <col min="6402" max="6402" width="10.7109375" style="2" customWidth="1"/>
    <col min="6403" max="6404" width="8" style="2" customWidth="1"/>
    <col min="6405" max="6405" width="11.42578125" style="2"/>
    <col min="6406" max="6406" width="32.28515625" style="2" customWidth="1"/>
    <col min="6407" max="6413" width="11.42578125" style="2"/>
    <col min="6414" max="6414" width="37.28515625" style="2" customWidth="1"/>
    <col min="6415" max="6421" width="11.42578125" style="2"/>
    <col min="6422" max="6422" width="36.140625" style="2" customWidth="1"/>
    <col min="6423" max="6429" width="11.42578125" style="2"/>
    <col min="6430" max="6430" width="39.28515625" style="2" customWidth="1"/>
    <col min="6431" max="6653" width="11.42578125" style="2"/>
    <col min="6654" max="6654" width="35" style="2" customWidth="1"/>
    <col min="6655" max="6655" width="12.28515625" style="2" customWidth="1"/>
    <col min="6656" max="6656" width="10.7109375" style="2" customWidth="1"/>
    <col min="6657" max="6657" width="10" style="2" customWidth="1"/>
    <col min="6658" max="6658" width="10.7109375" style="2" customWidth="1"/>
    <col min="6659" max="6660" width="8" style="2" customWidth="1"/>
    <col min="6661" max="6661" width="11.42578125" style="2"/>
    <col min="6662" max="6662" width="32.28515625" style="2" customWidth="1"/>
    <col min="6663" max="6669" width="11.42578125" style="2"/>
    <col min="6670" max="6670" width="37.28515625" style="2" customWidth="1"/>
    <col min="6671" max="6677" width="11.42578125" style="2"/>
    <col min="6678" max="6678" width="36.140625" style="2" customWidth="1"/>
    <col min="6679" max="6685" width="11.42578125" style="2"/>
    <col min="6686" max="6686" width="39.28515625" style="2" customWidth="1"/>
    <col min="6687" max="6909" width="11.42578125" style="2"/>
    <col min="6910" max="6910" width="35" style="2" customWidth="1"/>
    <col min="6911" max="6911" width="12.28515625" style="2" customWidth="1"/>
    <col min="6912" max="6912" width="10.7109375" style="2" customWidth="1"/>
    <col min="6913" max="6913" width="10" style="2" customWidth="1"/>
    <col min="6914" max="6914" width="10.7109375" style="2" customWidth="1"/>
    <col min="6915" max="6916" width="8" style="2" customWidth="1"/>
    <col min="6917" max="6917" width="11.42578125" style="2"/>
    <col min="6918" max="6918" width="32.28515625" style="2" customWidth="1"/>
    <col min="6919" max="6925" width="11.42578125" style="2"/>
    <col min="6926" max="6926" width="37.28515625" style="2" customWidth="1"/>
    <col min="6927" max="6933" width="11.42578125" style="2"/>
    <col min="6934" max="6934" width="36.140625" style="2" customWidth="1"/>
    <col min="6935" max="6941" width="11.42578125" style="2"/>
    <col min="6942" max="6942" width="39.28515625" style="2" customWidth="1"/>
    <col min="6943" max="7165" width="11.42578125" style="2"/>
    <col min="7166" max="7166" width="35" style="2" customWidth="1"/>
    <col min="7167" max="7167" width="12.28515625" style="2" customWidth="1"/>
    <col min="7168" max="7168" width="10.7109375" style="2" customWidth="1"/>
    <col min="7169" max="7169" width="10" style="2" customWidth="1"/>
    <col min="7170" max="7170" width="10.7109375" style="2" customWidth="1"/>
    <col min="7171" max="7172" width="8" style="2" customWidth="1"/>
    <col min="7173" max="7173" width="11.42578125" style="2"/>
    <col min="7174" max="7174" width="32.28515625" style="2" customWidth="1"/>
    <col min="7175" max="7181" width="11.42578125" style="2"/>
    <col min="7182" max="7182" width="37.28515625" style="2" customWidth="1"/>
    <col min="7183" max="7189" width="11.42578125" style="2"/>
    <col min="7190" max="7190" width="36.140625" style="2" customWidth="1"/>
    <col min="7191" max="7197" width="11.42578125" style="2"/>
    <col min="7198" max="7198" width="39.28515625" style="2" customWidth="1"/>
    <col min="7199" max="7421" width="11.42578125" style="2"/>
    <col min="7422" max="7422" width="35" style="2" customWidth="1"/>
    <col min="7423" max="7423" width="12.28515625" style="2" customWidth="1"/>
    <col min="7424" max="7424" width="10.7109375" style="2" customWidth="1"/>
    <col min="7425" max="7425" width="10" style="2" customWidth="1"/>
    <col min="7426" max="7426" width="10.7109375" style="2" customWidth="1"/>
    <col min="7427" max="7428" width="8" style="2" customWidth="1"/>
    <col min="7429" max="7429" width="11.42578125" style="2"/>
    <col min="7430" max="7430" width="32.28515625" style="2" customWidth="1"/>
    <col min="7431" max="7437" width="11.42578125" style="2"/>
    <col min="7438" max="7438" width="37.28515625" style="2" customWidth="1"/>
    <col min="7439" max="7445" width="11.42578125" style="2"/>
    <col min="7446" max="7446" width="36.140625" style="2" customWidth="1"/>
    <col min="7447" max="7453" width="11.42578125" style="2"/>
    <col min="7454" max="7454" width="39.28515625" style="2" customWidth="1"/>
    <col min="7455" max="7677" width="11.42578125" style="2"/>
    <col min="7678" max="7678" width="35" style="2" customWidth="1"/>
    <col min="7679" max="7679" width="12.28515625" style="2" customWidth="1"/>
    <col min="7680" max="7680" width="10.7109375" style="2" customWidth="1"/>
    <col min="7681" max="7681" width="10" style="2" customWidth="1"/>
    <col min="7682" max="7682" width="10.7109375" style="2" customWidth="1"/>
    <col min="7683" max="7684" width="8" style="2" customWidth="1"/>
    <col min="7685" max="7685" width="11.42578125" style="2"/>
    <col min="7686" max="7686" width="32.28515625" style="2" customWidth="1"/>
    <col min="7687" max="7693" width="11.42578125" style="2"/>
    <col min="7694" max="7694" width="37.28515625" style="2" customWidth="1"/>
    <col min="7695" max="7701" width="11.42578125" style="2"/>
    <col min="7702" max="7702" width="36.140625" style="2" customWidth="1"/>
    <col min="7703" max="7709" width="11.42578125" style="2"/>
    <col min="7710" max="7710" width="39.28515625" style="2" customWidth="1"/>
    <col min="7711" max="7933" width="11.42578125" style="2"/>
    <col min="7934" max="7934" width="35" style="2" customWidth="1"/>
    <col min="7935" max="7935" width="12.28515625" style="2" customWidth="1"/>
    <col min="7936" max="7936" width="10.7109375" style="2" customWidth="1"/>
    <col min="7937" max="7937" width="10" style="2" customWidth="1"/>
    <col min="7938" max="7938" width="10.7109375" style="2" customWidth="1"/>
    <col min="7939" max="7940" width="8" style="2" customWidth="1"/>
    <col min="7941" max="7941" width="11.42578125" style="2"/>
    <col min="7942" max="7942" width="32.28515625" style="2" customWidth="1"/>
    <col min="7943" max="7949" width="11.42578125" style="2"/>
    <col min="7950" max="7950" width="37.28515625" style="2" customWidth="1"/>
    <col min="7951" max="7957" width="11.42578125" style="2"/>
    <col min="7958" max="7958" width="36.140625" style="2" customWidth="1"/>
    <col min="7959" max="7965" width="11.42578125" style="2"/>
    <col min="7966" max="7966" width="39.28515625" style="2" customWidth="1"/>
    <col min="7967" max="8189" width="11.42578125" style="2"/>
    <col min="8190" max="8190" width="35" style="2" customWidth="1"/>
    <col min="8191" max="8191" width="12.28515625" style="2" customWidth="1"/>
    <col min="8192" max="8192" width="10.7109375" style="2" customWidth="1"/>
    <col min="8193" max="8193" width="10" style="2" customWidth="1"/>
    <col min="8194" max="8194" width="10.7109375" style="2" customWidth="1"/>
    <col min="8195" max="8196" width="8" style="2" customWidth="1"/>
    <col min="8197" max="8197" width="11.42578125" style="2"/>
    <col min="8198" max="8198" width="32.28515625" style="2" customWidth="1"/>
    <col min="8199" max="8205" width="11.42578125" style="2"/>
    <col min="8206" max="8206" width="37.28515625" style="2" customWidth="1"/>
    <col min="8207" max="8213" width="11.42578125" style="2"/>
    <col min="8214" max="8214" width="36.140625" style="2" customWidth="1"/>
    <col min="8215" max="8221" width="11.42578125" style="2"/>
    <col min="8222" max="8222" width="39.28515625" style="2" customWidth="1"/>
    <col min="8223" max="8445" width="11.42578125" style="2"/>
    <col min="8446" max="8446" width="35" style="2" customWidth="1"/>
    <col min="8447" max="8447" width="12.28515625" style="2" customWidth="1"/>
    <col min="8448" max="8448" width="10.7109375" style="2" customWidth="1"/>
    <col min="8449" max="8449" width="10" style="2" customWidth="1"/>
    <col min="8450" max="8450" width="10.7109375" style="2" customWidth="1"/>
    <col min="8451" max="8452" width="8" style="2" customWidth="1"/>
    <col min="8453" max="8453" width="11.42578125" style="2"/>
    <col min="8454" max="8454" width="32.28515625" style="2" customWidth="1"/>
    <col min="8455" max="8461" width="11.42578125" style="2"/>
    <col min="8462" max="8462" width="37.28515625" style="2" customWidth="1"/>
    <col min="8463" max="8469" width="11.42578125" style="2"/>
    <col min="8470" max="8470" width="36.140625" style="2" customWidth="1"/>
    <col min="8471" max="8477" width="11.42578125" style="2"/>
    <col min="8478" max="8478" width="39.28515625" style="2" customWidth="1"/>
    <col min="8479" max="8701" width="11.42578125" style="2"/>
    <col min="8702" max="8702" width="35" style="2" customWidth="1"/>
    <col min="8703" max="8703" width="12.28515625" style="2" customWidth="1"/>
    <col min="8704" max="8704" width="10.7109375" style="2" customWidth="1"/>
    <col min="8705" max="8705" width="10" style="2" customWidth="1"/>
    <col min="8706" max="8706" width="10.7109375" style="2" customWidth="1"/>
    <col min="8707" max="8708" width="8" style="2" customWidth="1"/>
    <col min="8709" max="8709" width="11.42578125" style="2"/>
    <col min="8710" max="8710" width="32.28515625" style="2" customWidth="1"/>
    <col min="8711" max="8717" width="11.42578125" style="2"/>
    <col min="8718" max="8718" width="37.28515625" style="2" customWidth="1"/>
    <col min="8719" max="8725" width="11.42578125" style="2"/>
    <col min="8726" max="8726" width="36.140625" style="2" customWidth="1"/>
    <col min="8727" max="8733" width="11.42578125" style="2"/>
    <col min="8734" max="8734" width="39.28515625" style="2" customWidth="1"/>
    <col min="8735" max="8957" width="11.42578125" style="2"/>
    <col min="8958" max="8958" width="35" style="2" customWidth="1"/>
    <col min="8959" max="8959" width="12.28515625" style="2" customWidth="1"/>
    <col min="8960" max="8960" width="10.7109375" style="2" customWidth="1"/>
    <col min="8961" max="8961" width="10" style="2" customWidth="1"/>
    <col min="8962" max="8962" width="10.7109375" style="2" customWidth="1"/>
    <col min="8963" max="8964" width="8" style="2" customWidth="1"/>
    <col min="8965" max="8965" width="11.42578125" style="2"/>
    <col min="8966" max="8966" width="32.28515625" style="2" customWidth="1"/>
    <col min="8967" max="8973" width="11.42578125" style="2"/>
    <col min="8974" max="8974" width="37.28515625" style="2" customWidth="1"/>
    <col min="8975" max="8981" width="11.42578125" style="2"/>
    <col min="8982" max="8982" width="36.140625" style="2" customWidth="1"/>
    <col min="8983" max="8989" width="11.42578125" style="2"/>
    <col min="8990" max="8990" width="39.28515625" style="2" customWidth="1"/>
    <col min="8991" max="9213" width="11.42578125" style="2"/>
    <col min="9214" max="9214" width="35" style="2" customWidth="1"/>
    <col min="9215" max="9215" width="12.28515625" style="2" customWidth="1"/>
    <col min="9216" max="9216" width="10.7109375" style="2" customWidth="1"/>
    <col min="9217" max="9217" width="10" style="2" customWidth="1"/>
    <col min="9218" max="9218" width="10.7109375" style="2" customWidth="1"/>
    <col min="9219" max="9220" width="8" style="2" customWidth="1"/>
    <col min="9221" max="9221" width="11.42578125" style="2"/>
    <col min="9222" max="9222" width="32.28515625" style="2" customWidth="1"/>
    <col min="9223" max="9229" width="11.42578125" style="2"/>
    <col min="9230" max="9230" width="37.28515625" style="2" customWidth="1"/>
    <col min="9231" max="9237" width="11.42578125" style="2"/>
    <col min="9238" max="9238" width="36.140625" style="2" customWidth="1"/>
    <col min="9239" max="9245" width="11.42578125" style="2"/>
    <col min="9246" max="9246" width="39.28515625" style="2" customWidth="1"/>
    <col min="9247" max="9469" width="11.42578125" style="2"/>
    <col min="9470" max="9470" width="35" style="2" customWidth="1"/>
    <col min="9471" max="9471" width="12.28515625" style="2" customWidth="1"/>
    <col min="9472" max="9472" width="10.7109375" style="2" customWidth="1"/>
    <col min="9473" max="9473" width="10" style="2" customWidth="1"/>
    <col min="9474" max="9474" width="10.7109375" style="2" customWidth="1"/>
    <col min="9475" max="9476" width="8" style="2" customWidth="1"/>
    <col min="9477" max="9477" width="11.42578125" style="2"/>
    <col min="9478" max="9478" width="32.28515625" style="2" customWidth="1"/>
    <col min="9479" max="9485" width="11.42578125" style="2"/>
    <col min="9486" max="9486" width="37.28515625" style="2" customWidth="1"/>
    <col min="9487" max="9493" width="11.42578125" style="2"/>
    <col min="9494" max="9494" width="36.140625" style="2" customWidth="1"/>
    <col min="9495" max="9501" width="11.42578125" style="2"/>
    <col min="9502" max="9502" width="39.28515625" style="2" customWidth="1"/>
    <col min="9503" max="9725" width="11.42578125" style="2"/>
    <col min="9726" max="9726" width="35" style="2" customWidth="1"/>
    <col min="9727" max="9727" width="12.28515625" style="2" customWidth="1"/>
    <col min="9728" max="9728" width="10.7109375" style="2" customWidth="1"/>
    <col min="9729" max="9729" width="10" style="2" customWidth="1"/>
    <col min="9730" max="9730" width="10.7109375" style="2" customWidth="1"/>
    <col min="9731" max="9732" width="8" style="2" customWidth="1"/>
    <col min="9733" max="9733" width="11.42578125" style="2"/>
    <col min="9734" max="9734" width="32.28515625" style="2" customWidth="1"/>
    <col min="9735" max="9741" width="11.42578125" style="2"/>
    <col min="9742" max="9742" width="37.28515625" style="2" customWidth="1"/>
    <col min="9743" max="9749" width="11.42578125" style="2"/>
    <col min="9750" max="9750" width="36.140625" style="2" customWidth="1"/>
    <col min="9751" max="9757" width="11.42578125" style="2"/>
    <col min="9758" max="9758" width="39.28515625" style="2" customWidth="1"/>
    <col min="9759" max="9981" width="11.42578125" style="2"/>
    <col min="9982" max="9982" width="35" style="2" customWidth="1"/>
    <col min="9983" max="9983" width="12.28515625" style="2" customWidth="1"/>
    <col min="9984" max="9984" width="10.7109375" style="2" customWidth="1"/>
    <col min="9985" max="9985" width="10" style="2" customWidth="1"/>
    <col min="9986" max="9986" width="10.7109375" style="2" customWidth="1"/>
    <col min="9987" max="9988" width="8" style="2" customWidth="1"/>
    <col min="9989" max="9989" width="11.42578125" style="2"/>
    <col min="9990" max="9990" width="32.28515625" style="2" customWidth="1"/>
    <col min="9991" max="9997" width="11.42578125" style="2"/>
    <col min="9998" max="9998" width="37.28515625" style="2" customWidth="1"/>
    <col min="9999" max="10005" width="11.42578125" style="2"/>
    <col min="10006" max="10006" width="36.140625" style="2" customWidth="1"/>
    <col min="10007" max="10013" width="11.42578125" style="2"/>
    <col min="10014" max="10014" width="39.28515625" style="2" customWidth="1"/>
    <col min="10015" max="10237" width="11.42578125" style="2"/>
    <col min="10238" max="10238" width="35" style="2" customWidth="1"/>
    <col min="10239" max="10239" width="12.28515625" style="2" customWidth="1"/>
    <col min="10240" max="10240" width="10.7109375" style="2" customWidth="1"/>
    <col min="10241" max="10241" width="10" style="2" customWidth="1"/>
    <col min="10242" max="10242" width="10.7109375" style="2" customWidth="1"/>
    <col min="10243" max="10244" width="8" style="2" customWidth="1"/>
    <col min="10245" max="10245" width="11.42578125" style="2"/>
    <col min="10246" max="10246" width="32.28515625" style="2" customWidth="1"/>
    <col min="10247" max="10253" width="11.42578125" style="2"/>
    <col min="10254" max="10254" width="37.28515625" style="2" customWidth="1"/>
    <col min="10255" max="10261" width="11.42578125" style="2"/>
    <col min="10262" max="10262" width="36.140625" style="2" customWidth="1"/>
    <col min="10263" max="10269" width="11.42578125" style="2"/>
    <col min="10270" max="10270" width="39.28515625" style="2" customWidth="1"/>
    <col min="10271" max="10493" width="11.42578125" style="2"/>
    <col min="10494" max="10494" width="35" style="2" customWidth="1"/>
    <col min="10495" max="10495" width="12.28515625" style="2" customWidth="1"/>
    <col min="10496" max="10496" width="10.7109375" style="2" customWidth="1"/>
    <col min="10497" max="10497" width="10" style="2" customWidth="1"/>
    <col min="10498" max="10498" width="10.7109375" style="2" customWidth="1"/>
    <col min="10499" max="10500" width="8" style="2" customWidth="1"/>
    <col min="10501" max="10501" width="11.42578125" style="2"/>
    <col min="10502" max="10502" width="32.28515625" style="2" customWidth="1"/>
    <col min="10503" max="10509" width="11.42578125" style="2"/>
    <col min="10510" max="10510" width="37.28515625" style="2" customWidth="1"/>
    <col min="10511" max="10517" width="11.42578125" style="2"/>
    <col min="10518" max="10518" width="36.140625" style="2" customWidth="1"/>
    <col min="10519" max="10525" width="11.42578125" style="2"/>
    <col min="10526" max="10526" width="39.28515625" style="2" customWidth="1"/>
    <col min="10527" max="10749" width="11.42578125" style="2"/>
    <col min="10750" max="10750" width="35" style="2" customWidth="1"/>
    <col min="10751" max="10751" width="12.28515625" style="2" customWidth="1"/>
    <col min="10752" max="10752" width="10.7109375" style="2" customWidth="1"/>
    <col min="10753" max="10753" width="10" style="2" customWidth="1"/>
    <col min="10754" max="10754" width="10.7109375" style="2" customWidth="1"/>
    <col min="10755" max="10756" width="8" style="2" customWidth="1"/>
    <col min="10757" max="10757" width="11.42578125" style="2"/>
    <col min="10758" max="10758" width="32.28515625" style="2" customWidth="1"/>
    <col min="10759" max="10765" width="11.42578125" style="2"/>
    <col min="10766" max="10766" width="37.28515625" style="2" customWidth="1"/>
    <col min="10767" max="10773" width="11.42578125" style="2"/>
    <col min="10774" max="10774" width="36.140625" style="2" customWidth="1"/>
    <col min="10775" max="10781" width="11.42578125" style="2"/>
    <col min="10782" max="10782" width="39.28515625" style="2" customWidth="1"/>
    <col min="10783" max="11005" width="11.42578125" style="2"/>
    <col min="11006" max="11006" width="35" style="2" customWidth="1"/>
    <col min="11007" max="11007" width="12.28515625" style="2" customWidth="1"/>
    <col min="11008" max="11008" width="10.7109375" style="2" customWidth="1"/>
    <col min="11009" max="11009" width="10" style="2" customWidth="1"/>
    <col min="11010" max="11010" width="10.7109375" style="2" customWidth="1"/>
    <col min="11011" max="11012" width="8" style="2" customWidth="1"/>
    <col min="11013" max="11013" width="11.42578125" style="2"/>
    <col min="11014" max="11014" width="32.28515625" style="2" customWidth="1"/>
    <col min="11015" max="11021" width="11.42578125" style="2"/>
    <col min="11022" max="11022" width="37.28515625" style="2" customWidth="1"/>
    <col min="11023" max="11029" width="11.42578125" style="2"/>
    <col min="11030" max="11030" width="36.140625" style="2" customWidth="1"/>
    <col min="11031" max="11037" width="11.42578125" style="2"/>
    <col min="11038" max="11038" width="39.28515625" style="2" customWidth="1"/>
    <col min="11039" max="11261" width="11.42578125" style="2"/>
    <col min="11262" max="11262" width="35" style="2" customWidth="1"/>
    <col min="11263" max="11263" width="12.28515625" style="2" customWidth="1"/>
    <col min="11264" max="11264" width="10.7109375" style="2" customWidth="1"/>
    <col min="11265" max="11265" width="10" style="2" customWidth="1"/>
    <col min="11266" max="11266" width="10.7109375" style="2" customWidth="1"/>
    <col min="11267" max="11268" width="8" style="2" customWidth="1"/>
    <col min="11269" max="11269" width="11.42578125" style="2"/>
    <col min="11270" max="11270" width="32.28515625" style="2" customWidth="1"/>
    <col min="11271" max="11277" width="11.42578125" style="2"/>
    <col min="11278" max="11278" width="37.28515625" style="2" customWidth="1"/>
    <col min="11279" max="11285" width="11.42578125" style="2"/>
    <col min="11286" max="11286" width="36.140625" style="2" customWidth="1"/>
    <col min="11287" max="11293" width="11.42578125" style="2"/>
    <col min="11294" max="11294" width="39.28515625" style="2" customWidth="1"/>
    <col min="11295" max="11517" width="11.42578125" style="2"/>
    <col min="11518" max="11518" width="35" style="2" customWidth="1"/>
    <col min="11519" max="11519" width="12.28515625" style="2" customWidth="1"/>
    <col min="11520" max="11520" width="10.7109375" style="2" customWidth="1"/>
    <col min="11521" max="11521" width="10" style="2" customWidth="1"/>
    <col min="11522" max="11522" width="10.7109375" style="2" customWidth="1"/>
    <col min="11523" max="11524" width="8" style="2" customWidth="1"/>
    <col min="11525" max="11525" width="11.42578125" style="2"/>
    <col min="11526" max="11526" width="32.28515625" style="2" customWidth="1"/>
    <col min="11527" max="11533" width="11.42578125" style="2"/>
    <col min="11534" max="11534" width="37.28515625" style="2" customWidth="1"/>
    <col min="11535" max="11541" width="11.42578125" style="2"/>
    <col min="11542" max="11542" width="36.140625" style="2" customWidth="1"/>
    <col min="11543" max="11549" width="11.42578125" style="2"/>
    <col min="11550" max="11550" width="39.28515625" style="2" customWidth="1"/>
    <col min="11551" max="11773" width="11.42578125" style="2"/>
    <col min="11774" max="11774" width="35" style="2" customWidth="1"/>
    <col min="11775" max="11775" width="12.28515625" style="2" customWidth="1"/>
    <col min="11776" max="11776" width="10.7109375" style="2" customWidth="1"/>
    <col min="11777" max="11777" width="10" style="2" customWidth="1"/>
    <col min="11778" max="11778" width="10.7109375" style="2" customWidth="1"/>
    <col min="11779" max="11780" width="8" style="2" customWidth="1"/>
    <col min="11781" max="11781" width="11.42578125" style="2"/>
    <col min="11782" max="11782" width="32.28515625" style="2" customWidth="1"/>
    <col min="11783" max="11789" width="11.42578125" style="2"/>
    <col min="11790" max="11790" width="37.28515625" style="2" customWidth="1"/>
    <col min="11791" max="11797" width="11.42578125" style="2"/>
    <col min="11798" max="11798" width="36.140625" style="2" customWidth="1"/>
    <col min="11799" max="11805" width="11.42578125" style="2"/>
    <col min="11806" max="11806" width="39.28515625" style="2" customWidth="1"/>
    <col min="11807" max="12029" width="11.42578125" style="2"/>
    <col min="12030" max="12030" width="35" style="2" customWidth="1"/>
    <col min="12031" max="12031" width="12.28515625" style="2" customWidth="1"/>
    <col min="12032" max="12032" width="10.7109375" style="2" customWidth="1"/>
    <col min="12033" max="12033" width="10" style="2" customWidth="1"/>
    <col min="12034" max="12034" width="10.7109375" style="2" customWidth="1"/>
    <col min="12035" max="12036" width="8" style="2" customWidth="1"/>
    <col min="12037" max="12037" width="11.42578125" style="2"/>
    <col min="12038" max="12038" width="32.28515625" style="2" customWidth="1"/>
    <col min="12039" max="12045" width="11.42578125" style="2"/>
    <col min="12046" max="12046" width="37.28515625" style="2" customWidth="1"/>
    <col min="12047" max="12053" width="11.42578125" style="2"/>
    <col min="12054" max="12054" width="36.140625" style="2" customWidth="1"/>
    <col min="12055" max="12061" width="11.42578125" style="2"/>
    <col min="12062" max="12062" width="39.28515625" style="2" customWidth="1"/>
    <col min="12063" max="12285" width="11.42578125" style="2"/>
    <col min="12286" max="12286" width="35" style="2" customWidth="1"/>
    <col min="12287" max="12287" width="12.28515625" style="2" customWidth="1"/>
    <col min="12288" max="12288" width="10.7109375" style="2" customWidth="1"/>
    <col min="12289" max="12289" width="10" style="2" customWidth="1"/>
    <col min="12290" max="12290" width="10.7109375" style="2" customWidth="1"/>
    <col min="12291" max="12292" width="8" style="2" customWidth="1"/>
    <col min="12293" max="12293" width="11.42578125" style="2"/>
    <col min="12294" max="12294" width="32.28515625" style="2" customWidth="1"/>
    <col min="12295" max="12301" width="11.42578125" style="2"/>
    <col min="12302" max="12302" width="37.28515625" style="2" customWidth="1"/>
    <col min="12303" max="12309" width="11.42578125" style="2"/>
    <col min="12310" max="12310" width="36.140625" style="2" customWidth="1"/>
    <col min="12311" max="12317" width="11.42578125" style="2"/>
    <col min="12318" max="12318" width="39.28515625" style="2" customWidth="1"/>
    <col min="12319" max="12541" width="11.42578125" style="2"/>
    <col min="12542" max="12542" width="35" style="2" customWidth="1"/>
    <col min="12543" max="12543" width="12.28515625" style="2" customWidth="1"/>
    <col min="12544" max="12544" width="10.7109375" style="2" customWidth="1"/>
    <col min="12545" max="12545" width="10" style="2" customWidth="1"/>
    <col min="12546" max="12546" width="10.7109375" style="2" customWidth="1"/>
    <col min="12547" max="12548" width="8" style="2" customWidth="1"/>
    <col min="12549" max="12549" width="11.42578125" style="2"/>
    <col min="12550" max="12550" width="32.28515625" style="2" customWidth="1"/>
    <col min="12551" max="12557" width="11.42578125" style="2"/>
    <col min="12558" max="12558" width="37.28515625" style="2" customWidth="1"/>
    <col min="12559" max="12565" width="11.42578125" style="2"/>
    <col min="12566" max="12566" width="36.140625" style="2" customWidth="1"/>
    <col min="12567" max="12573" width="11.42578125" style="2"/>
    <col min="12574" max="12574" width="39.28515625" style="2" customWidth="1"/>
    <col min="12575" max="12797" width="11.42578125" style="2"/>
    <col min="12798" max="12798" width="35" style="2" customWidth="1"/>
    <col min="12799" max="12799" width="12.28515625" style="2" customWidth="1"/>
    <col min="12800" max="12800" width="10.7109375" style="2" customWidth="1"/>
    <col min="12801" max="12801" width="10" style="2" customWidth="1"/>
    <col min="12802" max="12802" width="10.7109375" style="2" customWidth="1"/>
    <col min="12803" max="12804" width="8" style="2" customWidth="1"/>
    <col min="12805" max="12805" width="11.42578125" style="2"/>
    <col min="12806" max="12806" width="32.28515625" style="2" customWidth="1"/>
    <col min="12807" max="12813" width="11.42578125" style="2"/>
    <col min="12814" max="12814" width="37.28515625" style="2" customWidth="1"/>
    <col min="12815" max="12821" width="11.42578125" style="2"/>
    <col min="12822" max="12822" width="36.140625" style="2" customWidth="1"/>
    <col min="12823" max="12829" width="11.42578125" style="2"/>
    <col min="12830" max="12830" width="39.28515625" style="2" customWidth="1"/>
    <col min="12831" max="13053" width="11.42578125" style="2"/>
    <col min="13054" max="13054" width="35" style="2" customWidth="1"/>
    <col min="13055" max="13055" width="12.28515625" style="2" customWidth="1"/>
    <col min="13056" max="13056" width="10.7109375" style="2" customWidth="1"/>
    <col min="13057" max="13057" width="10" style="2" customWidth="1"/>
    <col min="13058" max="13058" width="10.7109375" style="2" customWidth="1"/>
    <col min="13059" max="13060" width="8" style="2" customWidth="1"/>
    <col min="13061" max="13061" width="11.42578125" style="2"/>
    <col min="13062" max="13062" width="32.28515625" style="2" customWidth="1"/>
    <col min="13063" max="13069" width="11.42578125" style="2"/>
    <col min="13070" max="13070" width="37.28515625" style="2" customWidth="1"/>
    <col min="13071" max="13077" width="11.42578125" style="2"/>
    <col min="13078" max="13078" width="36.140625" style="2" customWidth="1"/>
    <col min="13079" max="13085" width="11.42578125" style="2"/>
    <col min="13086" max="13086" width="39.28515625" style="2" customWidth="1"/>
    <col min="13087" max="13309" width="11.42578125" style="2"/>
    <col min="13310" max="13310" width="35" style="2" customWidth="1"/>
    <col min="13311" max="13311" width="12.28515625" style="2" customWidth="1"/>
    <col min="13312" max="13312" width="10.7109375" style="2" customWidth="1"/>
    <col min="13313" max="13313" width="10" style="2" customWidth="1"/>
    <col min="13314" max="13314" width="10.7109375" style="2" customWidth="1"/>
    <col min="13315" max="13316" width="8" style="2" customWidth="1"/>
    <col min="13317" max="13317" width="11.42578125" style="2"/>
    <col min="13318" max="13318" width="32.28515625" style="2" customWidth="1"/>
    <col min="13319" max="13325" width="11.42578125" style="2"/>
    <col min="13326" max="13326" width="37.28515625" style="2" customWidth="1"/>
    <col min="13327" max="13333" width="11.42578125" style="2"/>
    <col min="13334" max="13334" width="36.140625" style="2" customWidth="1"/>
    <col min="13335" max="13341" width="11.42578125" style="2"/>
    <col min="13342" max="13342" width="39.28515625" style="2" customWidth="1"/>
    <col min="13343" max="13565" width="11.42578125" style="2"/>
    <col min="13566" max="13566" width="35" style="2" customWidth="1"/>
    <col min="13567" max="13567" width="12.28515625" style="2" customWidth="1"/>
    <col min="13568" max="13568" width="10.7109375" style="2" customWidth="1"/>
    <col min="13569" max="13569" width="10" style="2" customWidth="1"/>
    <col min="13570" max="13570" width="10.7109375" style="2" customWidth="1"/>
    <col min="13571" max="13572" width="8" style="2" customWidth="1"/>
    <col min="13573" max="13573" width="11.42578125" style="2"/>
    <col min="13574" max="13574" width="32.28515625" style="2" customWidth="1"/>
    <col min="13575" max="13581" width="11.42578125" style="2"/>
    <col min="13582" max="13582" width="37.28515625" style="2" customWidth="1"/>
    <col min="13583" max="13589" width="11.42578125" style="2"/>
    <col min="13590" max="13590" width="36.140625" style="2" customWidth="1"/>
    <col min="13591" max="13597" width="11.42578125" style="2"/>
    <col min="13598" max="13598" width="39.28515625" style="2" customWidth="1"/>
    <col min="13599" max="13821" width="11.42578125" style="2"/>
    <col min="13822" max="13822" width="35" style="2" customWidth="1"/>
    <col min="13823" max="13823" width="12.28515625" style="2" customWidth="1"/>
    <col min="13824" max="13824" width="10.7109375" style="2" customWidth="1"/>
    <col min="13825" max="13825" width="10" style="2" customWidth="1"/>
    <col min="13826" max="13826" width="10.7109375" style="2" customWidth="1"/>
    <col min="13827" max="13828" width="8" style="2" customWidth="1"/>
    <col min="13829" max="13829" width="11.42578125" style="2"/>
    <col min="13830" max="13830" width="32.28515625" style="2" customWidth="1"/>
    <col min="13831" max="13837" width="11.42578125" style="2"/>
    <col min="13838" max="13838" width="37.28515625" style="2" customWidth="1"/>
    <col min="13839" max="13845" width="11.42578125" style="2"/>
    <col min="13846" max="13846" width="36.140625" style="2" customWidth="1"/>
    <col min="13847" max="13853" width="11.42578125" style="2"/>
    <col min="13854" max="13854" width="39.28515625" style="2" customWidth="1"/>
    <col min="13855" max="14077" width="11.42578125" style="2"/>
    <col min="14078" max="14078" width="35" style="2" customWidth="1"/>
    <col min="14079" max="14079" width="12.28515625" style="2" customWidth="1"/>
    <col min="14080" max="14080" width="10.7109375" style="2" customWidth="1"/>
    <col min="14081" max="14081" width="10" style="2" customWidth="1"/>
    <col min="14082" max="14082" width="10.7109375" style="2" customWidth="1"/>
    <col min="14083" max="14084" width="8" style="2" customWidth="1"/>
    <col min="14085" max="14085" width="11.42578125" style="2"/>
    <col min="14086" max="14086" width="32.28515625" style="2" customWidth="1"/>
    <col min="14087" max="14093" width="11.42578125" style="2"/>
    <col min="14094" max="14094" width="37.28515625" style="2" customWidth="1"/>
    <col min="14095" max="14101" width="11.42578125" style="2"/>
    <col min="14102" max="14102" width="36.140625" style="2" customWidth="1"/>
    <col min="14103" max="14109" width="11.42578125" style="2"/>
    <col min="14110" max="14110" width="39.28515625" style="2" customWidth="1"/>
    <col min="14111" max="14333" width="11.42578125" style="2"/>
    <col min="14334" max="14334" width="35" style="2" customWidth="1"/>
    <col min="14335" max="14335" width="12.28515625" style="2" customWidth="1"/>
    <col min="14336" max="14336" width="10.7109375" style="2" customWidth="1"/>
    <col min="14337" max="14337" width="10" style="2" customWidth="1"/>
    <col min="14338" max="14338" width="10.7109375" style="2" customWidth="1"/>
    <col min="14339" max="14340" width="8" style="2" customWidth="1"/>
    <col min="14341" max="14341" width="11.42578125" style="2"/>
    <col min="14342" max="14342" width="32.28515625" style="2" customWidth="1"/>
    <col min="14343" max="14349" width="11.42578125" style="2"/>
    <col min="14350" max="14350" width="37.28515625" style="2" customWidth="1"/>
    <col min="14351" max="14357" width="11.42578125" style="2"/>
    <col min="14358" max="14358" width="36.140625" style="2" customWidth="1"/>
    <col min="14359" max="14365" width="11.42578125" style="2"/>
    <col min="14366" max="14366" width="39.28515625" style="2" customWidth="1"/>
    <col min="14367" max="14589" width="11.42578125" style="2"/>
    <col min="14590" max="14590" width="35" style="2" customWidth="1"/>
    <col min="14591" max="14591" width="12.28515625" style="2" customWidth="1"/>
    <col min="14592" max="14592" width="10.7109375" style="2" customWidth="1"/>
    <col min="14593" max="14593" width="10" style="2" customWidth="1"/>
    <col min="14594" max="14594" width="10.7109375" style="2" customWidth="1"/>
    <col min="14595" max="14596" width="8" style="2" customWidth="1"/>
    <col min="14597" max="14597" width="11.42578125" style="2"/>
    <col min="14598" max="14598" width="32.28515625" style="2" customWidth="1"/>
    <col min="14599" max="14605" width="11.42578125" style="2"/>
    <col min="14606" max="14606" width="37.28515625" style="2" customWidth="1"/>
    <col min="14607" max="14613" width="11.42578125" style="2"/>
    <col min="14614" max="14614" width="36.140625" style="2" customWidth="1"/>
    <col min="14615" max="14621" width="11.42578125" style="2"/>
    <col min="14622" max="14622" width="39.28515625" style="2" customWidth="1"/>
    <col min="14623" max="14845" width="11.42578125" style="2"/>
    <col min="14846" max="14846" width="35" style="2" customWidth="1"/>
    <col min="14847" max="14847" width="12.28515625" style="2" customWidth="1"/>
    <col min="14848" max="14848" width="10.7109375" style="2" customWidth="1"/>
    <col min="14849" max="14849" width="10" style="2" customWidth="1"/>
    <col min="14850" max="14850" width="10.7109375" style="2" customWidth="1"/>
    <col min="14851" max="14852" width="8" style="2" customWidth="1"/>
    <col min="14853" max="14853" width="11.42578125" style="2"/>
    <col min="14854" max="14854" width="32.28515625" style="2" customWidth="1"/>
    <col min="14855" max="14861" width="11.42578125" style="2"/>
    <col min="14862" max="14862" width="37.28515625" style="2" customWidth="1"/>
    <col min="14863" max="14869" width="11.42578125" style="2"/>
    <col min="14870" max="14870" width="36.140625" style="2" customWidth="1"/>
    <col min="14871" max="14877" width="11.42578125" style="2"/>
    <col min="14878" max="14878" width="39.28515625" style="2" customWidth="1"/>
    <col min="14879" max="15101" width="11.42578125" style="2"/>
    <col min="15102" max="15102" width="35" style="2" customWidth="1"/>
    <col min="15103" max="15103" width="12.28515625" style="2" customWidth="1"/>
    <col min="15104" max="15104" width="10.7109375" style="2" customWidth="1"/>
    <col min="15105" max="15105" width="10" style="2" customWidth="1"/>
    <col min="15106" max="15106" width="10.7109375" style="2" customWidth="1"/>
    <col min="15107" max="15108" width="8" style="2" customWidth="1"/>
    <col min="15109" max="15109" width="11.42578125" style="2"/>
    <col min="15110" max="15110" width="32.28515625" style="2" customWidth="1"/>
    <col min="15111" max="15117" width="11.42578125" style="2"/>
    <col min="15118" max="15118" width="37.28515625" style="2" customWidth="1"/>
    <col min="15119" max="15125" width="11.42578125" style="2"/>
    <col min="15126" max="15126" width="36.140625" style="2" customWidth="1"/>
    <col min="15127" max="15133" width="11.42578125" style="2"/>
    <col min="15134" max="15134" width="39.28515625" style="2" customWidth="1"/>
    <col min="15135" max="15357" width="11.42578125" style="2"/>
    <col min="15358" max="15358" width="35" style="2" customWidth="1"/>
    <col min="15359" max="15359" width="12.28515625" style="2" customWidth="1"/>
    <col min="15360" max="15360" width="10.7109375" style="2" customWidth="1"/>
    <col min="15361" max="15361" width="10" style="2" customWidth="1"/>
    <col min="15362" max="15362" width="10.7109375" style="2" customWidth="1"/>
    <col min="15363" max="15364" width="8" style="2" customWidth="1"/>
    <col min="15365" max="15365" width="11.42578125" style="2"/>
    <col min="15366" max="15366" width="32.28515625" style="2" customWidth="1"/>
    <col min="15367" max="15373" width="11.42578125" style="2"/>
    <col min="15374" max="15374" width="37.28515625" style="2" customWidth="1"/>
    <col min="15375" max="15381" width="11.42578125" style="2"/>
    <col min="15382" max="15382" width="36.140625" style="2" customWidth="1"/>
    <col min="15383" max="15389" width="11.42578125" style="2"/>
    <col min="15390" max="15390" width="39.28515625" style="2" customWidth="1"/>
    <col min="15391" max="15613" width="11.42578125" style="2"/>
    <col min="15614" max="15614" width="35" style="2" customWidth="1"/>
    <col min="15615" max="15615" width="12.28515625" style="2" customWidth="1"/>
    <col min="15616" max="15616" width="10.7109375" style="2" customWidth="1"/>
    <col min="15617" max="15617" width="10" style="2" customWidth="1"/>
    <col min="15618" max="15618" width="10.7109375" style="2" customWidth="1"/>
    <col min="15619" max="15620" width="8" style="2" customWidth="1"/>
    <col min="15621" max="15621" width="11.42578125" style="2"/>
    <col min="15622" max="15622" width="32.28515625" style="2" customWidth="1"/>
    <col min="15623" max="15629" width="11.42578125" style="2"/>
    <col min="15630" max="15630" width="37.28515625" style="2" customWidth="1"/>
    <col min="15631" max="15637" width="11.42578125" style="2"/>
    <col min="15638" max="15638" width="36.140625" style="2" customWidth="1"/>
    <col min="15639" max="15645" width="11.42578125" style="2"/>
    <col min="15646" max="15646" width="39.28515625" style="2" customWidth="1"/>
    <col min="15647" max="15869" width="11.42578125" style="2"/>
    <col min="15870" max="15870" width="35" style="2" customWidth="1"/>
    <col min="15871" max="15871" width="12.28515625" style="2" customWidth="1"/>
    <col min="15872" max="15872" width="10.7109375" style="2" customWidth="1"/>
    <col min="15873" max="15873" width="10" style="2" customWidth="1"/>
    <col min="15874" max="15874" width="10.7109375" style="2" customWidth="1"/>
    <col min="15875" max="15876" width="8" style="2" customWidth="1"/>
    <col min="15877" max="15877" width="11.42578125" style="2"/>
    <col min="15878" max="15878" width="32.28515625" style="2" customWidth="1"/>
    <col min="15879" max="15885" width="11.42578125" style="2"/>
    <col min="15886" max="15886" width="37.28515625" style="2" customWidth="1"/>
    <col min="15887" max="15893" width="11.42578125" style="2"/>
    <col min="15894" max="15894" width="36.140625" style="2" customWidth="1"/>
    <col min="15895" max="15901" width="11.42578125" style="2"/>
    <col min="15902" max="15902" width="39.28515625" style="2" customWidth="1"/>
    <col min="15903" max="16125" width="11.42578125" style="2"/>
    <col min="16126" max="16126" width="35" style="2" customWidth="1"/>
    <col min="16127" max="16127" width="12.28515625" style="2" customWidth="1"/>
    <col min="16128" max="16128" width="10.7109375" style="2" customWidth="1"/>
    <col min="16129" max="16129" width="10" style="2" customWidth="1"/>
    <col min="16130" max="16130" width="10.7109375" style="2" customWidth="1"/>
    <col min="16131" max="16132" width="8" style="2" customWidth="1"/>
    <col min="16133" max="16133" width="11.42578125" style="2"/>
    <col min="16134" max="16134" width="32.28515625" style="2" customWidth="1"/>
    <col min="16135" max="16141" width="11.42578125" style="2"/>
    <col min="16142" max="16142" width="37.28515625" style="2" customWidth="1"/>
    <col min="16143" max="16149" width="11.42578125" style="2"/>
    <col min="16150" max="16150" width="36.140625" style="2" customWidth="1"/>
    <col min="16151" max="16157" width="11.42578125" style="2"/>
    <col min="16158" max="16158" width="39.28515625" style="2" customWidth="1"/>
    <col min="16159" max="16384" width="11.42578125" style="2"/>
  </cols>
  <sheetData>
    <row r="1" spans="1:9">
      <c r="A1" s="125" t="s">
        <v>52</v>
      </c>
      <c r="B1" s="125"/>
      <c r="C1" s="125"/>
      <c r="D1" s="125"/>
      <c r="E1" s="125"/>
      <c r="F1" s="125"/>
      <c r="G1" s="125"/>
    </row>
    <row r="2" spans="1:9">
      <c r="A2" s="3" t="s">
        <v>1</v>
      </c>
      <c r="B2" s="3"/>
      <c r="C2" s="3"/>
      <c r="D2" s="3"/>
      <c r="E2" s="3"/>
      <c r="F2" s="3"/>
      <c r="G2" s="3"/>
    </row>
    <row r="3" spans="1:9">
      <c r="A3" s="4" t="s">
        <v>2</v>
      </c>
      <c r="B3" s="4"/>
      <c r="C3" s="4"/>
      <c r="D3" s="4"/>
      <c r="E3" s="4"/>
      <c r="F3" s="4"/>
      <c r="G3" s="4"/>
    </row>
    <row r="4" spans="1:9">
      <c r="A4" s="126"/>
      <c r="B4" s="126"/>
      <c r="C4" s="126"/>
      <c r="D4" s="126"/>
      <c r="E4" s="126"/>
      <c r="F4" s="126"/>
      <c r="G4" s="126"/>
    </row>
    <row r="5" spans="1:9" s="127" customFormat="1" ht="12.75" customHeight="1">
      <c r="A5" s="9" t="s">
        <v>3</v>
      </c>
      <c r="B5" s="10" t="s">
        <v>4</v>
      </c>
      <c r="C5" s="11"/>
      <c r="D5" s="12"/>
      <c r="E5" s="13" t="s">
        <v>5</v>
      </c>
      <c r="F5" s="11"/>
      <c r="G5" s="14"/>
      <c r="H5" s="2"/>
    </row>
    <row r="6" spans="1:9" s="129" customFormat="1" ht="25.5" customHeight="1">
      <c r="A6" s="15"/>
      <c r="B6" s="16" t="s">
        <v>6</v>
      </c>
      <c r="C6" s="17" t="s">
        <v>7</v>
      </c>
      <c r="D6" s="12"/>
      <c r="E6" s="13" t="s">
        <v>8</v>
      </c>
      <c r="F6" s="12"/>
      <c r="G6" s="128">
        <v>2014</v>
      </c>
      <c r="H6" s="2"/>
    </row>
    <row r="7" spans="1:9" s="127" customFormat="1">
      <c r="A7" s="19"/>
      <c r="B7" s="20"/>
      <c r="C7" s="21" t="s">
        <v>9</v>
      </c>
      <c r="D7" s="18" t="s">
        <v>10</v>
      </c>
      <c r="E7" s="18" t="s">
        <v>11</v>
      </c>
      <c r="F7" s="21" t="s">
        <v>12</v>
      </c>
      <c r="G7" s="130" t="s">
        <v>13</v>
      </c>
      <c r="H7" s="2"/>
    </row>
    <row r="8" spans="1:9">
      <c r="A8" s="131" t="s">
        <v>52</v>
      </c>
      <c r="B8" s="132">
        <f>B10+B16+B19+B23+B26+B28</f>
        <v>1376303872</v>
      </c>
      <c r="C8" s="132">
        <f t="shared" ref="C8" si="0">C10+C16+C19+C23+C26+C28</f>
        <v>879001445</v>
      </c>
      <c r="D8" s="132">
        <f>D10+D16+D19+D23+D26+D28</f>
        <v>1236888612</v>
      </c>
      <c r="E8" s="132">
        <f t="shared" ref="E8:E29" si="1">D8-C8</f>
        <v>357887167</v>
      </c>
      <c r="F8" s="24">
        <f>(D8*100/C8)-100</f>
        <v>40.715196662731302</v>
      </c>
      <c r="G8" s="25">
        <f>(D8/1.0221)/B8*100-100</f>
        <v>-12.07287540704354</v>
      </c>
    </row>
    <row r="9" spans="1:9" s="1" customFormat="1">
      <c r="A9" s="133"/>
      <c r="B9" s="133"/>
      <c r="C9" s="133"/>
      <c r="D9" s="133"/>
      <c r="E9" s="133"/>
      <c r="F9" s="133"/>
      <c r="G9" s="133"/>
      <c r="H9" s="2"/>
    </row>
    <row r="10" spans="1:9">
      <c r="A10" s="134" t="s">
        <v>53</v>
      </c>
      <c r="B10" s="135">
        <f>B11+B12+B13+B14</f>
        <v>30458560</v>
      </c>
      <c r="C10" s="136">
        <f>SUM(C11:C14)</f>
        <v>32743385</v>
      </c>
      <c r="D10" s="136">
        <f>D11+D12+D13+D14</f>
        <v>35324041</v>
      </c>
      <c r="E10" s="137">
        <f t="shared" si="1"/>
        <v>2580656</v>
      </c>
      <c r="F10" s="36">
        <f>(D10*100/C10)-100</f>
        <v>7.8814575829591291</v>
      </c>
      <c r="G10" s="37">
        <f t="shared" ref="G10:G29" si="2">(D10/1.0221)/B10*100-100</f>
        <v>13.466491095213058</v>
      </c>
    </row>
    <row r="11" spans="1:9">
      <c r="A11" s="138" t="s">
        <v>54</v>
      </c>
      <c r="B11" s="51">
        <v>3160344</v>
      </c>
      <c r="C11" s="51">
        <v>3632189</v>
      </c>
      <c r="D11" s="51">
        <v>4456988</v>
      </c>
      <c r="E11" s="40">
        <f t="shared" si="1"/>
        <v>824799</v>
      </c>
      <c r="F11" s="41">
        <f>(D11*100/C11)-100</f>
        <v>22.708041899802026</v>
      </c>
      <c r="G11" s="42">
        <f t="shared" si="2"/>
        <v>37.979230577459276</v>
      </c>
      <c r="I11" s="1"/>
    </row>
    <row r="12" spans="1:9">
      <c r="A12" s="138" t="s">
        <v>55</v>
      </c>
      <c r="B12" s="51">
        <v>1699212</v>
      </c>
      <c r="C12" s="51">
        <v>1469023</v>
      </c>
      <c r="D12" s="51">
        <v>2186807</v>
      </c>
      <c r="E12" s="40">
        <f t="shared" si="1"/>
        <v>717784</v>
      </c>
      <c r="F12" s="52">
        <f>(D12*100/C12)-100</f>
        <v>48.861318032461043</v>
      </c>
      <c r="G12" s="53">
        <f t="shared" si="2"/>
        <v>25.912689528280225</v>
      </c>
    </row>
    <row r="13" spans="1:9" ht="22.5">
      <c r="A13" s="139" t="s">
        <v>56</v>
      </c>
      <c r="B13" s="51">
        <v>25452192</v>
      </c>
      <c r="C13" s="51">
        <v>27047595</v>
      </c>
      <c r="D13" s="51">
        <v>28523132</v>
      </c>
      <c r="E13" s="40">
        <f t="shared" si="1"/>
        <v>1475537</v>
      </c>
      <c r="F13" s="41">
        <f>(D13*100/C13)-100</f>
        <v>5.4553353080005849</v>
      </c>
      <c r="G13" s="42">
        <f t="shared" si="2"/>
        <v>9.6424250920769055</v>
      </c>
    </row>
    <row r="14" spans="1:9">
      <c r="A14" s="139" t="s">
        <v>57</v>
      </c>
      <c r="B14" s="51">
        <v>146812</v>
      </c>
      <c r="C14" s="51">
        <v>594578</v>
      </c>
      <c r="D14" s="51">
        <v>157114</v>
      </c>
      <c r="E14" s="40">
        <f t="shared" si="1"/>
        <v>-437464</v>
      </c>
      <c r="F14" s="52">
        <f>(D14*100/C14)-100</f>
        <v>-73.575544335646455</v>
      </c>
      <c r="G14" s="53">
        <f t="shared" si="2"/>
        <v>4.7031969119331762</v>
      </c>
    </row>
    <row r="15" spans="1:9">
      <c r="A15" s="139"/>
      <c r="B15" s="51"/>
      <c r="C15" s="51"/>
      <c r="D15" s="51"/>
      <c r="E15" s="40"/>
      <c r="F15" s="41"/>
      <c r="G15" s="42"/>
    </row>
    <row r="16" spans="1:9">
      <c r="A16" s="140" t="s">
        <v>58</v>
      </c>
      <c r="B16" s="141">
        <f>B17</f>
        <v>184917316</v>
      </c>
      <c r="C16" s="141">
        <f t="shared" ref="C16:D16" si="3">C17</f>
        <v>160064113</v>
      </c>
      <c r="D16" s="141">
        <f t="shared" si="3"/>
        <v>168889235</v>
      </c>
      <c r="E16" s="35">
        <f t="shared" si="1"/>
        <v>8825122</v>
      </c>
      <c r="F16" s="36">
        <f>(D16*100/C16)-100</f>
        <v>5.5134919593125744</v>
      </c>
      <c r="G16" s="37">
        <f t="shared" si="2"/>
        <v>-10.642502215798672</v>
      </c>
    </row>
    <row r="17" spans="1:7">
      <c r="A17" s="138" t="s">
        <v>59</v>
      </c>
      <c r="B17" s="51">
        <v>184917316</v>
      </c>
      <c r="C17" s="51">
        <v>160064113</v>
      </c>
      <c r="D17" s="51">
        <v>168889235</v>
      </c>
      <c r="E17" s="40">
        <f>D17-C17</f>
        <v>8825122</v>
      </c>
      <c r="F17" s="41">
        <f>(D17*100/C17)-100</f>
        <v>5.5134919593125744</v>
      </c>
      <c r="G17" s="42">
        <f t="shared" si="2"/>
        <v>-10.642502215798672</v>
      </c>
    </row>
    <row r="18" spans="1:7">
      <c r="A18" s="138"/>
      <c r="B18" s="142"/>
      <c r="C18" s="51"/>
      <c r="D18" s="51"/>
      <c r="E18" s="40"/>
      <c r="F18" s="41"/>
      <c r="G18" s="42"/>
    </row>
    <row r="19" spans="1:7" ht="33.75">
      <c r="A19" s="140" t="s">
        <v>60</v>
      </c>
      <c r="B19" s="141">
        <f>B20+B21</f>
        <v>36467463</v>
      </c>
      <c r="C19" s="141">
        <f>C20+C21</f>
        <v>39083453</v>
      </c>
      <c r="D19" s="141">
        <f>D20+D21</f>
        <v>42340381</v>
      </c>
      <c r="E19" s="35">
        <f>D19-C19</f>
        <v>3256928</v>
      </c>
      <c r="F19" s="36">
        <f>(D19*100/C19)-100</f>
        <v>8.3332657429219523</v>
      </c>
      <c r="G19" s="37">
        <f t="shared" si="2"/>
        <v>13.5941124033492</v>
      </c>
    </row>
    <row r="20" spans="1:7" ht="22.5">
      <c r="A20" s="139" t="s">
        <v>61</v>
      </c>
      <c r="B20" s="51">
        <v>4221097</v>
      </c>
      <c r="C20" s="51">
        <v>5481778</v>
      </c>
      <c r="D20" s="51">
        <v>3570170</v>
      </c>
      <c r="E20" s="40">
        <f>D20-C20</f>
        <v>-1911608</v>
      </c>
      <c r="F20" s="41">
        <f>(D20*100/C20)-100</f>
        <v>-34.872043340682524</v>
      </c>
      <c r="G20" s="42">
        <f t="shared" si="2"/>
        <v>-17.249585900527592</v>
      </c>
    </row>
    <row r="21" spans="1:7">
      <c r="A21" s="138" t="s">
        <v>62</v>
      </c>
      <c r="B21" s="51">
        <v>32246366</v>
      </c>
      <c r="C21" s="51">
        <v>33601675</v>
      </c>
      <c r="D21" s="51">
        <v>38770211</v>
      </c>
      <c r="E21" s="40">
        <f>D21-C21</f>
        <v>5168536</v>
      </c>
      <c r="F21" s="41">
        <f>(D21*100/C21)-100</f>
        <v>15.381780818962156</v>
      </c>
      <c r="G21" s="42">
        <f t="shared" si="2"/>
        <v>17.631598127458361</v>
      </c>
    </row>
    <row r="22" spans="1:7">
      <c r="A22" s="138"/>
      <c r="B22" s="142"/>
      <c r="C22" s="51"/>
      <c r="D22" s="51"/>
      <c r="E22" s="40"/>
      <c r="F22" s="41"/>
      <c r="G22" s="42"/>
    </row>
    <row r="23" spans="1:7" ht="31.5" customHeight="1">
      <c r="A23" s="143" t="s">
        <v>63</v>
      </c>
      <c r="B23" s="141">
        <f>B24</f>
        <v>975596312</v>
      </c>
      <c r="C23" s="141">
        <f>C24</f>
        <v>489967636</v>
      </c>
      <c r="D23" s="141">
        <f>D24</f>
        <v>860950738</v>
      </c>
      <c r="E23" s="35">
        <f t="shared" si="1"/>
        <v>370983102</v>
      </c>
      <c r="F23" s="36">
        <f t="shared" ref="F23:F29" si="4">(D23*100/C23)-100</f>
        <v>75.715838096702385</v>
      </c>
      <c r="G23" s="37">
        <f t="shared" si="2"/>
        <v>-13.65945922191834</v>
      </c>
    </row>
    <row r="24" spans="1:7" ht="22.5">
      <c r="A24" s="144" t="s">
        <v>64</v>
      </c>
      <c r="B24" s="51">
        <v>975596312</v>
      </c>
      <c r="C24" s="51">
        <v>489967636</v>
      </c>
      <c r="D24" s="51">
        <v>860950738</v>
      </c>
      <c r="E24" s="40">
        <f>D24-C24</f>
        <v>370983102</v>
      </c>
      <c r="F24" s="41">
        <f>(D24*100/C24)-100</f>
        <v>75.715838096702385</v>
      </c>
      <c r="G24" s="42">
        <f t="shared" si="2"/>
        <v>-13.65945922191834</v>
      </c>
    </row>
    <row r="25" spans="1:7">
      <c r="A25" s="139"/>
      <c r="B25" s="142"/>
      <c r="C25" s="51"/>
      <c r="D25" s="51"/>
      <c r="E25" s="40"/>
      <c r="F25" s="41"/>
      <c r="G25" s="42"/>
    </row>
    <row r="26" spans="1:7">
      <c r="A26" s="140" t="s">
        <v>65</v>
      </c>
      <c r="B26" s="145">
        <v>32686600</v>
      </c>
      <c r="C26" s="146">
        <v>15318051</v>
      </c>
      <c r="D26" s="146">
        <v>8319185</v>
      </c>
      <c r="E26" s="147">
        <f>D26-C26</f>
        <v>-6998866</v>
      </c>
      <c r="F26" s="36">
        <f>(D26*100/C26)-100</f>
        <v>-45.690316607510965</v>
      </c>
      <c r="G26" s="37">
        <f t="shared" si="2"/>
        <v>-75.098950854158318</v>
      </c>
    </row>
    <row r="27" spans="1:7">
      <c r="A27" s="138"/>
      <c r="B27" s="142"/>
      <c r="C27" s="51"/>
      <c r="D27" s="51"/>
      <c r="E27" s="40"/>
      <c r="F27" s="41"/>
      <c r="G27" s="42"/>
    </row>
    <row r="28" spans="1:7">
      <c r="A28" s="134" t="s">
        <v>66</v>
      </c>
      <c r="B28" s="141">
        <f>B29</f>
        <v>116177621</v>
      </c>
      <c r="C28" s="141">
        <f t="shared" ref="C28:D28" si="5">C29</f>
        <v>141824807</v>
      </c>
      <c r="D28" s="141">
        <f t="shared" si="5"/>
        <v>121065032</v>
      </c>
      <c r="E28" s="35">
        <f>D28-C28</f>
        <v>-20759775</v>
      </c>
      <c r="F28" s="36">
        <f>(D28*100/C28)-100</f>
        <v>-14.637619073227441</v>
      </c>
      <c r="G28" s="37">
        <f t="shared" si="2"/>
        <v>1.953667704121969</v>
      </c>
    </row>
    <row r="29" spans="1:7">
      <c r="A29" s="144" t="s">
        <v>67</v>
      </c>
      <c r="B29" s="148">
        <v>116177621</v>
      </c>
      <c r="C29" s="94">
        <v>141824807</v>
      </c>
      <c r="D29" s="40">
        <v>121065032</v>
      </c>
      <c r="E29" s="40">
        <f t="shared" si="1"/>
        <v>-20759775</v>
      </c>
      <c r="F29" s="41">
        <f t="shared" si="4"/>
        <v>-14.637619073227441</v>
      </c>
      <c r="G29" s="42">
        <f t="shared" si="2"/>
        <v>1.953667704121969</v>
      </c>
    </row>
    <row r="30" spans="1:7" ht="7.5" customHeight="1">
      <c r="A30" s="149"/>
      <c r="B30" s="150"/>
      <c r="C30" s="151"/>
      <c r="D30" s="152"/>
      <c r="E30" s="152"/>
      <c r="F30" s="153"/>
      <c r="G30" s="154"/>
    </row>
    <row r="31" spans="1:7">
      <c r="A31" s="155" t="s">
        <v>33</v>
      </c>
      <c r="B31" s="155"/>
      <c r="C31" s="155"/>
      <c r="D31" s="156"/>
      <c r="E31" s="7"/>
      <c r="F31" s="7"/>
    </row>
    <row r="32" spans="1:7">
      <c r="A32" s="157"/>
      <c r="B32" s="7"/>
      <c r="C32" s="7"/>
      <c r="D32" s="7"/>
      <c r="E32" s="7"/>
      <c r="F32" s="7"/>
    </row>
    <row r="34" spans="3:3">
      <c r="C34" s="38"/>
    </row>
  </sheetData>
  <mergeCells count="9">
    <mergeCell ref="A1:G1"/>
    <mergeCell ref="A2:G2"/>
    <mergeCell ref="A3:G3"/>
    <mergeCell ref="A5:A7"/>
    <mergeCell ref="B5:D5"/>
    <mergeCell ref="E5:G5"/>
    <mergeCell ref="B6:B7"/>
    <mergeCell ref="C6:D6"/>
    <mergeCell ref="E6:F6"/>
  </mergeCells>
  <pageMargins left="0.74803149606299213" right="0.47244094488188981" top="0.98425196850393704" bottom="0.98425196850393704" header="0" footer="0"/>
  <pageSetup scale="9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dimension ref="B1:F20"/>
  <sheetViews>
    <sheetView workbookViewId="0"/>
  </sheetViews>
  <sheetFormatPr baseColWidth="10" defaultRowHeight="15"/>
  <cols>
    <col min="2" max="2" width="36.7109375" customWidth="1"/>
    <col min="3" max="4" width="17.7109375" style="803" customWidth="1"/>
    <col min="5" max="5" width="11.42578125" style="803"/>
    <col min="6" max="6" width="16.28515625" bestFit="1" customWidth="1"/>
  </cols>
  <sheetData>
    <row r="1" spans="2:6">
      <c r="B1" s="802" t="s">
        <v>1318</v>
      </c>
      <c r="C1" s="802"/>
      <c r="D1" s="802"/>
    </row>
    <row r="2" spans="2:6">
      <c r="B2" s="802" t="s">
        <v>2659</v>
      </c>
      <c r="C2" s="802"/>
      <c r="D2" s="802"/>
    </row>
    <row r="3" spans="2:6">
      <c r="B3" s="802" t="s">
        <v>2660</v>
      </c>
      <c r="C3" s="802"/>
      <c r="D3" s="802"/>
    </row>
    <row r="4" spans="2:6">
      <c r="B4" s="804" t="s">
        <v>2639</v>
      </c>
      <c r="C4" s="805" t="s">
        <v>1894</v>
      </c>
      <c r="D4" s="805" t="s">
        <v>2661</v>
      </c>
    </row>
    <row r="5" spans="2:6">
      <c r="B5" s="802" t="s">
        <v>2645</v>
      </c>
      <c r="C5" s="802"/>
      <c r="D5" s="802"/>
    </row>
    <row r="6" spans="2:6" ht="15.75">
      <c r="B6" s="807" t="s">
        <v>2647</v>
      </c>
      <c r="C6" s="824">
        <v>4341380.22</v>
      </c>
      <c r="D6" s="824">
        <v>4341380.22</v>
      </c>
    </row>
    <row r="7" spans="2:6" ht="15.75">
      <c r="B7" s="807" t="s">
        <v>2648</v>
      </c>
      <c r="C7" s="824">
        <v>105356207.39</v>
      </c>
      <c r="D7" s="824">
        <v>105356207.39</v>
      </c>
    </row>
    <row r="8" spans="2:6" ht="18">
      <c r="B8" s="812" t="s">
        <v>2649</v>
      </c>
      <c r="C8" s="824">
        <v>3201539.44</v>
      </c>
      <c r="D8" s="824">
        <v>3201539.44</v>
      </c>
    </row>
    <row r="9" spans="2:6" ht="18">
      <c r="B9" s="812" t="s">
        <v>2650</v>
      </c>
      <c r="C9" s="824">
        <v>7115149.4299999997</v>
      </c>
      <c r="D9" s="824">
        <v>7115149.4299999997</v>
      </c>
    </row>
    <row r="10" spans="2:6">
      <c r="B10" s="812" t="s">
        <v>2651</v>
      </c>
      <c r="C10" s="824">
        <v>21894068.890000001</v>
      </c>
      <c r="D10" s="824">
        <v>21894068.890000001</v>
      </c>
    </row>
    <row r="11" spans="2:6">
      <c r="B11" s="812" t="s">
        <v>2652</v>
      </c>
      <c r="C11" s="824">
        <v>7940000</v>
      </c>
      <c r="D11" s="824">
        <v>7940000</v>
      </c>
    </row>
    <row r="12" spans="2:6">
      <c r="B12" s="815" t="s">
        <v>2653</v>
      </c>
      <c r="C12" s="816">
        <f>SUM(C6:C11)</f>
        <v>149848345.37</v>
      </c>
      <c r="D12" s="816">
        <f>SUM(D6:D11)</f>
        <v>149848345.37</v>
      </c>
      <c r="F12" s="814"/>
    </row>
    <row r="13" spans="2:6">
      <c r="B13" s="817"/>
      <c r="C13" s="818"/>
      <c r="D13" s="818"/>
    </row>
    <row r="14" spans="2:6">
      <c r="B14" s="819" t="s">
        <v>2654</v>
      </c>
      <c r="C14" s="819"/>
      <c r="D14" s="819"/>
      <c r="F14" s="825"/>
    </row>
    <row r="15" spans="2:6" s="827" customFormat="1">
      <c r="B15" s="820" t="s">
        <v>2655</v>
      </c>
      <c r="C15" s="824">
        <v>80640605.659999996</v>
      </c>
      <c r="D15" s="824">
        <v>80640605.659999996</v>
      </c>
      <c r="E15" s="826"/>
    </row>
    <row r="16" spans="2:6" s="827" customFormat="1">
      <c r="B16" s="820" t="s">
        <v>2656</v>
      </c>
      <c r="C16" s="824">
        <v>104580124.12</v>
      </c>
      <c r="D16" s="824">
        <v>104560124.12</v>
      </c>
      <c r="E16" s="826"/>
    </row>
    <row r="17" spans="2:4">
      <c r="B17" s="820"/>
      <c r="C17" s="821"/>
      <c r="D17" s="821"/>
    </row>
    <row r="18" spans="2:4">
      <c r="B18" s="815" t="s">
        <v>2657</v>
      </c>
      <c r="C18" s="816">
        <f>SUM(C15:C17)</f>
        <v>185220729.78</v>
      </c>
      <c r="D18" s="816">
        <f>SUM(D15:D17)</f>
        <v>185200729.78</v>
      </c>
    </row>
    <row r="19" spans="2:4">
      <c r="B19" s="817"/>
      <c r="C19" s="828"/>
      <c r="D19" s="828"/>
    </row>
    <row r="20" spans="2:4">
      <c r="B20" s="822" t="s">
        <v>2658</v>
      </c>
      <c r="C20" s="816">
        <f>C18+C12</f>
        <v>335069075.14999998</v>
      </c>
      <c r="D20" s="816">
        <f>D18+D12</f>
        <v>335049075.14999998</v>
      </c>
    </row>
  </sheetData>
  <mergeCells count="5">
    <mergeCell ref="B1:D1"/>
    <mergeCell ref="B2:D2"/>
    <mergeCell ref="B3:D3"/>
    <mergeCell ref="B5:D5"/>
    <mergeCell ref="B14:D14"/>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dimension ref="A1:K28"/>
  <sheetViews>
    <sheetView showGridLines="0" topLeftCell="A7" workbookViewId="0">
      <selection activeCell="M18" sqref="M18"/>
    </sheetView>
  </sheetViews>
  <sheetFormatPr baseColWidth="10" defaultRowHeight="15"/>
  <cols>
    <col min="4" max="4" width="16.28515625" customWidth="1"/>
    <col min="6" max="6" width="8.42578125" customWidth="1"/>
    <col min="8" max="8" width="9.42578125" customWidth="1"/>
    <col min="10" max="10" width="9.140625" customWidth="1"/>
  </cols>
  <sheetData>
    <row r="1" spans="1:11" ht="15" customHeight="1">
      <c r="A1" s="829" t="s">
        <v>1318</v>
      </c>
      <c r="B1" s="830"/>
      <c r="C1" s="830"/>
      <c r="D1" s="830"/>
      <c r="E1" s="830"/>
      <c r="F1" s="830"/>
      <c r="G1" s="830"/>
      <c r="H1" s="830"/>
      <c r="I1" s="830"/>
      <c r="J1" s="831"/>
    </row>
    <row r="2" spans="1:11">
      <c r="A2" s="832" t="s">
        <v>2662</v>
      </c>
      <c r="B2" s="833"/>
      <c r="C2" s="833"/>
      <c r="D2" s="833"/>
      <c r="E2" s="833"/>
      <c r="F2" s="833"/>
      <c r="G2" s="833"/>
      <c r="H2" s="833"/>
      <c r="I2" s="833"/>
      <c r="J2" s="834"/>
    </row>
    <row r="3" spans="1:11">
      <c r="A3" s="835" t="s">
        <v>2663</v>
      </c>
      <c r="B3" s="836"/>
      <c r="C3" s="836"/>
      <c r="D3" s="836"/>
      <c r="E3" s="836"/>
      <c r="F3" s="836"/>
      <c r="G3" s="836"/>
      <c r="H3" s="836"/>
      <c r="I3" s="836"/>
      <c r="J3" s="837"/>
    </row>
    <row r="4" spans="1:11">
      <c r="C4" s="838" t="s">
        <v>2664</v>
      </c>
      <c r="D4" s="839"/>
      <c r="E4" s="839"/>
      <c r="F4" s="839"/>
      <c r="G4" s="839"/>
    </row>
    <row r="5" spans="1:11">
      <c r="A5" s="840" t="s">
        <v>1678</v>
      </c>
      <c r="B5" s="841"/>
      <c r="C5" s="841"/>
      <c r="D5" s="842"/>
      <c r="E5" s="840" t="s">
        <v>1666</v>
      </c>
      <c r="F5" s="842"/>
      <c r="G5" s="840" t="s">
        <v>1894</v>
      </c>
      <c r="H5" s="842"/>
      <c r="I5" s="840" t="s">
        <v>2665</v>
      </c>
      <c r="J5" s="842"/>
    </row>
    <row r="7" spans="1:11">
      <c r="A7" s="843" t="s">
        <v>2666</v>
      </c>
      <c r="B7" s="844"/>
      <c r="C7" s="844"/>
      <c r="D7" s="845"/>
      <c r="E7" s="846">
        <v>57182209034</v>
      </c>
      <c r="F7" s="847"/>
      <c r="G7" s="846">
        <v>65702148795</v>
      </c>
      <c r="H7" s="847"/>
      <c r="I7" s="846">
        <v>65702148795</v>
      </c>
      <c r="J7" s="847"/>
      <c r="K7" s="848"/>
    </row>
    <row r="8" spans="1:11">
      <c r="A8" s="843" t="s">
        <v>2667</v>
      </c>
      <c r="B8" s="844"/>
      <c r="C8" s="844"/>
      <c r="D8" s="845"/>
      <c r="E8" s="846">
        <v>57182209034</v>
      </c>
      <c r="F8" s="847"/>
      <c r="G8" s="846">
        <v>65702148795</v>
      </c>
      <c r="H8" s="847"/>
      <c r="I8" s="846">
        <v>65702148795</v>
      </c>
      <c r="J8" s="847"/>
      <c r="K8" s="848"/>
    </row>
    <row r="9" spans="1:11">
      <c r="A9" s="843" t="s">
        <v>2668</v>
      </c>
      <c r="B9" s="844"/>
      <c r="C9" s="844"/>
      <c r="D9" s="845"/>
      <c r="E9" s="849"/>
      <c r="F9" s="850"/>
      <c r="G9" s="849"/>
      <c r="H9" s="850"/>
      <c r="I9" s="849"/>
      <c r="J9" s="850"/>
      <c r="K9" s="848"/>
    </row>
    <row r="10" spans="1:11">
      <c r="A10" s="851"/>
      <c r="B10" s="839"/>
      <c r="C10" s="839"/>
      <c r="D10" s="852"/>
      <c r="E10" s="849"/>
      <c r="F10" s="850"/>
      <c r="G10" s="849"/>
      <c r="H10" s="850"/>
      <c r="I10" s="849"/>
      <c r="J10" s="850"/>
      <c r="K10" s="848"/>
    </row>
    <row r="11" spans="1:11">
      <c r="A11" s="843" t="s">
        <v>2669</v>
      </c>
      <c r="B11" s="844"/>
      <c r="C11" s="844"/>
      <c r="D11" s="845"/>
      <c r="E11" s="846">
        <v>56465199159</v>
      </c>
      <c r="F11" s="847"/>
      <c r="G11" s="846">
        <v>59824212038</v>
      </c>
      <c r="H11" s="847"/>
      <c r="I11" s="846">
        <v>59824212038</v>
      </c>
      <c r="J11" s="847"/>
      <c r="K11" s="848"/>
    </row>
    <row r="12" spans="1:11">
      <c r="A12" s="843" t="s">
        <v>2670</v>
      </c>
      <c r="B12" s="844"/>
      <c r="C12" s="844"/>
      <c r="D12" s="845"/>
      <c r="E12" s="846">
        <v>31400039225</v>
      </c>
      <c r="F12" s="847"/>
      <c r="G12" s="846">
        <v>31796141266</v>
      </c>
      <c r="H12" s="847"/>
      <c r="I12" s="846">
        <v>31796141266</v>
      </c>
      <c r="J12" s="847"/>
      <c r="K12" s="848"/>
    </row>
    <row r="13" spans="1:11">
      <c r="A13" s="843" t="s">
        <v>2671</v>
      </c>
      <c r="B13" s="844"/>
      <c r="C13" s="844"/>
      <c r="D13" s="845"/>
      <c r="E13" s="846">
        <v>25065159930</v>
      </c>
      <c r="F13" s="847"/>
      <c r="G13" s="846">
        <v>28028070772</v>
      </c>
      <c r="H13" s="847"/>
      <c r="I13" s="846">
        <v>28028070772</v>
      </c>
      <c r="J13" s="847"/>
      <c r="K13" s="848"/>
    </row>
    <row r="14" spans="1:11">
      <c r="A14" s="843" t="s">
        <v>2672</v>
      </c>
      <c r="B14" s="844"/>
      <c r="C14" s="844"/>
      <c r="D14" s="845"/>
      <c r="E14" s="846">
        <v>717009879</v>
      </c>
      <c r="F14" s="847"/>
      <c r="G14" s="846">
        <v>5877936757</v>
      </c>
      <c r="H14" s="847"/>
      <c r="I14" s="846">
        <v>5877936757</v>
      </c>
      <c r="J14" s="847"/>
      <c r="K14" s="848"/>
    </row>
    <row r="15" spans="1:11">
      <c r="E15" s="853"/>
      <c r="F15" s="853"/>
      <c r="G15" s="814"/>
      <c r="H15" s="814"/>
      <c r="K15" s="848"/>
    </row>
    <row r="16" spans="1:11">
      <c r="A16" s="840" t="s">
        <v>1678</v>
      </c>
      <c r="B16" s="841"/>
      <c r="C16" s="841"/>
      <c r="D16" s="842"/>
      <c r="E16" s="854" t="s">
        <v>1666</v>
      </c>
      <c r="F16" s="855"/>
      <c r="G16" s="854" t="s">
        <v>1894</v>
      </c>
      <c r="H16" s="855"/>
      <c r="I16" s="840" t="s">
        <v>2673</v>
      </c>
      <c r="J16" s="842"/>
      <c r="K16" s="848"/>
    </row>
    <row r="17" spans="1:11">
      <c r="A17" s="843" t="s">
        <v>2674</v>
      </c>
      <c r="B17" s="844"/>
      <c r="C17" s="844"/>
      <c r="D17" s="845"/>
      <c r="E17" s="846">
        <v>717009879</v>
      </c>
      <c r="F17" s="847"/>
      <c r="G17" s="846">
        <v>5877936757</v>
      </c>
      <c r="H17" s="847"/>
      <c r="I17" s="846">
        <v>5877936757</v>
      </c>
      <c r="J17" s="847"/>
      <c r="K17" s="848"/>
    </row>
    <row r="18" spans="1:11">
      <c r="A18" s="843" t="s">
        <v>2675</v>
      </c>
      <c r="B18" s="844"/>
      <c r="C18" s="844"/>
      <c r="D18" s="845"/>
      <c r="E18" s="846">
        <v>717009879</v>
      </c>
      <c r="F18" s="847"/>
      <c r="G18" s="846">
        <v>4333340049</v>
      </c>
      <c r="H18" s="847"/>
      <c r="I18" s="846">
        <v>283669830</v>
      </c>
      <c r="J18" s="847"/>
      <c r="K18" s="848"/>
    </row>
    <row r="19" spans="1:11">
      <c r="A19" s="843" t="s">
        <v>2676</v>
      </c>
      <c r="B19" s="844"/>
      <c r="C19" s="844"/>
      <c r="D19" s="845"/>
      <c r="E19" s="856"/>
      <c r="F19" s="857"/>
      <c r="G19" s="846">
        <v>5444596708</v>
      </c>
      <c r="H19" s="847"/>
      <c r="I19" s="846">
        <v>5444596708</v>
      </c>
      <c r="J19" s="847"/>
      <c r="K19" s="848"/>
    </row>
    <row r="20" spans="1:11">
      <c r="K20" s="848"/>
    </row>
    <row r="21" spans="1:11">
      <c r="A21" s="840" t="s">
        <v>1678</v>
      </c>
      <c r="B21" s="841"/>
      <c r="C21" s="841"/>
      <c r="D21" s="842"/>
      <c r="E21" s="840" t="s">
        <v>1666</v>
      </c>
      <c r="F21" s="842"/>
      <c r="G21" s="840" t="s">
        <v>1894</v>
      </c>
      <c r="H21" s="842"/>
      <c r="I21" s="840" t="s">
        <v>2673</v>
      </c>
      <c r="J21" s="842"/>
      <c r="K21" s="848"/>
    </row>
    <row r="22" spans="1:11">
      <c r="A22" s="843" t="s">
        <v>2677</v>
      </c>
      <c r="B22" s="844"/>
      <c r="C22" s="844"/>
      <c r="D22" s="845"/>
      <c r="E22" s="858">
        <v>312443649</v>
      </c>
      <c r="F22" s="859"/>
      <c r="G22" s="860">
        <v>311644077</v>
      </c>
      <c r="H22" s="861"/>
      <c r="I22" s="860">
        <v>799572</v>
      </c>
      <c r="J22" s="861"/>
      <c r="K22" s="848"/>
    </row>
    <row r="23" spans="1:11">
      <c r="A23" s="843" t="s">
        <v>2678</v>
      </c>
      <c r="B23" s="844"/>
      <c r="C23" s="844"/>
      <c r="D23" s="845"/>
      <c r="E23" s="846">
        <v>-312443649</v>
      </c>
      <c r="F23" s="847"/>
      <c r="G23" s="846">
        <v>-311644077</v>
      </c>
      <c r="H23" s="847"/>
      <c r="I23" s="860">
        <v>-799572</v>
      </c>
      <c r="J23" s="861"/>
      <c r="K23" s="848"/>
    </row>
    <row r="24" spans="1:11">
      <c r="A24" s="843" t="s">
        <v>2679</v>
      </c>
      <c r="B24" s="844"/>
      <c r="C24" s="844"/>
      <c r="D24" s="845"/>
      <c r="E24" s="856"/>
      <c r="F24" s="857"/>
      <c r="G24" s="856"/>
      <c r="H24" s="857"/>
      <c r="I24" s="862"/>
      <c r="J24" s="852"/>
    </row>
    <row r="26" spans="1:11" ht="29.25" customHeight="1">
      <c r="A26" s="863" t="s">
        <v>2680</v>
      </c>
      <c r="B26" s="863"/>
      <c r="C26" s="863"/>
      <c r="D26" s="863"/>
      <c r="E26" s="863"/>
      <c r="F26" s="863"/>
      <c r="G26" s="863"/>
      <c r="H26" s="863"/>
      <c r="I26" s="863"/>
      <c r="J26" s="863"/>
    </row>
    <row r="27" spans="1:11">
      <c r="A27" s="864" t="s">
        <v>2681</v>
      </c>
      <c r="B27" s="864"/>
      <c r="C27" s="864"/>
      <c r="D27" s="864"/>
      <c r="E27" s="864"/>
      <c r="F27" s="864"/>
      <c r="G27" s="864"/>
      <c r="H27" s="864"/>
      <c r="I27" s="864"/>
      <c r="J27" s="864"/>
    </row>
    <row r="28" spans="1:11">
      <c r="A28" s="864" t="s">
        <v>2682</v>
      </c>
      <c r="B28" s="864"/>
      <c r="C28" s="864"/>
      <c r="D28" s="864"/>
      <c r="E28" s="864"/>
      <c r="F28" s="864"/>
      <c r="G28" s="864"/>
      <c r="H28" s="864"/>
      <c r="I28" s="864"/>
      <c r="J28" s="864"/>
    </row>
  </sheetData>
  <mergeCells count="75">
    <mergeCell ref="A26:J26"/>
    <mergeCell ref="A27:J27"/>
    <mergeCell ref="A28:J28"/>
    <mergeCell ref="A23:D23"/>
    <mergeCell ref="E23:F23"/>
    <mergeCell ref="G23:H23"/>
    <mergeCell ref="I23:J23"/>
    <mergeCell ref="A24:D24"/>
    <mergeCell ref="E24:F24"/>
    <mergeCell ref="G24:H24"/>
    <mergeCell ref="I24:J24"/>
    <mergeCell ref="A21:D21"/>
    <mergeCell ref="E21:F21"/>
    <mergeCell ref="G21:H21"/>
    <mergeCell ref="I21:J21"/>
    <mergeCell ref="A22:D22"/>
    <mergeCell ref="E22:F22"/>
    <mergeCell ref="G22:H22"/>
    <mergeCell ref="I22:J22"/>
    <mergeCell ref="A18:D18"/>
    <mergeCell ref="E18:F18"/>
    <mergeCell ref="G18:H18"/>
    <mergeCell ref="I18:J18"/>
    <mergeCell ref="A19:D19"/>
    <mergeCell ref="E19:F19"/>
    <mergeCell ref="G19:H19"/>
    <mergeCell ref="I19:J19"/>
    <mergeCell ref="A16:D16"/>
    <mergeCell ref="E16:F16"/>
    <mergeCell ref="G16:H16"/>
    <mergeCell ref="I16:J16"/>
    <mergeCell ref="A17:D17"/>
    <mergeCell ref="E17:F17"/>
    <mergeCell ref="G17:H17"/>
    <mergeCell ref="I17:J17"/>
    <mergeCell ref="A13:D13"/>
    <mergeCell ref="E13:F13"/>
    <mergeCell ref="G13:H13"/>
    <mergeCell ref="I13:J13"/>
    <mergeCell ref="A14:D14"/>
    <mergeCell ref="E14:F14"/>
    <mergeCell ref="G14:H14"/>
    <mergeCell ref="I14:J14"/>
    <mergeCell ref="A11:D11"/>
    <mergeCell ref="E11:F11"/>
    <mergeCell ref="G11:H11"/>
    <mergeCell ref="I11:J11"/>
    <mergeCell ref="A12:D12"/>
    <mergeCell ref="E12:F12"/>
    <mergeCell ref="G12:H12"/>
    <mergeCell ref="I12:J12"/>
    <mergeCell ref="A9:D9"/>
    <mergeCell ref="E9:F9"/>
    <mergeCell ref="G9:H9"/>
    <mergeCell ref="I9:J9"/>
    <mergeCell ref="A10:D10"/>
    <mergeCell ref="E10:F10"/>
    <mergeCell ref="G10:H10"/>
    <mergeCell ref="I10:J10"/>
    <mergeCell ref="A7:D7"/>
    <mergeCell ref="E7:F7"/>
    <mergeCell ref="G7:H7"/>
    <mergeCell ref="I7:J7"/>
    <mergeCell ref="A8:D8"/>
    <mergeCell ref="E8:F8"/>
    <mergeCell ref="G8:H8"/>
    <mergeCell ref="I8:J8"/>
    <mergeCell ref="A1:J1"/>
    <mergeCell ref="A2:J2"/>
    <mergeCell ref="A3:J3"/>
    <mergeCell ref="C4:G4"/>
    <mergeCell ref="A5:D5"/>
    <mergeCell ref="E5:F5"/>
    <mergeCell ref="G5:H5"/>
    <mergeCell ref="I5:J5"/>
  </mergeCells>
  <pageMargins left="0.70866141732283472" right="0.70866141732283472" top="0.74803149606299213" bottom="0.74803149606299213" header="0.31496062992125984" footer="0.31496062992125984"/>
  <pageSetup orientation="landscape" r:id="rId1"/>
</worksheet>
</file>

<file path=xl/worksheets/sheet32.xml><?xml version="1.0" encoding="utf-8"?>
<worksheet xmlns="http://schemas.openxmlformats.org/spreadsheetml/2006/main" xmlns:r="http://schemas.openxmlformats.org/officeDocument/2006/relationships">
  <sheetPr>
    <tabColor theme="6" tint="-0.249977111117893"/>
    <pageSetUpPr fitToPage="1"/>
  </sheetPr>
  <dimension ref="A1:K13"/>
  <sheetViews>
    <sheetView showGridLines="0" tabSelected="1" topLeftCell="A22" zoomScale="110" zoomScaleNormal="110" zoomScalePageLayoutView="85" workbookViewId="0">
      <selection activeCell="B23" sqref="B23"/>
    </sheetView>
  </sheetViews>
  <sheetFormatPr baseColWidth="10" defaultRowHeight="15"/>
  <cols>
    <col min="1" max="1" width="41.7109375" customWidth="1"/>
    <col min="2" max="2" width="17.85546875" customWidth="1"/>
    <col min="3" max="3" width="13" customWidth="1"/>
    <col min="4" max="4" width="17.28515625" customWidth="1"/>
    <col min="5" max="5" width="12" customWidth="1"/>
    <col min="6" max="6" width="18" bestFit="1" customWidth="1"/>
    <col min="7" max="7" width="11" bestFit="1" customWidth="1"/>
    <col min="8" max="8" width="19.42578125" bestFit="1" customWidth="1"/>
  </cols>
  <sheetData>
    <row r="1" spans="1:11">
      <c r="F1" s="865"/>
    </row>
    <row r="2" spans="1:11">
      <c r="F2" s="866"/>
    </row>
    <row r="3" spans="1:11" ht="15.75">
      <c r="A3" s="711" t="s">
        <v>2683</v>
      </c>
      <c r="B3" s="711"/>
      <c r="C3" s="711"/>
      <c r="D3" s="711"/>
      <c r="E3" s="711"/>
      <c r="F3" s="711"/>
      <c r="G3" s="711"/>
      <c r="H3" s="711"/>
    </row>
    <row r="4" spans="1:11" ht="15.75">
      <c r="A4" s="711" t="s">
        <v>2684</v>
      </c>
      <c r="B4" s="711"/>
      <c r="C4" s="711"/>
      <c r="D4" s="711"/>
      <c r="E4" s="711"/>
      <c r="F4" s="711"/>
      <c r="G4" s="711"/>
      <c r="H4" s="711"/>
    </row>
    <row r="5" spans="1:11" ht="18" customHeight="1">
      <c r="A5" s="867" t="s">
        <v>2685</v>
      </c>
      <c r="B5" s="867"/>
      <c r="C5" s="867"/>
      <c r="D5" s="867"/>
      <c r="E5" s="867"/>
      <c r="F5" s="867"/>
      <c r="G5" s="867"/>
      <c r="H5" s="867"/>
    </row>
    <row r="6" spans="1:11" ht="20.25" customHeight="1">
      <c r="A6" s="868" t="s">
        <v>2686</v>
      </c>
      <c r="B6" s="868"/>
      <c r="C6" s="868"/>
      <c r="D6" s="868"/>
      <c r="E6" s="868"/>
      <c r="F6" s="868"/>
      <c r="G6" s="868"/>
      <c r="H6" s="868"/>
    </row>
    <row r="7" spans="1:11">
      <c r="A7" s="865"/>
      <c r="B7" s="865"/>
      <c r="C7" s="865"/>
      <c r="D7" s="865"/>
      <c r="E7" s="865"/>
      <c r="F7" s="865"/>
    </row>
    <row r="8" spans="1:11" s="226" customFormat="1" ht="31.5" customHeight="1">
      <c r="A8" s="869" t="s">
        <v>2687</v>
      </c>
      <c r="B8" s="870" t="s">
        <v>2688</v>
      </c>
      <c r="C8" s="871" t="s">
        <v>2689</v>
      </c>
      <c r="D8" s="871"/>
      <c r="E8" s="872" t="s">
        <v>2690</v>
      </c>
      <c r="F8" s="873"/>
      <c r="G8" s="872" t="s">
        <v>2691</v>
      </c>
      <c r="H8" s="873"/>
    </row>
    <row r="9" spans="1:11" s="226" customFormat="1" ht="11.25">
      <c r="A9" s="869"/>
      <c r="B9" s="874"/>
      <c r="C9" s="875" t="s">
        <v>2692</v>
      </c>
      <c r="D9" s="876" t="s">
        <v>2693</v>
      </c>
      <c r="E9" s="875" t="s">
        <v>2694</v>
      </c>
      <c r="F9" s="876" t="s">
        <v>2693</v>
      </c>
      <c r="G9" s="876" t="s">
        <v>2694</v>
      </c>
      <c r="H9" s="876" t="s">
        <v>2693</v>
      </c>
    </row>
    <row r="10" spans="1:11" s="226" customFormat="1" ht="42" customHeight="1">
      <c r="A10" s="877" t="s">
        <v>2695</v>
      </c>
      <c r="B10" s="878" t="s">
        <v>2696</v>
      </c>
      <c r="C10" s="879">
        <v>28000</v>
      </c>
      <c r="D10" s="880">
        <v>167475000</v>
      </c>
      <c r="E10" s="879">
        <v>25618</v>
      </c>
      <c r="F10" s="881">
        <v>76854000</v>
      </c>
      <c r="G10" s="879">
        <v>25618</v>
      </c>
      <c r="H10" s="880">
        <v>128090000</v>
      </c>
    </row>
    <row r="11" spans="1:11" s="226" customFormat="1" ht="42" customHeight="1">
      <c r="A11" s="882" t="s">
        <v>2697</v>
      </c>
      <c r="B11" s="883" t="s">
        <v>2698</v>
      </c>
      <c r="C11" s="884">
        <v>1000</v>
      </c>
      <c r="D11" s="885">
        <v>34748000</v>
      </c>
      <c r="E11" s="884">
        <v>407</v>
      </c>
      <c r="F11" s="886">
        <v>5880500</v>
      </c>
      <c r="G11" s="884">
        <v>1323</v>
      </c>
      <c r="H11" s="885">
        <v>16052000</v>
      </c>
    </row>
    <row r="12" spans="1:11" s="226" customFormat="1" ht="42" customHeight="1">
      <c r="A12" s="887" t="s">
        <v>2699</v>
      </c>
      <c r="B12" s="878" t="s">
        <v>2700</v>
      </c>
      <c r="C12" s="879">
        <v>1950000</v>
      </c>
      <c r="D12" s="888">
        <v>443240981.04000002</v>
      </c>
      <c r="E12" s="879">
        <v>100000</v>
      </c>
      <c r="F12" s="889">
        <v>22730306.719999999</v>
      </c>
      <c r="G12" s="879">
        <v>338108</v>
      </c>
      <c r="H12" s="888">
        <v>76472185.489999995</v>
      </c>
      <c r="I12" s="890"/>
      <c r="J12" s="891"/>
      <c r="K12" s="890"/>
    </row>
    <row r="13" spans="1:11" s="226" customFormat="1" ht="42" customHeight="1">
      <c r="A13" s="892"/>
      <c r="B13" s="878" t="s">
        <v>2701</v>
      </c>
      <c r="C13" s="879">
        <v>500000</v>
      </c>
      <c r="D13" s="888">
        <v>72953028.719999999</v>
      </c>
      <c r="E13" s="879">
        <v>100000</v>
      </c>
      <c r="F13" s="893">
        <v>14590605.74</v>
      </c>
      <c r="G13" s="879">
        <v>500000</v>
      </c>
      <c r="H13" s="888">
        <v>65852013.049999997</v>
      </c>
    </row>
  </sheetData>
  <mergeCells count="10">
    <mergeCell ref="A12:A13"/>
    <mergeCell ref="A3:H3"/>
    <mergeCell ref="A4:H4"/>
    <mergeCell ref="A5:H5"/>
    <mergeCell ref="A6:H6"/>
    <mergeCell ref="A8:A9"/>
    <mergeCell ref="B8:B9"/>
    <mergeCell ref="C8:D8"/>
    <mergeCell ref="E8:F8"/>
    <mergeCell ref="G8:H8"/>
  </mergeCells>
  <printOptions horizontalCentered="1"/>
  <pageMargins left="0.94488188976377963" right="0.6692913385826772" top="0.62992125984251968" bottom="0.70866141732283472" header="0.31496062992125984" footer="0.31496062992125984"/>
  <pageSetup scale="49" orientation="portrait" horizontalDpi="120" verticalDpi="72" r:id="rId1"/>
  <headerFooter>
    <oddFooter>&amp;L
&amp;R&amp;P de &amp;N</oddFooter>
  </headerFooter>
</worksheet>
</file>

<file path=xl/worksheets/sheet3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theme="7" tint="-0.249977111117893"/>
  </sheetPr>
  <dimension ref="A1:M24"/>
  <sheetViews>
    <sheetView showGridLines="0" workbookViewId="0">
      <selection activeCell="A8" sqref="A8"/>
    </sheetView>
  </sheetViews>
  <sheetFormatPr baseColWidth="10" defaultRowHeight="12.75"/>
  <cols>
    <col min="1" max="1" width="24.28515625" style="2" customWidth="1"/>
    <col min="2" max="2" width="13.85546875" style="2" bestFit="1" customWidth="1"/>
    <col min="3" max="3" width="14.85546875" style="2" bestFit="1" customWidth="1"/>
    <col min="4" max="4" width="11.28515625" style="2" customWidth="1"/>
    <col min="5" max="5" width="11.42578125" style="2"/>
    <col min="6" max="6" width="10.5703125" style="2" customWidth="1"/>
    <col min="7" max="7" width="9.28515625" style="2" customWidth="1"/>
    <col min="8" max="9" width="11.42578125" style="2"/>
    <col min="10" max="10" width="14.85546875" style="158" bestFit="1" customWidth="1"/>
    <col min="11" max="11" width="16.5703125" style="158" bestFit="1" customWidth="1"/>
    <col min="12" max="12" width="14.85546875" style="158" bestFit="1" customWidth="1"/>
    <col min="13" max="13" width="14.85546875" style="2" bestFit="1" customWidth="1"/>
    <col min="14" max="253" width="11.42578125" style="2"/>
    <col min="254" max="254" width="22.140625" style="2" customWidth="1"/>
    <col min="255" max="255" width="14" style="2" customWidth="1"/>
    <col min="256" max="256" width="11.42578125" style="2"/>
    <col min="257" max="257" width="11.28515625" style="2" customWidth="1"/>
    <col min="258" max="258" width="11.42578125" style="2"/>
    <col min="259" max="259" width="10.5703125" style="2" customWidth="1"/>
    <col min="260" max="260" width="9.28515625" style="2" customWidth="1"/>
    <col min="261" max="509" width="11.42578125" style="2"/>
    <col min="510" max="510" width="22.140625" style="2" customWidth="1"/>
    <col min="511" max="511" width="14" style="2" customWidth="1"/>
    <col min="512" max="512" width="11.42578125" style="2"/>
    <col min="513" max="513" width="11.28515625" style="2" customWidth="1"/>
    <col min="514" max="514" width="11.42578125" style="2"/>
    <col min="515" max="515" width="10.5703125" style="2" customWidth="1"/>
    <col min="516" max="516" width="9.28515625" style="2" customWidth="1"/>
    <col min="517" max="765" width="11.42578125" style="2"/>
    <col min="766" max="766" width="22.140625" style="2" customWidth="1"/>
    <col min="767" max="767" width="14" style="2" customWidth="1"/>
    <col min="768" max="768" width="11.42578125" style="2"/>
    <col min="769" max="769" width="11.28515625" style="2" customWidth="1"/>
    <col min="770" max="770" width="11.42578125" style="2"/>
    <col min="771" max="771" width="10.5703125" style="2" customWidth="1"/>
    <col min="772" max="772" width="9.28515625" style="2" customWidth="1"/>
    <col min="773" max="1021" width="11.42578125" style="2"/>
    <col min="1022" max="1022" width="22.140625" style="2" customWidth="1"/>
    <col min="1023" max="1023" width="14" style="2" customWidth="1"/>
    <col min="1024" max="1024" width="11.42578125" style="2"/>
    <col min="1025" max="1025" width="11.28515625" style="2" customWidth="1"/>
    <col min="1026" max="1026" width="11.42578125" style="2"/>
    <col min="1027" max="1027" width="10.5703125" style="2" customWidth="1"/>
    <col min="1028" max="1028" width="9.28515625" style="2" customWidth="1"/>
    <col min="1029" max="1277" width="11.42578125" style="2"/>
    <col min="1278" max="1278" width="22.140625" style="2" customWidth="1"/>
    <col min="1279" max="1279" width="14" style="2" customWidth="1"/>
    <col min="1280" max="1280" width="11.42578125" style="2"/>
    <col min="1281" max="1281" width="11.28515625" style="2" customWidth="1"/>
    <col min="1282" max="1282" width="11.42578125" style="2"/>
    <col min="1283" max="1283" width="10.5703125" style="2" customWidth="1"/>
    <col min="1284" max="1284" width="9.28515625" style="2" customWidth="1"/>
    <col min="1285" max="1533" width="11.42578125" style="2"/>
    <col min="1534" max="1534" width="22.140625" style="2" customWidth="1"/>
    <col min="1535" max="1535" width="14" style="2" customWidth="1"/>
    <col min="1536" max="1536" width="11.42578125" style="2"/>
    <col min="1537" max="1537" width="11.28515625" style="2" customWidth="1"/>
    <col min="1538" max="1538" width="11.42578125" style="2"/>
    <col min="1539" max="1539" width="10.5703125" style="2" customWidth="1"/>
    <col min="1540" max="1540" width="9.28515625" style="2" customWidth="1"/>
    <col min="1541" max="1789" width="11.42578125" style="2"/>
    <col min="1790" max="1790" width="22.140625" style="2" customWidth="1"/>
    <col min="1791" max="1791" width="14" style="2" customWidth="1"/>
    <col min="1792" max="1792" width="11.42578125" style="2"/>
    <col min="1793" max="1793" width="11.28515625" style="2" customWidth="1"/>
    <col min="1794" max="1794" width="11.42578125" style="2"/>
    <col min="1795" max="1795" width="10.5703125" style="2" customWidth="1"/>
    <col min="1796" max="1796" width="9.28515625" style="2" customWidth="1"/>
    <col min="1797" max="2045" width="11.42578125" style="2"/>
    <col min="2046" max="2046" width="22.140625" style="2" customWidth="1"/>
    <col min="2047" max="2047" width="14" style="2" customWidth="1"/>
    <col min="2048" max="2048" width="11.42578125" style="2"/>
    <col min="2049" max="2049" width="11.28515625" style="2" customWidth="1"/>
    <col min="2050" max="2050" width="11.42578125" style="2"/>
    <col min="2051" max="2051" width="10.5703125" style="2" customWidth="1"/>
    <col min="2052" max="2052" width="9.28515625" style="2" customWidth="1"/>
    <col min="2053" max="2301" width="11.42578125" style="2"/>
    <col min="2302" max="2302" width="22.140625" style="2" customWidth="1"/>
    <col min="2303" max="2303" width="14" style="2" customWidth="1"/>
    <col min="2304" max="2304" width="11.42578125" style="2"/>
    <col min="2305" max="2305" width="11.28515625" style="2" customWidth="1"/>
    <col min="2306" max="2306" width="11.42578125" style="2"/>
    <col min="2307" max="2307" width="10.5703125" style="2" customWidth="1"/>
    <col min="2308" max="2308" width="9.28515625" style="2" customWidth="1"/>
    <col min="2309" max="2557" width="11.42578125" style="2"/>
    <col min="2558" max="2558" width="22.140625" style="2" customWidth="1"/>
    <col min="2559" max="2559" width="14" style="2" customWidth="1"/>
    <col min="2560" max="2560" width="11.42578125" style="2"/>
    <col min="2561" max="2561" width="11.28515625" style="2" customWidth="1"/>
    <col min="2562" max="2562" width="11.42578125" style="2"/>
    <col min="2563" max="2563" width="10.5703125" style="2" customWidth="1"/>
    <col min="2564" max="2564" width="9.28515625" style="2" customWidth="1"/>
    <col min="2565" max="2813" width="11.42578125" style="2"/>
    <col min="2814" max="2814" width="22.140625" style="2" customWidth="1"/>
    <col min="2815" max="2815" width="14" style="2" customWidth="1"/>
    <col min="2816" max="2816" width="11.42578125" style="2"/>
    <col min="2817" max="2817" width="11.28515625" style="2" customWidth="1"/>
    <col min="2818" max="2818" width="11.42578125" style="2"/>
    <col min="2819" max="2819" width="10.5703125" style="2" customWidth="1"/>
    <col min="2820" max="2820" width="9.28515625" style="2" customWidth="1"/>
    <col min="2821" max="3069" width="11.42578125" style="2"/>
    <col min="3070" max="3070" width="22.140625" style="2" customWidth="1"/>
    <col min="3071" max="3071" width="14" style="2" customWidth="1"/>
    <col min="3072" max="3072" width="11.42578125" style="2"/>
    <col min="3073" max="3073" width="11.28515625" style="2" customWidth="1"/>
    <col min="3074" max="3074" width="11.42578125" style="2"/>
    <col min="3075" max="3075" width="10.5703125" style="2" customWidth="1"/>
    <col min="3076" max="3076" width="9.28515625" style="2" customWidth="1"/>
    <col min="3077" max="3325" width="11.42578125" style="2"/>
    <col min="3326" max="3326" width="22.140625" style="2" customWidth="1"/>
    <col min="3327" max="3327" width="14" style="2" customWidth="1"/>
    <col min="3328" max="3328" width="11.42578125" style="2"/>
    <col min="3329" max="3329" width="11.28515625" style="2" customWidth="1"/>
    <col min="3330" max="3330" width="11.42578125" style="2"/>
    <col min="3331" max="3331" width="10.5703125" style="2" customWidth="1"/>
    <col min="3332" max="3332" width="9.28515625" style="2" customWidth="1"/>
    <col min="3333" max="3581" width="11.42578125" style="2"/>
    <col min="3582" max="3582" width="22.140625" style="2" customWidth="1"/>
    <col min="3583" max="3583" width="14" style="2" customWidth="1"/>
    <col min="3584" max="3584" width="11.42578125" style="2"/>
    <col min="3585" max="3585" width="11.28515625" style="2" customWidth="1"/>
    <col min="3586" max="3586" width="11.42578125" style="2"/>
    <col min="3587" max="3587" width="10.5703125" style="2" customWidth="1"/>
    <col min="3588" max="3588" width="9.28515625" style="2" customWidth="1"/>
    <col min="3589" max="3837" width="11.42578125" style="2"/>
    <col min="3838" max="3838" width="22.140625" style="2" customWidth="1"/>
    <col min="3839" max="3839" width="14" style="2" customWidth="1"/>
    <col min="3840" max="3840" width="11.42578125" style="2"/>
    <col min="3841" max="3841" width="11.28515625" style="2" customWidth="1"/>
    <col min="3842" max="3842" width="11.42578125" style="2"/>
    <col min="3843" max="3843" width="10.5703125" style="2" customWidth="1"/>
    <col min="3844" max="3844" width="9.28515625" style="2" customWidth="1"/>
    <col min="3845" max="4093" width="11.42578125" style="2"/>
    <col min="4094" max="4094" width="22.140625" style="2" customWidth="1"/>
    <col min="4095" max="4095" width="14" style="2" customWidth="1"/>
    <col min="4096" max="4096" width="11.42578125" style="2"/>
    <col min="4097" max="4097" width="11.28515625" style="2" customWidth="1"/>
    <col min="4098" max="4098" width="11.42578125" style="2"/>
    <col min="4099" max="4099" width="10.5703125" style="2" customWidth="1"/>
    <col min="4100" max="4100" width="9.28515625" style="2" customWidth="1"/>
    <col min="4101" max="4349" width="11.42578125" style="2"/>
    <col min="4350" max="4350" width="22.140625" style="2" customWidth="1"/>
    <col min="4351" max="4351" width="14" style="2" customWidth="1"/>
    <col min="4352" max="4352" width="11.42578125" style="2"/>
    <col min="4353" max="4353" width="11.28515625" style="2" customWidth="1"/>
    <col min="4354" max="4354" width="11.42578125" style="2"/>
    <col min="4355" max="4355" width="10.5703125" style="2" customWidth="1"/>
    <col min="4356" max="4356" width="9.28515625" style="2" customWidth="1"/>
    <col min="4357" max="4605" width="11.42578125" style="2"/>
    <col min="4606" max="4606" width="22.140625" style="2" customWidth="1"/>
    <col min="4607" max="4607" width="14" style="2" customWidth="1"/>
    <col min="4608" max="4608" width="11.42578125" style="2"/>
    <col min="4609" max="4609" width="11.28515625" style="2" customWidth="1"/>
    <col min="4610" max="4610" width="11.42578125" style="2"/>
    <col min="4611" max="4611" width="10.5703125" style="2" customWidth="1"/>
    <col min="4612" max="4612" width="9.28515625" style="2" customWidth="1"/>
    <col min="4613" max="4861" width="11.42578125" style="2"/>
    <col min="4862" max="4862" width="22.140625" style="2" customWidth="1"/>
    <col min="4863" max="4863" width="14" style="2" customWidth="1"/>
    <col min="4864" max="4864" width="11.42578125" style="2"/>
    <col min="4865" max="4865" width="11.28515625" style="2" customWidth="1"/>
    <col min="4866" max="4866" width="11.42578125" style="2"/>
    <col min="4867" max="4867" width="10.5703125" style="2" customWidth="1"/>
    <col min="4868" max="4868" width="9.28515625" style="2" customWidth="1"/>
    <col min="4869" max="5117" width="11.42578125" style="2"/>
    <col min="5118" max="5118" width="22.140625" style="2" customWidth="1"/>
    <col min="5119" max="5119" width="14" style="2" customWidth="1"/>
    <col min="5120" max="5120" width="11.42578125" style="2"/>
    <col min="5121" max="5121" width="11.28515625" style="2" customWidth="1"/>
    <col min="5122" max="5122" width="11.42578125" style="2"/>
    <col min="5123" max="5123" width="10.5703125" style="2" customWidth="1"/>
    <col min="5124" max="5124" width="9.28515625" style="2" customWidth="1"/>
    <col min="5125" max="5373" width="11.42578125" style="2"/>
    <col min="5374" max="5374" width="22.140625" style="2" customWidth="1"/>
    <col min="5375" max="5375" width="14" style="2" customWidth="1"/>
    <col min="5376" max="5376" width="11.42578125" style="2"/>
    <col min="5377" max="5377" width="11.28515625" style="2" customWidth="1"/>
    <col min="5378" max="5378" width="11.42578125" style="2"/>
    <col min="5379" max="5379" width="10.5703125" style="2" customWidth="1"/>
    <col min="5380" max="5380" width="9.28515625" style="2" customWidth="1"/>
    <col min="5381" max="5629" width="11.42578125" style="2"/>
    <col min="5630" max="5630" width="22.140625" style="2" customWidth="1"/>
    <col min="5631" max="5631" width="14" style="2" customWidth="1"/>
    <col min="5632" max="5632" width="11.42578125" style="2"/>
    <col min="5633" max="5633" width="11.28515625" style="2" customWidth="1"/>
    <col min="5634" max="5634" width="11.42578125" style="2"/>
    <col min="5635" max="5635" width="10.5703125" style="2" customWidth="1"/>
    <col min="5636" max="5636" width="9.28515625" style="2" customWidth="1"/>
    <col min="5637" max="5885" width="11.42578125" style="2"/>
    <col min="5886" max="5886" width="22.140625" style="2" customWidth="1"/>
    <col min="5887" max="5887" width="14" style="2" customWidth="1"/>
    <col min="5888" max="5888" width="11.42578125" style="2"/>
    <col min="5889" max="5889" width="11.28515625" style="2" customWidth="1"/>
    <col min="5890" max="5890" width="11.42578125" style="2"/>
    <col min="5891" max="5891" width="10.5703125" style="2" customWidth="1"/>
    <col min="5892" max="5892" width="9.28515625" style="2" customWidth="1"/>
    <col min="5893" max="6141" width="11.42578125" style="2"/>
    <col min="6142" max="6142" width="22.140625" style="2" customWidth="1"/>
    <col min="6143" max="6143" width="14" style="2" customWidth="1"/>
    <col min="6144" max="6144" width="11.42578125" style="2"/>
    <col min="6145" max="6145" width="11.28515625" style="2" customWidth="1"/>
    <col min="6146" max="6146" width="11.42578125" style="2"/>
    <col min="6147" max="6147" width="10.5703125" style="2" customWidth="1"/>
    <col min="6148" max="6148" width="9.28515625" style="2" customWidth="1"/>
    <col min="6149" max="6397" width="11.42578125" style="2"/>
    <col min="6398" max="6398" width="22.140625" style="2" customWidth="1"/>
    <col min="6399" max="6399" width="14" style="2" customWidth="1"/>
    <col min="6400" max="6400" width="11.42578125" style="2"/>
    <col min="6401" max="6401" width="11.28515625" style="2" customWidth="1"/>
    <col min="6402" max="6402" width="11.42578125" style="2"/>
    <col min="6403" max="6403" width="10.5703125" style="2" customWidth="1"/>
    <col min="6404" max="6404" width="9.28515625" style="2" customWidth="1"/>
    <col min="6405" max="6653" width="11.42578125" style="2"/>
    <col min="6654" max="6654" width="22.140625" style="2" customWidth="1"/>
    <col min="6655" max="6655" width="14" style="2" customWidth="1"/>
    <col min="6656" max="6656" width="11.42578125" style="2"/>
    <col min="6657" max="6657" width="11.28515625" style="2" customWidth="1"/>
    <col min="6658" max="6658" width="11.42578125" style="2"/>
    <col min="6659" max="6659" width="10.5703125" style="2" customWidth="1"/>
    <col min="6660" max="6660" width="9.28515625" style="2" customWidth="1"/>
    <col min="6661" max="6909" width="11.42578125" style="2"/>
    <col min="6910" max="6910" width="22.140625" style="2" customWidth="1"/>
    <col min="6911" max="6911" width="14" style="2" customWidth="1"/>
    <col min="6912" max="6912" width="11.42578125" style="2"/>
    <col min="6913" max="6913" width="11.28515625" style="2" customWidth="1"/>
    <col min="6914" max="6914" width="11.42578125" style="2"/>
    <col min="6915" max="6915" width="10.5703125" style="2" customWidth="1"/>
    <col min="6916" max="6916" width="9.28515625" style="2" customWidth="1"/>
    <col min="6917" max="7165" width="11.42578125" style="2"/>
    <col min="7166" max="7166" width="22.140625" style="2" customWidth="1"/>
    <col min="7167" max="7167" width="14" style="2" customWidth="1"/>
    <col min="7168" max="7168" width="11.42578125" style="2"/>
    <col min="7169" max="7169" width="11.28515625" style="2" customWidth="1"/>
    <col min="7170" max="7170" width="11.42578125" style="2"/>
    <col min="7171" max="7171" width="10.5703125" style="2" customWidth="1"/>
    <col min="7172" max="7172" width="9.28515625" style="2" customWidth="1"/>
    <col min="7173" max="7421" width="11.42578125" style="2"/>
    <col min="7422" max="7422" width="22.140625" style="2" customWidth="1"/>
    <col min="7423" max="7423" width="14" style="2" customWidth="1"/>
    <col min="7424" max="7424" width="11.42578125" style="2"/>
    <col min="7425" max="7425" width="11.28515625" style="2" customWidth="1"/>
    <col min="7426" max="7426" width="11.42578125" style="2"/>
    <col min="7427" max="7427" width="10.5703125" style="2" customWidth="1"/>
    <col min="7428" max="7428" width="9.28515625" style="2" customWidth="1"/>
    <col min="7429" max="7677" width="11.42578125" style="2"/>
    <col min="7678" max="7678" width="22.140625" style="2" customWidth="1"/>
    <col min="7679" max="7679" width="14" style="2" customWidth="1"/>
    <col min="7680" max="7680" width="11.42578125" style="2"/>
    <col min="7681" max="7681" width="11.28515625" style="2" customWidth="1"/>
    <col min="7682" max="7682" width="11.42578125" style="2"/>
    <col min="7683" max="7683" width="10.5703125" style="2" customWidth="1"/>
    <col min="7684" max="7684" width="9.28515625" style="2" customWidth="1"/>
    <col min="7685" max="7933" width="11.42578125" style="2"/>
    <col min="7934" max="7934" width="22.140625" style="2" customWidth="1"/>
    <col min="7935" max="7935" width="14" style="2" customWidth="1"/>
    <col min="7936" max="7936" width="11.42578125" style="2"/>
    <col min="7937" max="7937" width="11.28515625" style="2" customWidth="1"/>
    <col min="7938" max="7938" width="11.42578125" style="2"/>
    <col min="7939" max="7939" width="10.5703125" style="2" customWidth="1"/>
    <col min="7940" max="7940" width="9.28515625" style="2" customWidth="1"/>
    <col min="7941" max="8189" width="11.42578125" style="2"/>
    <col min="8190" max="8190" width="22.140625" style="2" customWidth="1"/>
    <col min="8191" max="8191" width="14" style="2" customWidth="1"/>
    <col min="8192" max="8192" width="11.42578125" style="2"/>
    <col min="8193" max="8193" width="11.28515625" style="2" customWidth="1"/>
    <col min="8194" max="8194" width="11.42578125" style="2"/>
    <col min="8195" max="8195" width="10.5703125" style="2" customWidth="1"/>
    <col min="8196" max="8196" width="9.28515625" style="2" customWidth="1"/>
    <col min="8197" max="8445" width="11.42578125" style="2"/>
    <col min="8446" max="8446" width="22.140625" style="2" customWidth="1"/>
    <col min="8447" max="8447" width="14" style="2" customWidth="1"/>
    <col min="8448" max="8448" width="11.42578125" style="2"/>
    <col min="8449" max="8449" width="11.28515625" style="2" customWidth="1"/>
    <col min="8450" max="8450" width="11.42578125" style="2"/>
    <col min="8451" max="8451" width="10.5703125" style="2" customWidth="1"/>
    <col min="8452" max="8452" width="9.28515625" style="2" customWidth="1"/>
    <col min="8453" max="8701" width="11.42578125" style="2"/>
    <col min="8702" max="8702" width="22.140625" style="2" customWidth="1"/>
    <col min="8703" max="8703" width="14" style="2" customWidth="1"/>
    <col min="8704" max="8704" width="11.42578125" style="2"/>
    <col min="8705" max="8705" width="11.28515625" style="2" customWidth="1"/>
    <col min="8706" max="8706" width="11.42578125" style="2"/>
    <col min="8707" max="8707" width="10.5703125" style="2" customWidth="1"/>
    <col min="8708" max="8708" width="9.28515625" style="2" customWidth="1"/>
    <col min="8709" max="8957" width="11.42578125" style="2"/>
    <col min="8958" max="8958" width="22.140625" style="2" customWidth="1"/>
    <col min="8959" max="8959" width="14" style="2" customWidth="1"/>
    <col min="8960" max="8960" width="11.42578125" style="2"/>
    <col min="8961" max="8961" width="11.28515625" style="2" customWidth="1"/>
    <col min="8962" max="8962" width="11.42578125" style="2"/>
    <col min="8963" max="8963" width="10.5703125" style="2" customWidth="1"/>
    <col min="8964" max="8964" width="9.28515625" style="2" customWidth="1"/>
    <col min="8965" max="9213" width="11.42578125" style="2"/>
    <col min="9214" max="9214" width="22.140625" style="2" customWidth="1"/>
    <col min="9215" max="9215" width="14" style="2" customWidth="1"/>
    <col min="9216" max="9216" width="11.42578125" style="2"/>
    <col min="9217" max="9217" width="11.28515625" style="2" customWidth="1"/>
    <col min="9218" max="9218" width="11.42578125" style="2"/>
    <col min="9219" max="9219" width="10.5703125" style="2" customWidth="1"/>
    <col min="9220" max="9220" width="9.28515625" style="2" customWidth="1"/>
    <col min="9221" max="9469" width="11.42578125" style="2"/>
    <col min="9470" max="9470" width="22.140625" style="2" customWidth="1"/>
    <col min="9471" max="9471" width="14" style="2" customWidth="1"/>
    <col min="9472" max="9472" width="11.42578125" style="2"/>
    <col min="9473" max="9473" width="11.28515625" style="2" customWidth="1"/>
    <col min="9474" max="9474" width="11.42578125" style="2"/>
    <col min="9475" max="9475" width="10.5703125" style="2" customWidth="1"/>
    <col min="9476" max="9476" width="9.28515625" style="2" customWidth="1"/>
    <col min="9477" max="9725" width="11.42578125" style="2"/>
    <col min="9726" max="9726" width="22.140625" style="2" customWidth="1"/>
    <col min="9727" max="9727" width="14" style="2" customWidth="1"/>
    <col min="9728" max="9728" width="11.42578125" style="2"/>
    <col min="9729" max="9729" width="11.28515625" style="2" customWidth="1"/>
    <col min="9730" max="9730" width="11.42578125" style="2"/>
    <col min="9731" max="9731" width="10.5703125" style="2" customWidth="1"/>
    <col min="9732" max="9732" width="9.28515625" style="2" customWidth="1"/>
    <col min="9733" max="9981" width="11.42578125" style="2"/>
    <col min="9982" max="9982" width="22.140625" style="2" customWidth="1"/>
    <col min="9983" max="9983" width="14" style="2" customWidth="1"/>
    <col min="9984" max="9984" width="11.42578125" style="2"/>
    <col min="9985" max="9985" width="11.28515625" style="2" customWidth="1"/>
    <col min="9986" max="9986" width="11.42578125" style="2"/>
    <col min="9987" max="9987" width="10.5703125" style="2" customWidth="1"/>
    <col min="9988" max="9988" width="9.28515625" style="2" customWidth="1"/>
    <col min="9989" max="10237" width="11.42578125" style="2"/>
    <col min="10238" max="10238" width="22.140625" style="2" customWidth="1"/>
    <col min="10239" max="10239" width="14" style="2" customWidth="1"/>
    <col min="10240" max="10240" width="11.42578125" style="2"/>
    <col min="10241" max="10241" width="11.28515625" style="2" customWidth="1"/>
    <col min="10242" max="10242" width="11.42578125" style="2"/>
    <col min="10243" max="10243" width="10.5703125" style="2" customWidth="1"/>
    <col min="10244" max="10244" width="9.28515625" style="2" customWidth="1"/>
    <col min="10245" max="10493" width="11.42578125" style="2"/>
    <col min="10494" max="10494" width="22.140625" style="2" customWidth="1"/>
    <col min="10495" max="10495" width="14" style="2" customWidth="1"/>
    <col min="10496" max="10496" width="11.42578125" style="2"/>
    <col min="10497" max="10497" width="11.28515625" style="2" customWidth="1"/>
    <col min="10498" max="10498" width="11.42578125" style="2"/>
    <col min="10499" max="10499" width="10.5703125" style="2" customWidth="1"/>
    <col min="10500" max="10500" width="9.28515625" style="2" customWidth="1"/>
    <col min="10501" max="10749" width="11.42578125" style="2"/>
    <col min="10750" max="10750" width="22.140625" style="2" customWidth="1"/>
    <col min="10751" max="10751" width="14" style="2" customWidth="1"/>
    <col min="10752" max="10752" width="11.42578125" style="2"/>
    <col min="10753" max="10753" width="11.28515625" style="2" customWidth="1"/>
    <col min="10754" max="10754" width="11.42578125" style="2"/>
    <col min="10755" max="10755" width="10.5703125" style="2" customWidth="1"/>
    <col min="10756" max="10756" width="9.28515625" style="2" customWidth="1"/>
    <col min="10757" max="11005" width="11.42578125" style="2"/>
    <col min="11006" max="11006" width="22.140625" style="2" customWidth="1"/>
    <col min="11007" max="11007" width="14" style="2" customWidth="1"/>
    <col min="11008" max="11008" width="11.42578125" style="2"/>
    <col min="11009" max="11009" width="11.28515625" style="2" customWidth="1"/>
    <col min="11010" max="11010" width="11.42578125" style="2"/>
    <col min="11011" max="11011" width="10.5703125" style="2" customWidth="1"/>
    <col min="11012" max="11012" width="9.28515625" style="2" customWidth="1"/>
    <col min="11013" max="11261" width="11.42578125" style="2"/>
    <col min="11262" max="11262" width="22.140625" style="2" customWidth="1"/>
    <col min="11263" max="11263" width="14" style="2" customWidth="1"/>
    <col min="11264" max="11264" width="11.42578125" style="2"/>
    <col min="11265" max="11265" width="11.28515625" style="2" customWidth="1"/>
    <col min="11266" max="11266" width="11.42578125" style="2"/>
    <col min="11267" max="11267" width="10.5703125" style="2" customWidth="1"/>
    <col min="11268" max="11268" width="9.28515625" style="2" customWidth="1"/>
    <col min="11269" max="11517" width="11.42578125" style="2"/>
    <col min="11518" max="11518" width="22.140625" style="2" customWidth="1"/>
    <col min="11519" max="11519" width="14" style="2" customWidth="1"/>
    <col min="11520" max="11520" width="11.42578125" style="2"/>
    <col min="11521" max="11521" width="11.28515625" style="2" customWidth="1"/>
    <col min="11522" max="11522" width="11.42578125" style="2"/>
    <col min="11523" max="11523" width="10.5703125" style="2" customWidth="1"/>
    <col min="11524" max="11524" width="9.28515625" style="2" customWidth="1"/>
    <col min="11525" max="11773" width="11.42578125" style="2"/>
    <col min="11774" max="11774" width="22.140625" style="2" customWidth="1"/>
    <col min="11775" max="11775" width="14" style="2" customWidth="1"/>
    <col min="11776" max="11776" width="11.42578125" style="2"/>
    <col min="11777" max="11777" width="11.28515625" style="2" customWidth="1"/>
    <col min="11778" max="11778" width="11.42578125" style="2"/>
    <col min="11779" max="11779" width="10.5703125" style="2" customWidth="1"/>
    <col min="11780" max="11780" width="9.28515625" style="2" customWidth="1"/>
    <col min="11781" max="12029" width="11.42578125" style="2"/>
    <col min="12030" max="12030" width="22.140625" style="2" customWidth="1"/>
    <col min="12031" max="12031" width="14" style="2" customWidth="1"/>
    <col min="12032" max="12032" width="11.42578125" style="2"/>
    <col min="12033" max="12033" width="11.28515625" style="2" customWidth="1"/>
    <col min="12034" max="12034" width="11.42578125" style="2"/>
    <col min="12035" max="12035" width="10.5703125" style="2" customWidth="1"/>
    <col min="12036" max="12036" width="9.28515625" style="2" customWidth="1"/>
    <col min="12037" max="12285" width="11.42578125" style="2"/>
    <col min="12286" max="12286" width="22.140625" style="2" customWidth="1"/>
    <col min="12287" max="12287" width="14" style="2" customWidth="1"/>
    <col min="12288" max="12288" width="11.42578125" style="2"/>
    <col min="12289" max="12289" width="11.28515625" style="2" customWidth="1"/>
    <col min="12290" max="12290" width="11.42578125" style="2"/>
    <col min="12291" max="12291" width="10.5703125" style="2" customWidth="1"/>
    <col min="12292" max="12292" width="9.28515625" style="2" customWidth="1"/>
    <col min="12293" max="12541" width="11.42578125" style="2"/>
    <col min="12542" max="12542" width="22.140625" style="2" customWidth="1"/>
    <col min="12543" max="12543" width="14" style="2" customWidth="1"/>
    <col min="12544" max="12544" width="11.42578125" style="2"/>
    <col min="12545" max="12545" width="11.28515625" style="2" customWidth="1"/>
    <col min="12546" max="12546" width="11.42578125" style="2"/>
    <col min="12547" max="12547" width="10.5703125" style="2" customWidth="1"/>
    <col min="12548" max="12548" width="9.28515625" style="2" customWidth="1"/>
    <col min="12549" max="12797" width="11.42578125" style="2"/>
    <col min="12798" max="12798" width="22.140625" style="2" customWidth="1"/>
    <col min="12799" max="12799" width="14" style="2" customWidth="1"/>
    <col min="12800" max="12800" width="11.42578125" style="2"/>
    <col min="12801" max="12801" width="11.28515625" style="2" customWidth="1"/>
    <col min="12802" max="12802" width="11.42578125" style="2"/>
    <col min="12803" max="12803" width="10.5703125" style="2" customWidth="1"/>
    <col min="12804" max="12804" width="9.28515625" style="2" customWidth="1"/>
    <col min="12805" max="13053" width="11.42578125" style="2"/>
    <col min="13054" max="13054" width="22.140625" style="2" customWidth="1"/>
    <col min="13055" max="13055" width="14" style="2" customWidth="1"/>
    <col min="13056" max="13056" width="11.42578125" style="2"/>
    <col min="13057" max="13057" width="11.28515625" style="2" customWidth="1"/>
    <col min="13058" max="13058" width="11.42578125" style="2"/>
    <col min="13059" max="13059" width="10.5703125" style="2" customWidth="1"/>
    <col min="13060" max="13060" width="9.28515625" style="2" customWidth="1"/>
    <col min="13061" max="13309" width="11.42578125" style="2"/>
    <col min="13310" max="13310" width="22.140625" style="2" customWidth="1"/>
    <col min="13311" max="13311" width="14" style="2" customWidth="1"/>
    <col min="13312" max="13312" width="11.42578125" style="2"/>
    <col min="13313" max="13313" width="11.28515625" style="2" customWidth="1"/>
    <col min="13314" max="13314" width="11.42578125" style="2"/>
    <col min="13315" max="13315" width="10.5703125" style="2" customWidth="1"/>
    <col min="13316" max="13316" width="9.28515625" style="2" customWidth="1"/>
    <col min="13317" max="13565" width="11.42578125" style="2"/>
    <col min="13566" max="13566" width="22.140625" style="2" customWidth="1"/>
    <col min="13567" max="13567" width="14" style="2" customWidth="1"/>
    <col min="13568" max="13568" width="11.42578125" style="2"/>
    <col min="13569" max="13569" width="11.28515625" style="2" customWidth="1"/>
    <col min="13570" max="13570" width="11.42578125" style="2"/>
    <col min="13571" max="13571" width="10.5703125" style="2" customWidth="1"/>
    <col min="13572" max="13572" width="9.28515625" style="2" customWidth="1"/>
    <col min="13573" max="13821" width="11.42578125" style="2"/>
    <col min="13822" max="13822" width="22.140625" style="2" customWidth="1"/>
    <col min="13823" max="13823" width="14" style="2" customWidth="1"/>
    <col min="13824" max="13824" width="11.42578125" style="2"/>
    <col min="13825" max="13825" width="11.28515625" style="2" customWidth="1"/>
    <col min="13826" max="13826" width="11.42578125" style="2"/>
    <col min="13827" max="13827" width="10.5703125" style="2" customWidth="1"/>
    <col min="13828" max="13828" width="9.28515625" style="2" customWidth="1"/>
    <col min="13829" max="14077" width="11.42578125" style="2"/>
    <col min="14078" max="14078" width="22.140625" style="2" customWidth="1"/>
    <col min="14079" max="14079" width="14" style="2" customWidth="1"/>
    <col min="14080" max="14080" width="11.42578125" style="2"/>
    <col min="14081" max="14081" width="11.28515625" style="2" customWidth="1"/>
    <col min="14082" max="14082" width="11.42578125" style="2"/>
    <col min="14083" max="14083" width="10.5703125" style="2" customWidth="1"/>
    <col min="14084" max="14084" width="9.28515625" style="2" customWidth="1"/>
    <col min="14085" max="14333" width="11.42578125" style="2"/>
    <col min="14334" max="14334" width="22.140625" style="2" customWidth="1"/>
    <col min="14335" max="14335" width="14" style="2" customWidth="1"/>
    <col min="14336" max="14336" width="11.42578125" style="2"/>
    <col min="14337" max="14337" width="11.28515625" style="2" customWidth="1"/>
    <col min="14338" max="14338" width="11.42578125" style="2"/>
    <col min="14339" max="14339" width="10.5703125" style="2" customWidth="1"/>
    <col min="14340" max="14340" width="9.28515625" style="2" customWidth="1"/>
    <col min="14341" max="14589" width="11.42578125" style="2"/>
    <col min="14590" max="14590" width="22.140625" style="2" customWidth="1"/>
    <col min="14591" max="14591" width="14" style="2" customWidth="1"/>
    <col min="14592" max="14592" width="11.42578125" style="2"/>
    <col min="14593" max="14593" width="11.28515625" style="2" customWidth="1"/>
    <col min="14594" max="14594" width="11.42578125" style="2"/>
    <col min="14595" max="14595" width="10.5703125" style="2" customWidth="1"/>
    <col min="14596" max="14596" width="9.28515625" style="2" customWidth="1"/>
    <col min="14597" max="14845" width="11.42578125" style="2"/>
    <col min="14846" max="14846" width="22.140625" style="2" customWidth="1"/>
    <col min="14847" max="14847" width="14" style="2" customWidth="1"/>
    <col min="14848" max="14848" width="11.42578125" style="2"/>
    <col min="14849" max="14849" width="11.28515625" style="2" customWidth="1"/>
    <col min="14850" max="14850" width="11.42578125" style="2"/>
    <col min="14851" max="14851" width="10.5703125" style="2" customWidth="1"/>
    <col min="14852" max="14852" width="9.28515625" style="2" customWidth="1"/>
    <col min="14853" max="15101" width="11.42578125" style="2"/>
    <col min="15102" max="15102" width="22.140625" style="2" customWidth="1"/>
    <col min="15103" max="15103" width="14" style="2" customWidth="1"/>
    <col min="15104" max="15104" width="11.42578125" style="2"/>
    <col min="15105" max="15105" width="11.28515625" style="2" customWidth="1"/>
    <col min="15106" max="15106" width="11.42578125" style="2"/>
    <col min="15107" max="15107" width="10.5703125" style="2" customWidth="1"/>
    <col min="15108" max="15108" width="9.28515625" style="2" customWidth="1"/>
    <col min="15109" max="15357" width="11.42578125" style="2"/>
    <col min="15358" max="15358" width="22.140625" style="2" customWidth="1"/>
    <col min="15359" max="15359" width="14" style="2" customWidth="1"/>
    <col min="15360" max="15360" width="11.42578125" style="2"/>
    <col min="15361" max="15361" width="11.28515625" style="2" customWidth="1"/>
    <col min="15362" max="15362" width="11.42578125" style="2"/>
    <col min="15363" max="15363" width="10.5703125" style="2" customWidth="1"/>
    <col min="15364" max="15364" width="9.28515625" style="2" customWidth="1"/>
    <col min="15365" max="15613" width="11.42578125" style="2"/>
    <col min="15614" max="15614" width="22.140625" style="2" customWidth="1"/>
    <col min="15615" max="15615" width="14" style="2" customWidth="1"/>
    <col min="15616" max="15616" width="11.42578125" style="2"/>
    <col min="15617" max="15617" width="11.28515625" style="2" customWidth="1"/>
    <col min="15618" max="15618" width="11.42578125" style="2"/>
    <col min="15619" max="15619" width="10.5703125" style="2" customWidth="1"/>
    <col min="15620" max="15620" width="9.28515625" style="2" customWidth="1"/>
    <col min="15621" max="15869" width="11.42578125" style="2"/>
    <col min="15870" max="15870" width="22.140625" style="2" customWidth="1"/>
    <col min="15871" max="15871" width="14" style="2" customWidth="1"/>
    <col min="15872" max="15872" width="11.42578125" style="2"/>
    <col min="15873" max="15873" width="11.28515625" style="2" customWidth="1"/>
    <col min="15874" max="15874" width="11.42578125" style="2"/>
    <col min="15875" max="15875" width="10.5703125" style="2" customWidth="1"/>
    <col min="15876" max="15876" width="9.28515625" style="2" customWidth="1"/>
    <col min="15877" max="16125" width="11.42578125" style="2"/>
    <col min="16126" max="16126" width="22.140625" style="2" customWidth="1"/>
    <col min="16127" max="16127" width="14" style="2" customWidth="1"/>
    <col min="16128" max="16128" width="11.42578125" style="2"/>
    <col min="16129" max="16129" width="11.28515625" style="2" customWidth="1"/>
    <col min="16130" max="16130" width="11.42578125" style="2"/>
    <col min="16131" max="16131" width="10.5703125" style="2" customWidth="1"/>
    <col min="16132" max="16132" width="9.28515625" style="2" customWidth="1"/>
    <col min="16133" max="16384" width="11.42578125" style="2"/>
  </cols>
  <sheetData>
    <row r="1" spans="1:9">
      <c r="A1" s="3" t="s">
        <v>68</v>
      </c>
      <c r="B1" s="3"/>
      <c r="C1" s="3"/>
      <c r="D1" s="3"/>
      <c r="E1" s="3"/>
      <c r="F1" s="3"/>
      <c r="G1" s="3"/>
    </row>
    <row r="2" spans="1:9">
      <c r="A2" s="3" t="s">
        <v>1</v>
      </c>
      <c r="B2" s="3"/>
      <c r="C2" s="3"/>
      <c r="D2" s="3"/>
      <c r="E2" s="3"/>
      <c r="F2" s="3"/>
      <c r="G2" s="3"/>
    </row>
    <row r="3" spans="1:9">
      <c r="A3" s="4" t="s">
        <v>2</v>
      </c>
      <c r="B3" s="4"/>
      <c r="C3" s="4"/>
      <c r="D3" s="4"/>
      <c r="E3" s="4"/>
      <c r="F3" s="4"/>
      <c r="G3" s="4"/>
    </row>
    <row r="4" spans="1:9">
      <c r="A4" s="8"/>
      <c r="B4" s="7"/>
      <c r="C4" s="8"/>
      <c r="D4" s="8"/>
      <c r="E4" s="8"/>
      <c r="F4" s="8"/>
      <c r="G4" s="7"/>
    </row>
    <row r="5" spans="1:9" ht="12.75" customHeight="1">
      <c r="A5" s="9" t="s">
        <v>3</v>
      </c>
      <c r="B5" s="10" t="s">
        <v>4</v>
      </c>
      <c r="C5" s="11"/>
      <c r="D5" s="12"/>
      <c r="E5" s="13" t="s">
        <v>5</v>
      </c>
      <c r="F5" s="11"/>
      <c r="G5" s="14"/>
    </row>
    <row r="6" spans="1:9" ht="12.75" customHeight="1">
      <c r="A6" s="15"/>
      <c r="B6" s="16" t="s">
        <v>6</v>
      </c>
      <c r="C6" s="17" t="s">
        <v>7</v>
      </c>
      <c r="D6" s="12"/>
      <c r="E6" s="13" t="s">
        <v>8</v>
      </c>
      <c r="F6" s="12"/>
      <c r="G6" s="128">
        <v>2014</v>
      </c>
    </row>
    <row r="7" spans="1:9">
      <c r="A7" s="19"/>
      <c r="B7" s="20"/>
      <c r="C7" s="21" t="s">
        <v>9</v>
      </c>
      <c r="D7" s="18" t="s">
        <v>10</v>
      </c>
      <c r="E7" s="18" t="s">
        <v>11</v>
      </c>
      <c r="F7" s="21" t="s">
        <v>12</v>
      </c>
      <c r="G7" s="130" t="s">
        <v>13</v>
      </c>
    </row>
    <row r="8" spans="1:9">
      <c r="A8" s="159" t="s">
        <v>14</v>
      </c>
      <c r="B8" s="132">
        <f>B10+B12+B14+B16+B20</f>
        <v>2827061320</v>
      </c>
      <c r="C8" s="132">
        <f>C10+C12+C14+C16+C20</f>
        <v>2116253778</v>
      </c>
      <c r="D8" s="132">
        <f>D10+D12+D14+D16+D20</f>
        <v>3180525145</v>
      </c>
      <c r="E8" s="132">
        <f>D8-C8</f>
        <v>1064271367</v>
      </c>
      <c r="F8" s="24">
        <f>(D8*100/C8)-100</f>
        <v>50.290346935886248</v>
      </c>
      <c r="G8" s="25">
        <f>(D8/1.0221)/B8*100-100</f>
        <v>10.070316823790606</v>
      </c>
    </row>
    <row r="9" spans="1:9">
      <c r="A9" s="160"/>
      <c r="B9" s="161"/>
      <c r="C9" s="161"/>
      <c r="D9" s="161"/>
      <c r="E9" s="162"/>
      <c r="F9" s="163"/>
      <c r="G9" s="164"/>
    </row>
    <row r="10" spans="1:9">
      <c r="A10" s="165" t="s">
        <v>17</v>
      </c>
      <c r="B10" s="166">
        <v>0</v>
      </c>
      <c r="C10" s="167">
        <v>0</v>
      </c>
      <c r="D10" s="166">
        <v>0</v>
      </c>
      <c r="E10" s="40">
        <f>D10-C10</f>
        <v>0</v>
      </c>
      <c r="F10" s="41" t="s">
        <v>18</v>
      </c>
      <c r="G10" s="42" t="s">
        <v>18</v>
      </c>
      <c r="I10" s="1"/>
    </row>
    <row r="11" spans="1:9" ht="6.75" customHeight="1">
      <c r="A11" s="160"/>
      <c r="B11" s="168"/>
      <c r="C11" s="161"/>
      <c r="D11" s="168"/>
      <c r="E11" s="162"/>
      <c r="F11" s="163"/>
      <c r="G11" s="164"/>
    </row>
    <row r="12" spans="1:9">
      <c r="A12" s="165" t="s">
        <v>19</v>
      </c>
      <c r="B12" s="169">
        <v>1192298019</v>
      </c>
      <c r="C12" s="148">
        <v>1290479296</v>
      </c>
      <c r="D12" s="169">
        <v>1330153461</v>
      </c>
      <c r="E12" s="40">
        <f>D12-C12</f>
        <v>39674165</v>
      </c>
      <c r="F12" s="41">
        <f>(D12*100/C12)-100</f>
        <v>3.0743743912029373</v>
      </c>
      <c r="G12" s="42">
        <f t="shared" ref="G12:G20" si="0">(D12/1.0221)/B12*100-100</f>
        <v>9.1499492554355584</v>
      </c>
    </row>
    <row r="13" spans="1:9" ht="6" customHeight="1">
      <c r="A13" s="165"/>
      <c r="B13" s="148"/>
      <c r="C13" s="170"/>
      <c r="D13" s="171"/>
      <c r="E13" s="40"/>
      <c r="F13" s="41"/>
      <c r="G13" s="42"/>
    </row>
    <row r="14" spans="1:9">
      <c r="A14" s="165" t="s">
        <v>69</v>
      </c>
      <c r="B14" s="40">
        <v>74276223</v>
      </c>
      <c r="C14" s="40">
        <v>36109818</v>
      </c>
      <c r="D14" s="40">
        <v>38190488</v>
      </c>
      <c r="E14" s="40">
        <f>D14-C14</f>
        <v>2080670</v>
      </c>
      <c r="F14" s="41">
        <f>(D14*100/C14)-100</f>
        <v>5.7620617196132144</v>
      </c>
      <c r="G14" s="42">
        <f t="shared" si="0"/>
        <v>-49.694900989016489</v>
      </c>
    </row>
    <row r="15" spans="1:9" ht="6" customHeight="1">
      <c r="A15" s="165"/>
      <c r="B15" s="148"/>
      <c r="C15" s="165"/>
      <c r="D15" s="172"/>
      <c r="E15" s="40"/>
      <c r="F15" s="41"/>
      <c r="G15" s="173"/>
    </row>
    <row r="16" spans="1:9">
      <c r="A16" s="172" t="s">
        <v>70</v>
      </c>
      <c r="B16" s="141">
        <f>SUM(B17:B18)</f>
        <v>1521349242</v>
      </c>
      <c r="C16" s="174">
        <f>SUM(C17:C18)</f>
        <v>771978578</v>
      </c>
      <c r="D16" s="174">
        <f>SUM(D17:D18)</f>
        <v>1806054101</v>
      </c>
      <c r="E16" s="35">
        <f>D16-C16</f>
        <v>1034075523</v>
      </c>
      <c r="F16" s="36">
        <f>(D16*100/C16)-100</f>
        <v>133.95132358193493</v>
      </c>
      <c r="G16" s="175">
        <f t="shared" si="0"/>
        <v>16.147119851331709</v>
      </c>
    </row>
    <row r="17" spans="1:13" ht="22.5">
      <c r="A17" s="176" t="s">
        <v>71</v>
      </c>
      <c r="B17" s="47">
        <v>624745262</v>
      </c>
      <c r="C17" s="47">
        <v>568906218</v>
      </c>
      <c r="D17" s="47">
        <v>1019852532</v>
      </c>
      <c r="E17" s="48">
        <f>D17-C17</f>
        <v>450946314</v>
      </c>
      <c r="F17" s="49">
        <f>(D17*100/C17)-100</f>
        <v>79.265492225644834</v>
      </c>
      <c r="G17" s="50">
        <f t="shared" si="0"/>
        <v>59.713276399570788</v>
      </c>
    </row>
    <row r="18" spans="1:13">
      <c r="A18" s="177" t="s">
        <v>72</v>
      </c>
      <c r="B18" s="51">
        <v>896603980</v>
      </c>
      <c r="C18" s="51">
        <v>203072360</v>
      </c>
      <c r="D18" s="51">
        <v>786201569</v>
      </c>
      <c r="E18" s="40">
        <f>D18-C18</f>
        <v>583129209</v>
      </c>
      <c r="F18" s="41">
        <f>(D18*100/C18)-100</f>
        <v>287.15341122740682</v>
      </c>
      <c r="G18" s="42">
        <f t="shared" si="0"/>
        <v>-14.209370298380392</v>
      </c>
    </row>
    <row r="19" spans="1:13" ht="6.75" customHeight="1">
      <c r="A19" s="178"/>
      <c r="B19" s="51"/>
      <c r="C19" s="40"/>
      <c r="D19" s="51"/>
      <c r="E19" s="40"/>
      <c r="F19" s="41"/>
      <c r="G19" s="42"/>
    </row>
    <row r="20" spans="1:13" ht="56.25">
      <c r="A20" s="46" t="s">
        <v>24</v>
      </c>
      <c r="B20" s="51">
        <v>39137836</v>
      </c>
      <c r="C20" s="51">
        <v>17686086</v>
      </c>
      <c r="D20" s="51">
        <v>6127095</v>
      </c>
      <c r="E20" s="51">
        <f>D20-C20</f>
        <v>-11558991</v>
      </c>
      <c r="F20" s="52">
        <f>(D20*100/C20)-100</f>
        <v>-65.35641068351697</v>
      </c>
      <c r="G20" s="42">
        <f t="shared" si="0"/>
        <v>-84.683327841788795</v>
      </c>
      <c r="M20" s="158"/>
    </row>
    <row r="21" spans="1:13">
      <c r="A21" s="179"/>
      <c r="B21" s="179"/>
      <c r="C21" s="179"/>
      <c r="D21" s="180"/>
      <c r="E21" s="181"/>
      <c r="F21" s="182"/>
      <c r="G21" s="183"/>
    </row>
    <row r="22" spans="1:13">
      <c r="A22" s="155" t="s">
        <v>33</v>
      </c>
      <c r="B22" s="155"/>
      <c r="C22" s="155"/>
      <c r="D22" s="7"/>
      <c r="E22" s="7"/>
      <c r="F22" s="156"/>
      <c r="G22" s="7"/>
    </row>
    <row r="23" spans="1:13">
      <c r="A23" s="157" t="s">
        <v>34</v>
      </c>
      <c r="B23" s="7"/>
      <c r="C23" s="7"/>
      <c r="D23" s="7"/>
      <c r="E23" s="7"/>
      <c r="F23" s="7"/>
      <c r="G23" s="7"/>
      <c r="J23" s="2"/>
      <c r="K23" s="184"/>
    </row>
    <row r="24" spans="1:13">
      <c r="B24" s="38"/>
      <c r="C24" s="38"/>
      <c r="D24" s="38"/>
      <c r="E24" s="38"/>
    </row>
  </sheetData>
  <mergeCells count="9">
    <mergeCell ref="A1:G1"/>
    <mergeCell ref="A2:G2"/>
    <mergeCell ref="A3:G3"/>
    <mergeCell ref="A5:A7"/>
    <mergeCell ref="B5:D5"/>
    <mergeCell ref="E5:G5"/>
    <mergeCell ref="B6:B7"/>
    <mergeCell ref="C6:D6"/>
    <mergeCell ref="E6:F6"/>
  </mergeCells>
  <pageMargins left="0.74803149606299213" right="0.74803149606299213" top="0.98425196850393704" bottom="0.98425196850393704" header="0" footer="0"/>
  <pageSetup scale="9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sheetPr>
    <tabColor rgb="FFFFC000"/>
    <pageSetUpPr fitToPage="1"/>
  </sheetPr>
  <dimension ref="A1:H39"/>
  <sheetViews>
    <sheetView showGridLines="0" topLeftCell="A14" workbookViewId="0">
      <selection activeCell="H8" sqref="H8:H13"/>
    </sheetView>
  </sheetViews>
  <sheetFormatPr baseColWidth="10" defaultRowHeight="12.75"/>
  <cols>
    <col min="1" max="1" width="34.42578125" style="2" customWidth="1"/>
    <col min="2" max="2" width="12.7109375" style="2" customWidth="1"/>
    <col min="3" max="3" width="11.7109375" style="2" bestFit="1" customWidth="1"/>
    <col min="4" max="4" width="12.28515625" style="2" customWidth="1"/>
    <col min="5" max="5" width="12.140625" style="2" customWidth="1"/>
    <col min="6" max="6" width="10" style="2" customWidth="1"/>
    <col min="7" max="7" width="9.28515625" style="2" customWidth="1"/>
    <col min="8" max="10" width="11.42578125" style="2"/>
    <col min="11" max="11" width="23.5703125" style="2" customWidth="1"/>
    <col min="12" max="18" width="11.42578125" style="2"/>
    <col min="19" max="19" width="27" style="2" customWidth="1"/>
    <col min="20" max="26" width="11.42578125" style="2"/>
    <col min="27" max="27" width="35.5703125" style="2" customWidth="1"/>
    <col min="28" max="250" width="11.42578125" style="2"/>
    <col min="251" max="251" width="34.42578125" style="2" customWidth="1"/>
    <col min="252" max="252" width="12.7109375" style="2" customWidth="1"/>
    <col min="253" max="253" width="10.85546875" style="2" customWidth="1"/>
    <col min="254" max="254" width="10.42578125" style="2" customWidth="1"/>
    <col min="255" max="255" width="12.140625" style="2" customWidth="1"/>
    <col min="256" max="256" width="10" style="2" customWidth="1"/>
    <col min="257" max="257" width="9.28515625" style="2" customWidth="1"/>
    <col min="258" max="258" width="12.28515625" style="2" bestFit="1" customWidth="1"/>
    <col min="259" max="259" width="28.7109375" style="2" customWidth="1"/>
    <col min="260" max="261" width="11.5703125" style="2" bestFit="1" customWidth="1"/>
    <col min="262" max="266" width="11.42578125" style="2"/>
    <col min="267" max="267" width="23.5703125" style="2" customWidth="1"/>
    <col min="268" max="274" width="11.42578125" style="2"/>
    <col min="275" max="275" width="27" style="2" customWidth="1"/>
    <col min="276" max="282" width="11.42578125" style="2"/>
    <col min="283" max="283" width="35.5703125" style="2" customWidth="1"/>
    <col min="284" max="506" width="11.42578125" style="2"/>
    <col min="507" max="507" width="34.42578125" style="2" customWidth="1"/>
    <col min="508" max="508" width="12.7109375" style="2" customWidth="1"/>
    <col min="509" max="509" width="10.85546875" style="2" customWidth="1"/>
    <col min="510" max="510" width="10.42578125" style="2" customWidth="1"/>
    <col min="511" max="511" width="12.140625" style="2" customWidth="1"/>
    <col min="512" max="512" width="10" style="2" customWidth="1"/>
    <col min="513" max="513" width="9.28515625" style="2" customWidth="1"/>
    <col min="514" max="514" width="12.28515625" style="2" bestFit="1" customWidth="1"/>
    <col min="515" max="515" width="28.7109375" style="2" customWidth="1"/>
    <col min="516" max="517" width="11.5703125" style="2" bestFit="1" customWidth="1"/>
    <col min="518" max="522" width="11.42578125" style="2"/>
    <col min="523" max="523" width="23.5703125" style="2" customWidth="1"/>
    <col min="524" max="530" width="11.42578125" style="2"/>
    <col min="531" max="531" width="27" style="2" customWidth="1"/>
    <col min="532" max="538" width="11.42578125" style="2"/>
    <col min="539" max="539" width="35.5703125" style="2" customWidth="1"/>
    <col min="540" max="762" width="11.42578125" style="2"/>
    <col min="763" max="763" width="34.42578125" style="2" customWidth="1"/>
    <col min="764" max="764" width="12.7109375" style="2" customWidth="1"/>
    <col min="765" max="765" width="10.85546875" style="2" customWidth="1"/>
    <col min="766" max="766" width="10.42578125" style="2" customWidth="1"/>
    <col min="767" max="767" width="12.140625" style="2" customWidth="1"/>
    <col min="768" max="768" width="10" style="2" customWidth="1"/>
    <col min="769" max="769" width="9.28515625" style="2" customWidth="1"/>
    <col min="770" max="770" width="12.28515625" style="2" bestFit="1" customWidth="1"/>
    <col min="771" max="771" width="28.7109375" style="2" customWidth="1"/>
    <col min="772" max="773" width="11.5703125" style="2" bestFit="1" customWidth="1"/>
    <col min="774" max="778" width="11.42578125" style="2"/>
    <col min="779" max="779" width="23.5703125" style="2" customWidth="1"/>
    <col min="780" max="786" width="11.42578125" style="2"/>
    <col min="787" max="787" width="27" style="2" customWidth="1"/>
    <col min="788" max="794" width="11.42578125" style="2"/>
    <col min="795" max="795" width="35.5703125" style="2" customWidth="1"/>
    <col min="796" max="1018" width="11.42578125" style="2"/>
    <col min="1019" max="1019" width="34.42578125" style="2" customWidth="1"/>
    <col min="1020" max="1020" width="12.7109375" style="2" customWidth="1"/>
    <col min="1021" max="1021" width="10.85546875" style="2" customWidth="1"/>
    <col min="1022" max="1022" width="10.42578125" style="2" customWidth="1"/>
    <col min="1023" max="1023" width="12.140625" style="2" customWidth="1"/>
    <col min="1024" max="1024" width="10" style="2" customWidth="1"/>
    <col min="1025" max="1025" width="9.28515625" style="2" customWidth="1"/>
    <col min="1026" max="1026" width="12.28515625" style="2" bestFit="1" customWidth="1"/>
    <col min="1027" max="1027" width="28.7109375" style="2" customWidth="1"/>
    <col min="1028" max="1029" width="11.5703125" style="2" bestFit="1" customWidth="1"/>
    <col min="1030" max="1034" width="11.42578125" style="2"/>
    <col min="1035" max="1035" width="23.5703125" style="2" customWidth="1"/>
    <col min="1036" max="1042" width="11.42578125" style="2"/>
    <col min="1043" max="1043" width="27" style="2" customWidth="1"/>
    <col min="1044" max="1050" width="11.42578125" style="2"/>
    <col min="1051" max="1051" width="35.5703125" style="2" customWidth="1"/>
    <col min="1052" max="1274" width="11.42578125" style="2"/>
    <col min="1275" max="1275" width="34.42578125" style="2" customWidth="1"/>
    <col min="1276" max="1276" width="12.7109375" style="2" customWidth="1"/>
    <col min="1277" max="1277" width="10.85546875" style="2" customWidth="1"/>
    <col min="1278" max="1278" width="10.42578125" style="2" customWidth="1"/>
    <col min="1279" max="1279" width="12.140625" style="2" customWidth="1"/>
    <col min="1280" max="1280" width="10" style="2" customWidth="1"/>
    <col min="1281" max="1281" width="9.28515625" style="2" customWidth="1"/>
    <col min="1282" max="1282" width="12.28515625" style="2" bestFit="1" customWidth="1"/>
    <col min="1283" max="1283" width="28.7109375" style="2" customWidth="1"/>
    <col min="1284" max="1285" width="11.5703125" style="2" bestFit="1" customWidth="1"/>
    <col min="1286" max="1290" width="11.42578125" style="2"/>
    <col min="1291" max="1291" width="23.5703125" style="2" customWidth="1"/>
    <col min="1292" max="1298" width="11.42578125" style="2"/>
    <col min="1299" max="1299" width="27" style="2" customWidth="1"/>
    <col min="1300" max="1306" width="11.42578125" style="2"/>
    <col min="1307" max="1307" width="35.5703125" style="2" customWidth="1"/>
    <col min="1308" max="1530" width="11.42578125" style="2"/>
    <col min="1531" max="1531" width="34.42578125" style="2" customWidth="1"/>
    <col min="1532" max="1532" width="12.7109375" style="2" customWidth="1"/>
    <col min="1533" max="1533" width="10.85546875" style="2" customWidth="1"/>
    <col min="1534" max="1534" width="10.42578125" style="2" customWidth="1"/>
    <col min="1535" max="1535" width="12.140625" style="2" customWidth="1"/>
    <col min="1536" max="1536" width="10" style="2" customWidth="1"/>
    <col min="1537" max="1537" width="9.28515625" style="2" customWidth="1"/>
    <col min="1538" max="1538" width="12.28515625" style="2" bestFit="1" customWidth="1"/>
    <col min="1539" max="1539" width="28.7109375" style="2" customWidth="1"/>
    <col min="1540" max="1541" width="11.5703125" style="2" bestFit="1" customWidth="1"/>
    <col min="1542" max="1546" width="11.42578125" style="2"/>
    <col min="1547" max="1547" width="23.5703125" style="2" customWidth="1"/>
    <col min="1548" max="1554" width="11.42578125" style="2"/>
    <col min="1555" max="1555" width="27" style="2" customWidth="1"/>
    <col min="1556" max="1562" width="11.42578125" style="2"/>
    <col min="1563" max="1563" width="35.5703125" style="2" customWidth="1"/>
    <col min="1564" max="1786" width="11.42578125" style="2"/>
    <col min="1787" max="1787" width="34.42578125" style="2" customWidth="1"/>
    <col min="1788" max="1788" width="12.7109375" style="2" customWidth="1"/>
    <col min="1789" max="1789" width="10.85546875" style="2" customWidth="1"/>
    <col min="1790" max="1790" width="10.42578125" style="2" customWidth="1"/>
    <col min="1791" max="1791" width="12.140625" style="2" customWidth="1"/>
    <col min="1792" max="1792" width="10" style="2" customWidth="1"/>
    <col min="1793" max="1793" width="9.28515625" style="2" customWidth="1"/>
    <col min="1794" max="1794" width="12.28515625" style="2" bestFit="1" customWidth="1"/>
    <col min="1795" max="1795" width="28.7109375" style="2" customWidth="1"/>
    <col min="1796" max="1797" width="11.5703125" style="2" bestFit="1" customWidth="1"/>
    <col min="1798" max="1802" width="11.42578125" style="2"/>
    <col min="1803" max="1803" width="23.5703125" style="2" customWidth="1"/>
    <col min="1804" max="1810" width="11.42578125" style="2"/>
    <col min="1811" max="1811" width="27" style="2" customWidth="1"/>
    <col min="1812" max="1818" width="11.42578125" style="2"/>
    <col min="1819" max="1819" width="35.5703125" style="2" customWidth="1"/>
    <col min="1820" max="2042" width="11.42578125" style="2"/>
    <col min="2043" max="2043" width="34.42578125" style="2" customWidth="1"/>
    <col min="2044" max="2044" width="12.7109375" style="2" customWidth="1"/>
    <col min="2045" max="2045" width="10.85546875" style="2" customWidth="1"/>
    <col min="2046" max="2046" width="10.42578125" style="2" customWidth="1"/>
    <col min="2047" max="2047" width="12.140625" style="2" customWidth="1"/>
    <col min="2048" max="2048" width="10" style="2" customWidth="1"/>
    <col min="2049" max="2049" width="9.28515625" style="2" customWidth="1"/>
    <col min="2050" max="2050" width="12.28515625" style="2" bestFit="1" customWidth="1"/>
    <col min="2051" max="2051" width="28.7109375" style="2" customWidth="1"/>
    <col min="2052" max="2053" width="11.5703125" style="2" bestFit="1" customWidth="1"/>
    <col min="2054" max="2058" width="11.42578125" style="2"/>
    <col min="2059" max="2059" width="23.5703125" style="2" customWidth="1"/>
    <col min="2060" max="2066" width="11.42578125" style="2"/>
    <col min="2067" max="2067" width="27" style="2" customWidth="1"/>
    <col min="2068" max="2074" width="11.42578125" style="2"/>
    <col min="2075" max="2075" width="35.5703125" style="2" customWidth="1"/>
    <col min="2076" max="2298" width="11.42578125" style="2"/>
    <col min="2299" max="2299" width="34.42578125" style="2" customWidth="1"/>
    <col min="2300" max="2300" width="12.7109375" style="2" customWidth="1"/>
    <col min="2301" max="2301" width="10.85546875" style="2" customWidth="1"/>
    <col min="2302" max="2302" width="10.42578125" style="2" customWidth="1"/>
    <col min="2303" max="2303" width="12.140625" style="2" customWidth="1"/>
    <col min="2304" max="2304" width="10" style="2" customWidth="1"/>
    <col min="2305" max="2305" width="9.28515625" style="2" customWidth="1"/>
    <col min="2306" max="2306" width="12.28515625" style="2" bestFit="1" customWidth="1"/>
    <col min="2307" max="2307" width="28.7109375" style="2" customWidth="1"/>
    <col min="2308" max="2309" width="11.5703125" style="2" bestFit="1" customWidth="1"/>
    <col min="2310" max="2314" width="11.42578125" style="2"/>
    <col min="2315" max="2315" width="23.5703125" style="2" customWidth="1"/>
    <col min="2316" max="2322" width="11.42578125" style="2"/>
    <col min="2323" max="2323" width="27" style="2" customWidth="1"/>
    <col min="2324" max="2330" width="11.42578125" style="2"/>
    <col min="2331" max="2331" width="35.5703125" style="2" customWidth="1"/>
    <col min="2332" max="2554" width="11.42578125" style="2"/>
    <col min="2555" max="2555" width="34.42578125" style="2" customWidth="1"/>
    <col min="2556" max="2556" width="12.7109375" style="2" customWidth="1"/>
    <col min="2557" max="2557" width="10.85546875" style="2" customWidth="1"/>
    <col min="2558" max="2558" width="10.42578125" style="2" customWidth="1"/>
    <col min="2559" max="2559" width="12.140625" style="2" customWidth="1"/>
    <col min="2560" max="2560" width="10" style="2" customWidth="1"/>
    <col min="2561" max="2561" width="9.28515625" style="2" customWidth="1"/>
    <col min="2562" max="2562" width="12.28515625" style="2" bestFit="1" customWidth="1"/>
    <col min="2563" max="2563" width="28.7109375" style="2" customWidth="1"/>
    <col min="2564" max="2565" width="11.5703125" style="2" bestFit="1" customWidth="1"/>
    <col min="2566" max="2570" width="11.42578125" style="2"/>
    <col min="2571" max="2571" width="23.5703125" style="2" customWidth="1"/>
    <col min="2572" max="2578" width="11.42578125" style="2"/>
    <col min="2579" max="2579" width="27" style="2" customWidth="1"/>
    <col min="2580" max="2586" width="11.42578125" style="2"/>
    <col min="2587" max="2587" width="35.5703125" style="2" customWidth="1"/>
    <col min="2588" max="2810" width="11.42578125" style="2"/>
    <col min="2811" max="2811" width="34.42578125" style="2" customWidth="1"/>
    <col min="2812" max="2812" width="12.7109375" style="2" customWidth="1"/>
    <col min="2813" max="2813" width="10.85546875" style="2" customWidth="1"/>
    <col min="2814" max="2814" width="10.42578125" style="2" customWidth="1"/>
    <col min="2815" max="2815" width="12.140625" style="2" customWidth="1"/>
    <col min="2816" max="2816" width="10" style="2" customWidth="1"/>
    <col min="2817" max="2817" width="9.28515625" style="2" customWidth="1"/>
    <col min="2818" max="2818" width="12.28515625" style="2" bestFit="1" customWidth="1"/>
    <col min="2819" max="2819" width="28.7109375" style="2" customWidth="1"/>
    <col min="2820" max="2821" width="11.5703125" style="2" bestFit="1" customWidth="1"/>
    <col min="2822" max="2826" width="11.42578125" style="2"/>
    <col min="2827" max="2827" width="23.5703125" style="2" customWidth="1"/>
    <col min="2828" max="2834" width="11.42578125" style="2"/>
    <col min="2835" max="2835" width="27" style="2" customWidth="1"/>
    <col min="2836" max="2842" width="11.42578125" style="2"/>
    <col min="2843" max="2843" width="35.5703125" style="2" customWidth="1"/>
    <col min="2844" max="3066" width="11.42578125" style="2"/>
    <col min="3067" max="3067" width="34.42578125" style="2" customWidth="1"/>
    <col min="3068" max="3068" width="12.7109375" style="2" customWidth="1"/>
    <col min="3069" max="3069" width="10.85546875" style="2" customWidth="1"/>
    <col min="3070" max="3070" width="10.42578125" style="2" customWidth="1"/>
    <col min="3071" max="3071" width="12.140625" style="2" customWidth="1"/>
    <col min="3072" max="3072" width="10" style="2" customWidth="1"/>
    <col min="3073" max="3073" width="9.28515625" style="2" customWidth="1"/>
    <col min="3074" max="3074" width="12.28515625" style="2" bestFit="1" customWidth="1"/>
    <col min="3075" max="3075" width="28.7109375" style="2" customWidth="1"/>
    <col min="3076" max="3077" width="11.5703125" style="2" bestFit="1" customWidth="1"/>
    <col min="3078" max="3082" width="11.42578125" style="2"/>
    <col min="3083" max="3083" width="23.5703125" style="2" customWidth="1"/>
    <col min="3084" max="3090" width="11.42578125" style="2"/>
    <col min="3091" max="3091" width="27" style="2" customWidth="1"/>
    <col min="3092" max="3098" width="11.42578125" style="2"/>
    <col min="3099" max="3099" width="35.5703125" style="2" customWidth="1"/>
    <col min="3100" max="3322" width="11.42578125" style="2"/>
    <col min="3323" max="3323" width="34.42578125" style="2" customWidth="1"/>
    <col min="3324" max="3324" width="12.7109375" style="2" customWidth="1"/>
    <col min="3325" max="3325" width="10.85546875" style="2" customWidth="1"/>
    <col min="3326" max="3326" width="10.42578125" style="2" customWidth="1"/>
    <col min="3327" max="3327" width="12.140625" style="2" customWidth="1"/>
    <col min="3328" max="3328" width="10" style="2" customWidth="1"/>
    <col min="3329" max="3329" width="9.28515625" style="2" customWidth="1"/>
    <col min="3330" max="3330" width="12.28515625" style="2" bestFit="1" customWidth="1"/>
    <col min="3331" max="3331" width="28.7109375" style="2" customWidth="1"/>
    <col min="3332" max="3333" width="11.5703125" style="2" bestFit="1" customWidth="1"/>
    <col min="3334" max="3338" width="11.42578125" style="2"/>
    <col min="3339" max="3339" width="23.5703125" style="2" customWidth="1"/>
    <col min="3340" max="3346" width="11.42578125" style="2"/>
    <col min="3347" max="3347" width="27" style="2" customWidth="1"/>
    <col min="3348" max="3354" width="11.42578125" style="2"/>
    <col min="3355" max="3355" width="35.5703125" style="2" customWidth="1"/>
    <col min="3356" max="3578" width="11.42578125" style="2"/>
    <col min="3579" max="3579" width="34.42578125" style="2" customWidth="1"/>
    <col min="3580" max="3580" width="12.7109375" style="2" customWidth="1"/>
    <col min="3581" max="3581" width="10.85546875" style="2" customWidth="1"/>
    <col min="3582" max="3582" width="10.42578125" style="2" customWidth="1"/>
    <col min="3583" max="3583" width="12.140625" style="2" customWidth="1"/>
    <col min="3584" max="3584" width="10" style="2" customWidth="1"/>
    <col min="3585" max="3585" width="9.28515625" style="2" customWidth="1"/>
    <col min="3586" max="3586" width="12.28515625" style="2" bestFit="1" customWidth="1"/>
    <col min="3587" max="3587" width="28.7109375" style="2" customWidth="1"/>
    <col min="3588" max="3589" width="11.5703125" style="2" bestFit="1" customWidth="1"/>
    <col min="3590" max="3594" width="11.42578125" style="2"/>
    <col min="3595" max="3595" width="23.5703125" style="2" customWidth="1"/>
    <col min="3596" max="3602" width="11.42578125" style="2"/>
    <col min="3603" max="3603" width="27" style="2" customWidth="1"/>
    <col min="3604" max="3610" width="11.42578125" style="2"/>
    <col min="3611" max="3611" width="35.5703125" style="2" customWidth="1"/>
    <col min="3612" max="3834" width="11.42578125" style="2"/>
    <col min="3835" max="3835" width="34.42578125" style="2" customWidth="1"/>
    <col min="3836" max="3836" width="12.7109375" style="2" customWidth="1"/>
    <col min="3837" max="3837" width="10.85546875" style="2" customWidth="1"/>
    <col min="3838" max="3838" width="10.42578125" style="2" customWidth="1"/>
    <col min="3839" max="3839" width="12.140625" style="2" customWidth="1"/>
    <col min="3840" max="3840" width="10" style="2" customWidth="1"/>
    <col min="3841" max="3841" width="9.28515625" style="2" customWidth="1"/>
    <col min="3842" max="3842" width="12.28515625" style="2" bestFit="1" customWidth="1"/>
    <col min="3843" max="3843" width="28.7109375" style="2" customWidth="1"/>
    <col min="3844" max="3845" width="11.5703125" style="2" bestFit="1" customWidth="1"/>
    <col min="3846" max="3850" width="11.42578125" style="2"/>
    <col min="3851" max="3851" width="23.5703125" style="2" customWidth="1"/>
    <col min="3852" max="3858" width="11.42578125" style="2"/>
    <col min="3859" max="3859" width="27" style="2" customWidth="1"/>
    <col min="3860" max="3866" width="11.42578125" style="2"/>
    <col min="3867" max="3867" width="35.5703125" style="2" customWidth="1"/>
    <col min="3868" max="4090" width="11.42578125" style="2"/>
    <col min="4091" max="4091" width="34.42578125" style="2" customWidth="1"/>
    <col min="4092" max="4092" width="12.7109375" style="2" customWidth="1"/>
    <col min="4093" max="4093" width="10.85546875" style="2" customWidth="1"/>
    <col min="4094" max="4094" width="10.42578125" style="2" customWidth="1"/>
    <col min="4095" max="4095" width="12.140625" style="2" customWidth="1"/>
    <col min="4096" max="4096" width="10" style="2" customWidth="1"/>
    <col min="4097" max="4097" width="9.28515625" style="2" customWidth="1"/>
    <col min="4098" max="4098" width="12.28515625" style="2" bestFit="1" customWidth="1"/>
    <col min="4099" max="4099" width="28.7109375" style="2" customWidth="1"/>
    <col min="4100" max="4101" width="11.5703125" style="2" bestFit="1" customWidth="1"/>
    <col min="4102" max="4106" width="11.42578125" style="2"/>
    <col min="4107" max="4107" width="23.5703125" style="2" customWidth="1"/>
    <col min="4108" max="4114" width="11.42578125" style="2"/>
    <col min="4115" max="4115" width="27" style="2" customWidth="1"/>
    <col min="4116" max="4122" width="11.42578125" style="2"/>
    <col min="4123" max="4123" width="35.5703125" style="2" customWidth="1"/>
    <col min="4124" max="4346" width="11.42578125" style="2"/>
    <col min="4347" max="4347" width="34.42578125" style="2" customWidth="1"/>
    <col min="4348" max="4348" width="12.7109375" style="2" customWidth="1"/>
    <col min="4349" max="4349" width="10.85546875" style="2" customWidth="1"/>
    <col min="4350" max="4350" width="10.42578125" style="2" customWidth="1"/>
    <col min="4351" max="4351" width="12.140625" style="2" customWidth="1"/>
    <col min="4352" max="4352" width="10" style="2" customWidth="1"/>
    <col min="4353" max="4353" width="9.28515625" style="2" customWidth="1"/>
    <col min="4354" max="4354" width="12.28515625" style="2" bestFit="1" customWidth="1"/>
    <col min="4355" max="4355" width="28.7109375" style="2" customWidth="1"/>
    <col min="4356" max="4357" width="11.5703125" style="2" bestFit="1" customWidth="1"/>
    <col min="4358" max="4362" width="11.42578125" style="2"/>
    <col min="4363" max="4363" width="23.5703125" style="2" customWidth="1"/>
    <col min="4364" max="4370" width="11.42578125" style="2"/>
    <col min="4371" max="4371" width="27" style="2" customWidth="1"/>
    <col min="4372" max="4378" width="11.42578125" style="2"/>
    <col min="4379" max="4379" width="35.5703125" style="2" customWidth="1"/>
    <col min="4380" max="4602" width="11.42578125" style="2"/>
    <col min="4603" max="4603" width="34.42578125" style="2" customWidth="1"/>
    <col min="4604" max="4604" width="12.7109375" style="2" customWidth="1"/>
    <col min="4605" max="4605" width="10.85546875" style="2" customWidth="1"/>
    <col min="4606" max="4606" width="10.42578125" style="2" customWidth="1"/>
    <col min="4607" max="4607" width="12.140625" style="2" customWidth="1"/>
    <col min="4608" max="4608" width="10" style="2" customWidth="1"/>
    <col min="4609" max="4609" width="9.28515625" style="2" customWidth="1"/>
    <col min="4610" max="4610" width="12.28515625" style="2" bestFit="1" customWidth="1"/>
    <col min="4611" max="4611" width="28.7109375" style="2" customWidth="1"/>
    <col min="4612" max="4613" width="11.5703125" style="2" bestFit="1" customWidth="1"/>
    <col min="4614" max="4618" width="11.42578125" style="2"/>
    <col min="4619" max="4619" width="23.5703125" style="2" customWidth="1"/>
    <col min="4620" max="4626" width="11.42578125" style="2"/>
    <col min="4627" max="4627" width="27" style="2" customWidth="1"/>
    <col min="4628" max="4634" width="11.42578125" style="2"/>
    <col min="4635" max="4635" width="35.5703125" style="2" customWidth="1"/>
    <col min="4636" max="4858" width="11.42578125" style="2"/>
    <col min="4859" max="4859" width="34.42578125" style="2" customWidth="1"/>
    <col min="4860" max="4860" width="12.7109375" style="2" customWidth="1"/>
    <col min="4861" max="4861" width="10.85546875" style="2" customWidth="1"/>
    <col min="4862" max="4862" width="10.42578125" style="2" customWidth="1"/>
    <col min="4863" max="4863" width="12.140625" style="2" customWidth="1"/>
    <col min="4864" max="4864" width="10" style="2" customWidth="1"/>
    <col min="4865" max="4865" width="9.28515625" style="2" customWidth="1"/>
    <col min="4866" max="4866" width="12.28515625" style="2" bestFit="1" customWidth="1"/>
    <col min="4867" max="4867" width="28.7109375" style="2" customWidth="1"/>
    <col min="4868" max="4869" width="11.5703125" style="2" bestFit="1" customWidth="1"/>
    <col min="4870" max="4874" width="11.42578125" style="2"/>
    <col min="4875" max="4875" width="23.5703125" style="2" customWidth="1"/>
    <col min="4876" max="4882" width="11.42578125" style="2"/>
    <col min="4883" max="4883" width="27" style="2" customWidth="1"/>
    <col min="4884" max="4890" width="11.42578125" style="2"/>
    <col min="4891" max="4891" width="35.5703125" style="2" customWidth="1"/>
    <col min="4892" max="5114" width="11.42578125" style="2"/>
    <col min="5115" max="5115" width="34.42578125" style="2" customWidth="1"/>
    <col min="5116" max="5116" width="12.7109375" style="2" customWidth="1"/>
    <col min="5117" max="5117" width="10.85546875" style="2" customWidth="1"/>
    <col min="5118" max="5118" width="10.42578125" style="2" customWidth="1"/>
    <col min="5119" max="5119" width="12.140625" style="2" customWidth="1"/>
    <col min="5120" max="5120" width="10" style="2" customWidth="1"/>
    <col min="5121" max="5121" width="9.28515625" style="2" customWidth="1"/>
    <col min="5122" max="5122" width="12.28515625" style="2" bestFit="1" customWidth="1"/>
    <col min="5123" max="5123" width="28.7109375" style="2" customWidth="1"/>
    <col min="5124" max="5125" width="11.5703125" style="2" bestFit="1" customWidth="1"/>
    <col min="5126" max="5130" width="11.42578125" style="2"/>
    <col min="5131" max="5131" width="23.5703125" style="2" customWidth="1"/>
    <col min="5132" max="5138" width="11.42578125" style="2"/>
    <col min="5139" max="5139" width="27" style="2" customWidth="1"/>
    <col min="5140" max="5146" width="11.42578125" style="2"/>
    <col min="5147" max="5147" width="35.5703125" style="2" customWidth="1"/>
    <col min="5148" max="5370" width="11.42578125" style="2"/>
    <col min="5371" max="5371" width="34.42578125" style="2" customWidth="1"/>
    <col min="5372" max="5372" width="12.7109375" style="2" customWidth="1"/>
    <col min="5373" max="5373" width="10.85546875" style="2" customWidth="1"/>
    <col min="5374" max="5374" width="10.42578125" style="2" customWidth="1"/>
    <col min="5375" max="5375" width="12.140625" style="2" customWidth="1"/>
    <col min="5376" max="5376" width="10" style="2" customWidth="1"/>
    <col min="5377" max="5377" width="9.28515625" style="2" customWidth="1"/>
    <col min="5378" max="5378" width="12.28515625" style="2" bestFit="1" customWidth="1"/>
    <col min="5379" max="5379" width="28.7109375" style="2" customWidth="1"/>
    <col min="5380" max="5381" width="11.5703125" style="2" bestFit="1" customWidth="1"/>
    <col min="5382" max="5386" width="11.42578125" style="2"/>
    <col min="5387" max="5387" width="23.5703125" style="2" customWidth="1"/>
    <col min="5388" max="5394" width="11.42578125" style="2"/>
    <col min="5395" max="5395" width="27" style="2" customWidth="1"/>
    <col min="5396" max="5402" width="11.42578125" style="2"/>
    <col min="5403" max="5403" width="35.5703125" style="2" customWidth="1"/>
    <col min="5404" max="5626" width="11.42578125" style="2"/>
    <col min="5627" max="5627" width="34.42578125" style="2" customWidth="1"/>
    <col min="5628" max="5628" width="12.7109375" style="2" customWidth="1"/>
    <col min="5629" max="5629" width="10.85546875" style="2" customWidth="1"/>
    <col min="5630" max="5630" width="10.42578125" style="2" customWidth="1"/>
    <col min="5631" max="5631" width="12.140625" style="2" customWidth="1"/>
    <col min="5632" max="5632" width="10" style="2" customWidth="1"/>
    <col min="5633" max="5633" width="9.28515625" style="2" customWidth="1"/>
    <col min="5634" max="5634" width="12.28515625" style="2" bestFit="1" customWidth="1"/>
    <col min="5635" max="5635" width="28.7109375" style="2" customWidth="1"/>
    <col min="5636" max="5637" width="11.5703125" style="2" bestFit="1" customWidth="1"/>
    <col min="5638" max="5642" width="11.42578125" style="2"/>
    <col min="5643" max="5643" width="23.5703125" style="2" customWidth="1"/>
    <col min="5644" max="5650" width="11.42578125" style="2"/>
    <col min="5651" max="5651" width="27" style="2" customWidth="1"/>
    <col min="5652" max="5658" width="11.42578125" style="2"/>
    <col min="5659" max="5659" width="35.5703125" style="2" customWidth="1"/>
    <col min="5660" max="5882" width="11.42578125" style="2"/>
    <col min="5883" max="5883" width="34.42578125" style="2" customWidth="1"/>
    <col min="5884" max="5884" width="12.7109375" style="2" customWidth="1"/>
    <col min="5885" max="5885" width="10.85546875" style="2" customWidth="1"/>
    <col min="5886" max="5886" width="10.42578125" style="2" customWidth="1"/>
    <col min="5887" max="5887" width="12.140625" style="2" customWidth="1"/>
    <col min="5888" max="5888" width="10" style="2" customWidth="1"/>
    <col min="5889" max="5889" width="9.28515625" style="2" customWidth="1"/>
    <col min="5890" max="5890" width="12.28515625" style="2" bestFit="1" customWidth="1"/>
    <col min="5891" max="5891" width="28.7109375" style="2" customWidth="1"/>
    <col min="5892" max="5893" width="11.5703125" style="2" bestFit="1" customWidth="1"/>
    <col min="5894" max="5898" width="11.42578125" style="2"/>
    <col min="5899" max="5899" width="23.5703125" style="2" customWidth="1"/>
    <col min="5900" max="5906" width="11.42578125" style="2"/>
    <col min="5907" max="5907" width="27" style="2" customWidth="1"/>
    <col min="5908" max="5914" width="11.42578125" style="2"/>
    <col min="5915" max="5915" width="35.5703125" style="2" customWidth="1"/>
    <col min="5916" max="6138" width="11.42578125" style="2"/>
    <col min="6139" max="6139" width="34.42578125" style="2" customWidth="1"/>
    <col min="6140" max="6140" width="12.7109375" style="2" customWidth="1"/>
    <col min="6141" max="6141" width="10.85546875" style="2" customWidth="1"/>
    <col min="6142" max="6142" width="10.42578125" style="2" customWidth="1"/>
    <col min="6143" max="6143" width="12.140625" style="2" customWidth="1"/>
    <col min="6144" max="6144" width="10" style="2" customWidth="1"/>
    <col min="6145" max="6145" width="9.28515625" style="2" customWidth="1"/>
    <col min="6146" max="6146" width="12.28515625" style="2" bestFit="1" customWidth="1"/>
    <col min="6147" max="6147" width="28.7109375" style="2" customWidth="1"/>
    <col min="6148" max="6149" width="11.5703125" style="2" bestFit="1" customWidth="1"/>
    <col min="6150" max="6154" width="11.42578125" style="2"/>
    <col min="6155" max="6155" width="23.5703125" style="2" customWidth="1"/>
    <col min="6156" max="6162" width="11.42578125" style="2"/>
    <col min="6163" max="6163" width="27" style="2" customWidth="1"/>
    <col min="6164" max="6170" width="11.42578125" style="2"/>
    <col min="6171" max="6171" width="35.5703125" style="2" customWidth="1"/>
    <col min="6172" max="6394" width="11.42578125" style="2"/>
    <col min="6395" max="6395" width="34.42578125" style="2" customWidth="1"/>
    <col min="6396" max="6396" width="12.7109375" style="2" customWidth="1"/>
    <col min="6397" max="6397" width="10.85546875" style="2" customWidth="1"/>
    <col min="6398" max="6398" width="10.42578125" style="2" customWidth="1"/>
    <col min="6399" max="6399" width="12.140625" style="2" customWidth="1"/>
    <col min="6400" max="6400" width="10" style="2" customWidth="1"/>
    <col min="6401" max="6401" width="9.28515625" style="2" customWidth="1"/>
    <col min="6402" max="6402" width="12.28515625" style="2" bestFit="1" customWidth="1"/>
    <col min="6403" max="6403" width="28.7109375" style="2" customWidth="1"/>
    <col min="6404" max="6405" width="11.5703125" style="2" bestFit="1" customWidth="1"/>
    <col min="6406" max="6410" width="11.42578125" style="2"/>
    <col min="6411" max="6411" width="23.5703125" style="2" customWidth="1"/>
    <col min="6412" max="6418" width="11.42578125" style="2"/>
    <col min="6419" max="6419" width="27" style="2" customWidth="1"/>
    <col min="6420" max="6426" width="11.42578125" style="2"/>
    <col min="6427" max="6427" width="35.5703125" style="2" customWidth="1"/>
    <col min="6428" max="6650" width="11.42578125" style="2"/>
    <col min="6651" max="6651" width="34.42578125" style="2" customWidth="1"/>
    <col min="6652" max="6652" width="12.7109375" style="2" customWidth="1"/>
    <col min="6653" max="6653" width="10.85546875" style="2" customWidth="1"/>
    <col min="6654" max="6654" width="10.42578125" style="2" customWidth="1"/>
    <col min="6655" max="6655" width="12.140625" style="2" customWidth="1"/>
    <col min="6656" max="6656" width="10" style="2" customWidth="1"/>
    <col min="6657" max="6657" width="9.28515625" style="2" customWidth="1"/>
    <col min="6658" max="6658" width="12.28515625" style="2" bestFit="1" customWidth="1"/>
    <col min="6659" max="6659" width="28.7109375" style="2" customWidth="1"/>
    <col min="6660" max="6661" width="11.5703125" style="2" bestFit="1" customWidth="1"/>
    <col min="6662" max="6666" width="11.42578125" style="2"/>
    <col min="6667" max="6667" width="23.5703125" style="2" customWidth="1"/>
    <col min="6668" max="6674" width="11.42578125" style="2"/>
    <col min="6675" max="6675" width="27" style="2" customWidth="1"/>
    <col min="6676" max="6682" width="11.42578125" style="2"/>
    <col min="6683" max="6683" width="35.5703125" style="2" customWidth="1"/>
    <col min="6684" max="6906" width="11.42578125" style="2"/>
    <col min="6907" max="6907" width="34.42578125" style="2" customWidth="1"/>
    <col min="6908" max="6908" width="12.7109375" style="2" customWidth="1"/>
    <col min="6909" max="6909" width="10.85546875" style="2" customWidth="1"/>
    <col min="6910" max="6910" width="10.42578125" style="2" customWidth="1"/>
    <col min="6911" max="6911" width="12.140625" style="2" customWidth="1"/>
    <col min="6912" max="6912" width="10" style="2" customWidth="1"/>
    <col min="6913" max="6913" width="9.28515625" style="2" customWidth="1"/>
    <col min="6914" max="6914" width="12.28515625" style="2" bestFit="1" customWidth="1"/>
    <col min="6915" max="6915" width="28.7109375" style="2" customWidth="1"/>
    <col min="6916" max="6917" width="11.5703125" style="2" bestFit="1" customWidth="1"/>
    <col min="6918" max="6922" width="11.42578125" style="2"/>
    <col min="6923" max="6923" width="23.5703125" style="2" customWidth="1"/>
    <col min="6924" max="6930" width="11.42578125" style="2"/>
    <col min="6931" max="6931" width="27" style="2" customWidth="1"/>
    <col min="6932" max="6938" width="11.42578125" style="2"/>
    <col min="6939" max="6939" width="35.5703125" style="2" customWidth="1"/>
    <col min="6940" max="7162" width="11.42578125" style="2"/>
    <col min="7163" max="7163" width="34.42578125" style="2" customWidth="1"/>
    <col min="7164" max="7164" width="12.7109375" style="2" customWidth="1"/>
    <col min="7165" max="7165" width="10.85546875" style="2" customWidth="1"/>
    <col min="7166" max="7166" width="10.42578125" style="2" customWidth="1"/>
    <col min="7167" max="7167" width="12.140625" style="2" customWidth="1"/>
    <col min="7168" max="7168" width="10" style="2" customWidth="1"/>
    <col min="7169" max="7169" width="9.28515625" style="2" customWidth="1"/>
    <col min="7170" max="7170" width="12.28515625" style="2" bestFit="1" customWidth="1"/>
    <col min="7171" max="7171" width="28.7109375" style="2" customWidth="1"/>
    <col min="7172" max="7173" width="11.5703125" style="2" bestFit="1" customWidth="1"/>
    <col min="7174" max="7178" width="11.42578125" style="2"/>
    <col min="7179" max="7179" width="23.5703125" style="2" customWidth="1"/>
    <col min="7180" max="7186" width="11.42578125" style="2"/>
    <col min="7187" max="7187" width="27" style="2" customWidth="1"/>
    <col min="7188" max="7194" width="11.42578125" style="2"/>
    <col min="7195" max="7195" width="35.5703125" style="2" customWidth="1"/>
    <col min="7196" max="7418" width="11.42578125" style="2"/>
    <col min="7419" max="7419" width="34.42578125" style="2" customWidth="1"/>
    <col min="7420" max="7420" width="12.7109375" style="2" customWidth="1"/>
    <col min="7421" max="7421" width="10.85546875" style="2" customWidth="1"/>
    <col min="7422" max="7422" width="10.42578125" style="2" customWidth="1"/>
    <col min="7423" max="7423" width="12.140625" style="2" customWidth="1"/>
    <col min="7424" max="7424" width="10" style="2" customWidth="1"/>
    <col min="7425" max="7425" width="9.28515625" style="2" customWidth="1"/>
    <col min="7426" max="7426" width="12.28515625" style="2" bestFit="1" customWidth="1"/>
    <col min="7427" max="7427" width="28.7109375" style="2" customWidth="1"/>
    <col min="7428" max="7429" width="11.5703125" style="2" bestFit="1" customWidth="1"/>
    <col min="7430" max="7434" width="11.42578125" style="2"/>
    <col min="7435" max="7435" width="23.5703125" style="2" customWidth="1"/>
    <col min="7436" max="7442" width="11.42578125" style="2"/>
    <col min="7443" max="7443" width="27" style="2" customWidth="1"/>
    <col min="7444" max="7450" width="11.42578125" style="2"/>
    <col min="7451" max="7451" width="35.5703125" style="2" customWidth="1"/>
    <col min="7452" max="7674" width="11.42578125" style="2"/>
    <col min="7675" max="7675" width="34.42578125" style="2" customWidth="1"/>
    <col min="7676" max="7676" width="12.7109375" style="2" customWidth="1"/>
    <col min="7677" max="7677" width="10.85546875" style="2" customWidth="1"/>
    <col min="7678" max="7678" width="10.42578125" style="2" customWidth="1"/>
    <col min="7679" max="7679" width="12.140625" style="2" customWidth="1"/>
    <col min="7680" max="7680" width="10" style="2" customWidth="1"/>
    <col min="7681" max="7681" width="9.28515625" style="2" customWidth="1"/>
    <col min="7682" max="7682" width="12.28515625" style="2" bestFit="1" customWidth="1"/>
    <col min="7683" max="7683" width="28.7109375" style="2" customWidth="1"/>
    <col min="7684" max="7685" width="11.5703125" style="2" bestFit="1" customWidth="1"/>
    <col min="7686" max="7690" width="11.42578125" style="2"/>
    <col min="7691" max="7691" width="23.5703125" style="2" customWidth="1"/>
    <col min="7692" max="7698" width="11.42578125" style="2"/>
    <col min="7699" max="7699" width="27" style="2" customWidth="1"/>
    <col min="7700" max="7706" width="11.42578125" style="2"/>
    <col min="7707" max="7707" width="35.5703125" style="2" customWidth="1"/>
    <col min="7708" max="7930" width="11.42578125" style="2"/>
    <col min="7931" max="7931" width="34.42578125" style="2" customWidth="1"/>
    <col min="7932" max="7932" width="12.7109375" style="2" customWidth="1"/>
    <col min="7933" max="7933" width="10.85546875" style="2" customWidth="1"/>
    <col min="7934" max="7934" width="10.42578125" style="2" customWidth="1"/>
    <col min="7935" max="7935" width="12.140625" style="2" customWidth="1"/>
    <col min="7936" max="7936" width="10" style="2" customWidth="1"/>
    <col min="7937" max="7937" width="9.28515625" style="2" customWidth="1"/>
    <col min="7938" max="7938" width="12.28515625" style="2" bestFit="1" customWidth="1"/>
    <col min="7939" max="7939" width="28.7109375" style="2" customWidth="1"/>
    <col min="7940" max="7941" width="11.5703125" style="2" bestFit="1" customWidth="1"/>
    <col min="7942" max="7946" width="11.42578125" style="2"/>
    <col min="7947" max="7947" width="23.5703125" style="2" customWidth="1"/>
    <col min="7948" max="7954" width="11.42578125" style="2"/>
    <col min="7955" max="7955" width="27" style="2" customWidth="1"/>
    <col min="7956" max="7962" width="11.42578125" style="2"/>
    <col min="7963" max="7963" width="35.5703125" style="2" customWidth="1"/>
    <col min="7964" max="8186" width="11.42578125" style="2"/>
    <col min="8187" max="8187" width="34.42578125" style="2" customWidth="1"/>
    <col min="8188" max="8188" width="12.7109375" style="2" customWidth="1"/>
    <col min="8189" max="8189" width="10.85546875" style="2" customWidth="1"/>
    <col min="8190" max="8190" width="10.42578125" style="2" customWidth="1"/>
    <col min="8191" max="8191" width="12.140625" style="2" customWidth="1"/>
    <col min="8192" max="8192" width="10" style="2" customWidth="1"/>
    <col min="8193" max="8193" width="9.28515625" style="2" customWidth="1"/>
    <col min="8194" max="8194" width="12.28515625" style="2" bestFit="1" customWidth="1"/>
    <col min="8195" max="8195" width="28.7109375" style="2" customWidth="1"/>
    <col min="8196" max="8197" width="11.5703125" style="2" bestFit="1" customWidth="1"/>
    <col min="8198" max="8202" width="11.42578125" style="2"/>
    <col min="8203" max="8203" width="23.5703125" style="2" customWidth="1"/>
    <col min="8204" max="8210" width="11.42578125" style="2"/>
    <col min="8211" max="8211" width="27" style="2" customWidth="1"/>
    <col min="8212" max="8218" width="11.42578125" style="2"/>
    <col min="8219" max="8219" width="35.5703125" style="2" customWidth="1"/>
    <col min="8220" max="8442" width="11.42578125" style="2"/>
    <col min="8443" max="8443" width="34.42578125" style="2" customWidth="1"/>
    <col min="8444" max="8444" width="12.7109375" style="2" customWidth="1"/>
    <col min="8445" max="8445" width="10.85546875" style="2" customWidth="1"/>
    <col min="8446" max="8446" width="10.42578125" style="2" customWidth="1"/>
    <col min="8447" max="8447" width="12.140625" style="2" customWidth="1"/>
    <col min="8448" max="8448" width="10" style="2" customWidth="1"/>
    <col min="8449" max="8449" width="9.28515625" style="2" customWidth="1"/>
    <col min="8450" max="8450" width="12.28515625" style="2" bestFit="1" customWidth="1"/>
    <col min="8451" max="8451" width="28.7109375" style="2" customWidth="1"/>
    <col min="8452" max="8453" width="11.5703125" style="2" bestFit="1" customWidth="1"/>
    <col min="8454" max="8458" width="11.42578125" style="2"/>
    <col min="8459" max="8459" width="23.5703125" style="2" customWidth="1"/>
    <col min="8460" max="8466" width="11.42578125" style="2"/>
    <col min="8467" max="8467" width="27" style="2" customWidth="1"/>
    <col min="8468" max="8474" width="11.42578125" style="2"/>
    <col min="8475" max="8475" width="35.5703125" style="2" customWidth="1"/>
    <col min="8476" max="8698" width="11.42578125" style="2"/>
    <col min="8699" max="8699" width="34.42578125" style="2" customWidth="1"/>
    <col min="8700" max="8700" width="12.7109375" style="2" customWidth="1"/>
    <col min="8701" max="8701" width="10.85546875" style="2" customWidth="1"/>
    <col min="8702" max="8702" width="10.42578125" style="2" customWidth="1"/>
    <col min="8703" max="8703" width="12.140625" style="2" customWidth="1"/>
    <col min="8704" max="8704" width="10" style="2" customWidth="1"/>
    <col min="8705" max="8705" width="9.28515625" style="2" customWidth="1"/>
    <col min="8706" max="8706" width="12.28515625" style="2" bestFit="1" customWidth="1"/>
    <col min="8707" max="8707" width="28.7109375" style="2" customWidth="1"/>
    <col min="8708" max="8709" width="11.5703125" style="2" bestFit="1" customWidth="1"/>
    <col min="8710" max="8714" width="11.42578125" style="2"/>
    <col min="8715" max="8715" width="23.5703125" style="2" customWidth="1"/>
    <col min="8716" max="8722" width="11.42578125" style="2"/>
    <col min="8723" max="8723" width="27" style="2" customWidth="1"/>
    <col min="8724" max="8730" width="11.42578125" style="2"/>
    <col min="8731" max="8731" width="35.5703125" style="2" customWidth="1"/>
    <col min="8732" max="8954" width="11.42578125" style="2"/>
    <col min="8955" max="8955" width="34.42578125" style="2" customWidth="1"/>
    <col min="8956" max="8956" width="12.7109375" style="2" customWidth="1"/>
    <col min="8957" max="8957" width="10.85546875" style="2" customWidth="1"/>
    <col min="8958" max="8958" width="10.42578125" style="2" customWidth="1"/>
    <col min="8959" max="8959" width="12.140625" style="2" customWidth="1"/>
    <col min="8960" max="8960" width="10" style="2" customWidth="1"/>
    <col min="8961" max="8961" width="9.28515625" style="2" customWidth="1"/>
    <col min="8962" max="8962" width="12.28515625" style="2" bestFit="1" customWidth="1"/>
    <col min="8963" max="8963" width="28.7109375" style="2" customWidth="1"/>
    <col min="8964" max="8965" width="11.5703125" style="2" bestFit="1" customWidth="1"/>
    <col min="8966" max="8970" width="11.42578125" style="2"/>
    <col min="8971" max="8971" width="23.5703125" style="2" customWidth="1"/>
    <col min="8972" max="8978" width="11.42578125" style="2"/>
    <col min="8979" max="8979" width="27" style="2" customWidth="1"/>
    <col min="8980" max="8986" width="11.42578125" style="2"/>
    <col min="8987" max="8987" width="35.5703125" style="2" customWidth="1"/>
    <col min="8988" max="9210" width="11.42578125" style="2"/>
    <col min="9211" max="9211" width="34.42578125" style="2" customWidth="1"/>
    <col min="9212" max="9212" width="12.7109375" style="2" customWidth="1"/>
    <col min="9213" max="9213" width="10.85546875" style="2" customWidth="1"/>
    <col min="9214" max="9214" width="10.42578125" style="2" customWidth="1"/>
    <col min="9215" max="9215" width="12.140625" style="2" customWidth="1"/>
    <col min="9216" max="9216" width="10" style="2" customWidth="1"/>
    <col min="9217" max="9217" width="9.28515625" style="2" customWidth="1"/>
    <col min="9218" max="9218" width="12.28515625" style="2" bestFit="1" customWidth="1"/>
    <col min="9219" max="9219" width="28.7109375" style="2" customWidth="1"/>
    <col min="9220" max="9221" width="11.5703125" style="2" bestFit="1" customWidth="1"/>
    <col min="9222" max="9226" width="11.42578125" style="2"/>
    <col min="9227" max="9227" width="23.5703125" style="2" customWidth="1"/>
    <col min="9228" max="9234" width="11.42578125" style="2"/>
    <col min="9235" max="9235" width="27" style="2" customWidth="1"/>
    <col min="9236" max="9242" width="11.42578125" style="2"/>
    <col min="9243" max="9243" width="35.5703125" style="2" customWidth="1"/>
    <col min="9244" max="9466" width="11.42578125" style="2"/>
    <col min="9467" max="9467" width="34.42578125" style="2" customWidth="1"/>
    <col min="9468" max="9468" width="12.7109375" style="2" customWidth="1"/>
    <col min="9469" max="9469" width="10.85546875" style="2" customWidth="1"/>
    <col min="9470" max="9470" width="10.42578125" style="2" customWidth="1"/>
    <col min="9471" max="9471" width="12.140625" style="2" customWidth="1"/>
    <col min="9472" max="9472" width="10" style="2" customWidth="1"/>
    <col min="9473" max="9473" width="9.28515625" style="2" customWidth="1"/>
    <col min="9474" max="9474" width="12.28515625" style="2" bestFit="1" customWidth="1"/>
    <col min="9475" max="9475" width="28.7109375" style="2" customWidth="1"/>
    <col min="9476" max="9477" width="11.5703125" style="2" bestFit="1" customWidth="1"/>
    <col min="9478" max="9482" width="11.42578125" style="2"/>
    <col min="9483" max="9483" width="23.5703125" style="2" customWidth="1"/>
    <col min="9484" max="9490" width="11.42578125" style="2"/>
    <col min="9491" max="9491" width="27" style="2" customWidth="1"/>
    <col min="9492" max="9498" width="11.42578125" style="2"/>
    <col min="9499" max="9499" width="35.5703125" style="2" customWidth="1"/>
    <col min="9500" max="9722" width="11.42578125" style="2"/>
    <col min="9723" max="9723" width="34.42578125" style="2" customWidth="1"/>
    <col min="9724" max="9724" width="12.7109375" style="2" customWidth="1"/>
    <col min="9725" max="9725" width="10.85546875" style="2" customWidth="1"/>
    <col min="9726" max="9726" width="10.42578125" style="2" customWidth="1"/>
    <col min="9727" max="9727" width="12.140625" style="2" customWidth="1"/>
    <col min="9728" max="9728" width="10" style="2" customWidth="1"/>
    <col min="9729" max="9729" width="9.28515625" style="2" customWidth="1"/>
    <col min="9730" max="9730" width="12.28515625" style="2" bestFit="1" customWidth="1"/>
    <col min="9731" max="9731" width="28.7109375" style="2" customWidth="1"/>
    <col min="9732" max="9733" width="11.5703125" style="2" bestFit="1" customWidth="1"/>
    <col min="9734" max="9738" width="11.42578125" style="2"/>
    <col min="9739" max="9739" width="23.5703125" style="2" customWidth="1"/>
    <col min="9740" max="9746" width="11.42578125" style="2"/>
    <col min="9747" max="9747" width="27" style="2" customWidth="1"/>
    <col min="9748" max="9754" width="11.42578125" style="2"/>
    <col min="9755" max="9755" width="35.5703125" style="2" customWidth="1"/>
    <col min="9756" max="9978" width="11.42578125" style="2"/>
    <col min="9979" max="9979" width="34.42578125" style="2" customWidth="1"/>
    <col min="9980" max="9980" width="12.7109375" style="2" customWidth="1"/>
    <col min="9981" max="9981" width="10.85546875" style="2" customWidth="1"/>
    <col min="9982" max="9982" width="10.42578125" style="2" customWidth="1"/>
    <col min="9983" max="9983" width="12.140625" style="2" customWidth="1"/>
    <col min="9984" max="9984" width="10" style="2" customWidth="1"/>
    <col min="9985" max="9985" width="9.28515625" style="2" customWidth="1"/>
    <col min="9986" max="9986" width="12.28515625" style="2" bestFit="1" customWidth="1"/>
    <col min="9987" max="9987" width="28.7109375" style="2" customWidth="1"/>
    <col min="9988" max="9989" width="11.5703125" style="2" bestFit="1" customWidth="1"/>
    <col min="9990" max="9994" width="11.42578125" style="2"/>
    <col min="9995" max="9995" width="23.5703125" style="2" customWidth="1"/>
    <col min="9996" max="10002" width="11.42578125" style="2"/>
    <col min="10003" max="10003" width="27" style="2" customWidth="1"/>
    <col min="10004" max="10010" width="11.42578125" style="2"/>
    <col min="10011" max="10011" width="35.5703125" style="2" customWidth="1"/>
    <col min="10012" max="10234" width="11.42578125" style="2"/>
    <col min="10235" max="10235" width="34.42578125" style="2" customWidth="1"/>
    <col min="10236" max="10236" width="12.7109375" style="2" customWidth="1"/>
    <col min="10237" max="10237" width="10.85546875" style="2" customWidth="1"/>
    <col min="10238" max="10238" width="10.42578125" style="2" customWidth="1"/>
    <col min="10239" max="10239" width="12.140625" style="2" customWidth="1"/>
    <col min="10240" max="10240" width="10" style="2" customWidth="1"/>
    <col min="10241" max="10241" width="9.28515625" style="2" customWidth="1"/>
    <col min="10242" max="10242" width="12.28515625" style="2" bestFit="1" customWidth="1"/>
    <col min="10243" max="10243" width="28.7109375" style="2" customWidth="1"/>
    <col min="10244" max="10245" width="11.5703125" style="2" bestFit="1" customWidth="1"/>
    <col min="10246" max="10250" width="11.42578125" style="2"/>
    <col min="10251" max="10251" width="23.5703125" style="2" customWidth="1"/>
    <col min="10252" max="10258" width="11.42578125" style="2"/>
    <col min="10259" max="10259" width="27" style="2" customWidth="1"/>
    <col min="10260" max="10266" width="11.42578125" style="2"/>
    <col min="10267" max="10267" width="35.5703125" style="2" customWidth="1"/>
    <col min="10268" max="10490" width="11.42578125" style="2"/>
    <col min="10491" max="10491" width="34.42578125" style="2" customWidth="1"/>
    <col min="10492" max="10492" width="12.7109375" style="2" customWidth="1"/>
    <col min="10493" max="10493" width="10.85546875" style="2" customWidth="1"/>
    <col min="10494" max="10494" width="10.42578125" style="2" customWidth="1"/>
    <col min="10495" max="10495" width="12.140625" style="2" customWidth="1"/>
    <col min="10496" max="10496" width="10" style="2" customWidth="1"/>
    <col min="10497" max="10497" width="9.28515625" style="2" customWidth="1"/>
    <col min="10498" max="10498" width="12.28515625" style="2" bestFit="1" customWidth="1"/>
    <col min="10499" max="10499" width="28.7109375" style="2" customWidth="1"/>
    <col min="10500" max="10501" width="11.5703125" style="2" bestFit="1" customWidth="1"/>
    <col min="10502" max="10506" width="11.42578125" style="2"/>
    <col min="10507" max="10507" width="23.5703125" style="2" customWidth="1"/>
    <col min="10508" max="10514" width="11.42578125" style="2"/>
    <col min="10515" max="10515" width="27" style="2" customWidth="1"/>
    <col min="10516" max="10522" width="11.42578125" style="2"/>
    <col min="10523" max="10523" width="35.5703125" style="2" customWidth="1"/>
    <col min="10524" max="10746" width="11.42578125" style="2"/>
    <col min="10747" max="10747" width="34.42578125" style="2" customWidth="1"/>
    <col min="10748" max="10748" width="12.7109375" style="2" customWidth="1"/>
    <col min="10749" max="10749" width="10.85546875" style="2" customWidth="1"/>
    <col min="10750" max="10750" width="10.42578125" style="2" customWidth="1"/>
    <col min="10751" max="10751" width="12.140625" style="2" customWidth="1"/>
    <col min="10752" max="10752" width="10" style="2" customWidth="1"/>
    <col min="10753" max="10753" width="9.28515625" style="2" customWidth="1"/>
    <col min="10754" max="10754" width="12.28515625" style="2" bestFit="1" customWidth="1"/>
    <col min="10755" max="10755" width="28.7109375" style="2" customWidth="1"/>
    <col min="10756" max="10757" width="11.5703125" style="2" bestFit="1" customWidth="1"/>
    <col min="10758" max="10762" width="11.42578125" style="2"/>
    <col min="10763" max="10763" width="23.5703125" style="2" customWidth="1"/>
    <col min="10764" max="10770" width="11.42578125" style="2"/>
    <col min="10771" max="10771" width="27" style="2" customWidth="1"/>
    <col min="10772" max="10778" width="11.42578125" style="2"/>
    <col min="10779" max="10779" width="35.5703125" style="2" customWidth="1"/>
    <col min="10780" max="11002" width="11.42578125" style="2"/>
    <col min="11003" max="11003" width="34.42578125" style="2" customWidth="1"/>
    <col min="11004" max="11004" width="12.7109375" style="2" customWidth="1"/>
    <col min="11005" max="11005" width="10.85546875" style="2" customWidth="1"/>
    <col min="11006" max="11006" width="10.42578125" style="2" customWidth="1"/>
    <col min="11007" max="11007" width="12.140625" style="2" customWidth="1"/>
    <col min="11008" max="11008" width="10" style="2" customWidth="1"/>
    <col min="11009" max="11009" width="9.28515625" style="2" customWidth="1"/>
    <col min="11010" max="11010" width="12.28515625" style="2" bestFit="1" customWidth="1"/>
    <col min="11011" max="11011" width="28.7109375" style="2" customWidth="1"/>
    <col min="11012" max="11013" width="11.5703125" style="2" bestFit="1" customWidth="1"/>
    <col min="11014" max="11018" width="11.42578125" style="2"/>
    <col min="11019" max="11019" width="23.5703125" style="2" customWidth="1"/>
    <col min="11020" max="11026" width="11.42578125" style="2"/>
    <col min="11027" max="11027" width="27" style="2" customWidth="1"/>
    <col min="11028" max="11034" width="11.42578125" style="2"/>
    <col min="11035" max="11035" width="35.5703125" style="2" customWidth="1"/>
    <col min="11036" max="11258" width="11.42578125" style="2"/>
    <col min="11259" max="11259" width="34.42578125" style="2" customWidth="1"/>
    <col min="11260" max="11260" width="12.7109375" style="2" customWidth="1"/>
    <col min="11261" max="11261" width="10.85546875" style="2" customWidth="1"/>
    <col min="11262" max="11262" width="10.42578125" style="2" customWidth="1"/>
    <col min="11263" max="11263" width="12.140625" style="2" customWidth="1"/>
    <col min="11264" max="11264" width="10" style="2" customWidth="1"/>
    <col min="11265" max="11265" width="9.28515625" style="2" customWidth="1"/>
    <col min="11266" max="11266" width="12.28515625" style="2" bestFit="1" customWidth="1"/>
    <col min="11267" max="11267" width="28.7109375" style="2" customWidth="1"/>
    <col min="11268" max="11269" width="11.5703125" style="2" bestFit="1" customWidth="1"/>
    <col min="11270" max="11274" width="11.42578125" style="2"/>
    <col min="11275" max="11275" width="23.5703125" style="2" customWidth="1"/>
    <col min="11276" max="11282" width="11.42578125" style="2"/>
    <col min="11283" max="11283" width="27" style="2" customWidth="1"/>
    <col min="11284" max="11290" width="11.42578125" style="2"/>
    <col min="11291" max="11291" width="35.5703125" style="2" customWidth="1"/>
    <col min="11292" max="11514" width="11.42578125" style="2"/>
    <col min="11515" max="11515" width="34.42578125" style="2" customWidth="1"/>
    <col min="11516" max="11516" width="12.7109375" style="2" customWidth="1"/>
    <col min="11517" max="11517" width="10.85546875" style="2" customWidth="1"/>
    <col min="11518" max="11518" width="10.42578125" style="2" customWidth="1"/>
    <col min="11519" max="11519" width="12.140625" style="2" customWidth="1"/>
    <col min="11520" max="11520" width="10" style="2" customWidth="1"/>
    <col min="11521" max="11521" width="9.28515625" style="2" customWidth="1"/>
    <col min="11522" max="11522" width="12.28515625" style="2" bestFit="1" customWidth="1"/>
    <col min="11523" max="11523" width="28.7109375" style="2" customWidth="1"/>
    <col min="11524" max="11525" width="11.5703125" style="2" bestFit="1" customWidth="1"/>
    <col min="11526" max="11530" width="11.42578125" style="2"/>
    <col min="11531" max="11531" width="23.5703125" style="2" customWidth="1"/>
    <col min="11532" max="11538" width="11.42578125" style="2"/>
    <col min="11539" max="11539" width="27" style="2" customWidth="1"/>
    <col min="11540" max="11546" width="11.42578125" style="2"/>
    <col min="11547" max="11547" width="35.5703125" style="2" customWidth="1"/>
    <col min="11548" max="11770" width="11.42578125" style="2"/>
    <col min="11771" max="11771" width="34.42578125" style="2" customWidth="1"/>
    <col min="11772" max="11772" width="12.7109375" style="2" customWidth="1"/>
    <col min="11773" max="11773" width="10.85546875" style="2" customWidth="1"/>
    <col min="11774" max="11774" width="10.42578125" style="2" customWidth="1"/>
    <col min="11775" max="11775" width="12.140625" style="2" customWidth="1"/>
    <col min="11776" max="11776" width="10" style="2" customWidth="1"/>
    <col min="11777" max="11777" width="9.28515625" style="2" customWidth="1"/>
    <col min="11778" max="11778" width="12.28515625" style="2" bestFit="1" customWidth="1"/>
    <col min="11779" max="11779" width="28.7109375" style="2" customWidth="1"/>
    <col min="11780" max="11781" width="11.5703125" style="2" bestFit="1" customWidth="1"/>
    <col min="11782" max="11786" width="11.42578125" style="2"/>
    <col min="11787" max="11787" width="23.5703125" style="2" customWidth="1"/>
    <col min="11788" max="11794" width="11.42578125" style="2"/>
    <col min="11795" max="11795" width="27" style="2" customWidth="1"/>
    <col min="11796" max="11802" width="11.42578125" style="2"/>
    <col min="11803" max="11803" width="35.5703125" style="2" customWidth="1"/>
    <col min="11804" max="12026" width="11.42578125" style="2"/>
    <col min="12027" max="12027" width="34.42578125" style="2" customWidth="1"/>
    <col min="12028" max="12028" width="12.7109375" style="2" customWidth="1"/>
    <col min="12029" max="12029" width="10.85546875" style="2" customWidth="1"/>
    <col min="12030" max="12030" width="10.42578125" style="2" customWidth="1"/>
    <col min="12031" max="12031" width="12.140625" style="2" customWidth="1"/>
    <col min="12032" max="12032" width="10" style="2" customWidth="1"/>
    <col min="12033" max="12033" width="9.28515625" style="2" customWidth="1"/>
    <col min="12034" max="12034" width="12.28515625" style="2" bestFit="1" customWidth="1"/>
    <col min="12035" max="12035" width="28.7109375" style="2" customWidth="1"/>
    <col min="12036" max="12037" width="11.5703125" style="2" bestFit="1" customWidth="1"/>
    <col min="12038" max="12042" width="11.42578125" style="2"/>
    <col min="12043" max="12043" width="23.5703125" style="2" customWidth="1"/>
    <col min="12044" max="12050" width="11.42578125" style="2"/>
    <col min="12051" max="12051" width="27" style="2" customWidth="1"/>
    <col min="12052" max="12058" width="11.42578125" style="2"/>
    <col min="12059" max="12059" width="35.5703125" style="2" customWidth="1"/>
    <col min="12060" max="12282" width="11.42578125" style="2"/>
    <col min="12283" max="12283" width="34.42578125" style="2" customWidth="1"/>
    <col min="12284" max="12284" width="12.7109375" style="2" customWidth="1"/>
    <col min="12285" max="12285" width="10.85546875" style="2" customWidth="1"/>
    <col min="12286" max="12286" width="10.42578125" style="2" customWidth="1"/>
    <col min="12287" max="12287" width="12.140625" style="2" customWidth="1"/>
    <col min="12288" max="12288" width="10" style="2" customWidth="1"/>
    <col min="12289" max="12289" width="9.28515625" style="2" customWidth="1"/>
    <col min="12290" max="12290" width="12.28515625" style="2" bestFit="1" customWidth="1"/>
    <col min="12291" max="12291" width="28.7109375" style="2" customWidth="1"/>
    <col min="12292" max="12293" width="11.5703125" style="2" bestFit="1" customWidth="1"/>
    <col min="12294" max="12298" width="11.42578125" style="2"/>
    <col min="12299" max="12299" width="23.5703125" style="2" customWidth="1"/>
    <col min="12300" max="12306" width="11.42578125" style="2"/>
    <col min="12307" max="12307" width="27" style="2" customWidth="1"/>
    <col min="12308" max="12314" width="11.42578125" style="2"/>
    <col min="12315" max="12315" width="35.5703125" style="2" customWidth="1"/>
    <col min="12316" max="12538" width="11.42578125" style="2"/>
    <col min="12539" max="12539" width="34.42578125" style="2" customWidth="1"/>
    <col min="12540" max="12540" width="12.7109375" style="2" customWidth="1"/>
    <col min="12541" max="12541" width="10.85546875" style="2" customWidth="1"/>
    <col min="12542" max="12542" width="10.42578125" style="2" customWidth="1"/>
    <col min="12543" max="12543" width="12.140625" style="2" customWidth="1"/>
    <col min="12544" max="12544" width="10" style="2" customWidth="1"/>
    <col min="12545" max="12545" width="9.28515625" style="2" customWidth="1"/>
    <col min="12546" max="12546" width="12.28515625" style="2" bestFit="1" customWidth="1"/>
    <col min="12547" max="12547" width="28.7109375" style="2" customWidth="1"/>
    <col min="12548" max="12549" width="11.5703125" style="2" bestFit="1" customWidth="1"/>
    <col min="12550" max="12554" width="11.42578125" style="2"/>
    <col min="12555" max="12555" width="23.5703125" style="2" customWidth="1"/>
    <col min="12556" max="12562" width="11.42578125" style="2"/>
    <col min="12563" max="12563" width="27" style="2" customWidth="1"/>
    <col min="12564" max="12570" width="11.42578125" style="2"/>
    <col min="12571" max="12571" width="35.5703125" style="2" customWidth="1"/>
    <col min="12572" max="12794" width="11.42578125" style="2"/>
    <col min="12795" max="12795" width="34.42578125" style="2" customWidth="1"/>
    <col min="12796" max="12796" width="12.7109375" style="2" customWidth="1"/>
    <col min="12797" max="12797" width="10.85546875" style="2" customWidth="1"/>
    <col min="12798" max="12798" width="10.42578125" style="2" customWidth="1"/>
    <col min="12799" max="12799" width="12.140625" style="2" customWidth="1"/>
    <col min="12800" max="12800" width="10" style="2" customWidth="1"/>
    <col min="12801" max="12801" width="9.28515625" style="2" customWidth="1"/>
    <col min="12802" max="12802" width="12.28515625" style="2" bestFit="1" customWidth="1"/>
    <col min="12803" max="12803" width="28.7109375" style="2" customWidth="1"/>
    <col min="12804" max="12805" width="11.5703125" style="2" bestFit="1" customWidth="1"/>
    <col min="12806" max="12810" width="11.42578125" style="2"/>
    <col min="12811" max="12811" width="23.5703125" style="2" customWidth="1"/>
    <col min="12812" max="12818" width="11.42578125" style="2"/>
    <col min="12819" max="12819" width="27" style="2" customWidth="1"/>
    <col min="12820" max="12826" width="11.42578125" style="2"/>
    <col min="12827" max="12827" width="35.5703125" style="2" customWidth="1"/>
    <col min="12828" max="13050" width="11.42578125" style="2"/>
    <col min="13051" max="13051" width="34.42578125" style="2" customWidth="1"/>
    <col min="13052" max="13052" width="12.7109375" style="2" customWidth="1"/>
    <col min="13053" max="13053" width="10.85546875" style="2" customWidth="1"/>
    <col min="13054" max="13054" width="10.42578125" style="2" customWidth="1"/>
    <col min="13055" max="13055" width="12.140625" style="2" customWidth="1"/>
    <col min="13056" max="13056" width="10" style="2" customWidth="1"/>
    <col min="13057" max="13057" width="9.28515625" style="2" customWidth="1"/>
    <col min="13058" max="13058" width="12.28515625" style="2" bestFit="1" customWidth="1"/>
    <col min="13059" max="13059" width="28.7109375" style="2" customWidth="1"/>
    <col min="13060" max="13061" width="11.5703125" style="2" bestFit="1" customWidth="1"/>
    <col min="13062" max="13066" width="11.42578125" style="2"/>
    <col min="13067" max="13067" width="23.5703125" style="2" customWidth="1"/>
    <col min="13068" max="13074" width="11.42578125" style="2"/>
    <col min="13075" max="13075" width="27" style="2" customWidth="1"/>
    <col min="13076" max="13082" width="11.42578125" style="2"/>
    <col min="13083" max="13083" width="35.5703125" style="2" customWidth="1"/>
    <col min="13084" max="13306" width="11.42578125" style="2"/>
    <col min="13307" max="13307" width="34.42578125" style="2" customWidth="1"/>
    <col min="13308" max="13308" width="12.7109375" style="2" customWidth="1"/>
    <col min="13309" max="13309" width="10.85546875" style="2" customWidth="1"/>
    <col min="13310" max="13310" width="10.42578125" style="2" customWidth="1"/>
    <col min="13311" max="13311" width="12.140625" style="2" customWidth="1"/>
    <col min="13312" max="13312" width="10" style="2" customWidth="1"/>
    <col min="13313" max="13313" width="9.28515625" style="2" customWidth="1"/>
    <col min="13314" max="13314" width="12.28515625" style="2" bestFit="1" customWidth="1"/>
    <col min="13315" max="13315" width="28.7109375" style="2" customWidth="1"/>
    <col min="13316" max="13317" width="11.5703125" style="2" bestFit="1" customWidth="1"/>
    <col min="13318" max="13322" width="11.42578125" style="2"/>
    <col min="13323" max="13323" width="23.5703125" style="2" customWidth="1"/>
    <col min="13324" max="13330" width="11.42578125" style="2"/>
    <col min="13331" max="13331" width="27" style="2" customWidth="1"/>
    <col min="13332" max="13338" width="11.42578125" style="2"/>
    <col min="13339" max="13339" width="35.5703125" style="2" customWidth="1"/>
    <col min="13340" max="13562" width="11.42578125" style="2"/>
    <col min="13563" max="13563" width="34.42578125" style="2" customWidth="1"/>
    <col min="13564" max="13564" width="12.7109375" style="2" customWidth="1"/>
    <col min="13565" max="13565" width="10.85546875" style="2" customWidth="1"/>
    <col min="13566" max="13566" width="10.42578125" style="2" customWidth="1"/>
    <col min="13567" max="13567" width="12.140625" style="2" customWidth="1"/>
    <col min="13568" max="13568" width="10" style="2" customWidth="1"/>
    <col min="13569" max="13569" width="9.28515625" style="2" customWidth="1"/>
    <col min="13570" max="13570" width="12.28515625" style="2" bestFit="1" customWidth="1"/>
    <col min="13571" max="13571" width="28.7109375" style="2" customWidth="1"/>
    <col min="13572" max="13573" width="11.5703125" style="2" bestFit="1" customWidth="1"/>
    <col min="13574" max="13578" width="11.42578125" style="2"/>
    <col min="13579" max="13579" width="23.5703125" style="2" customWidth="1"/>
    <col min="13580" max="13586" width="11.42578125" style="2"/>
    <col min="13587" max="13587" width="27" style="2" customWidth="1"/>
    <col min="13588" max="13594" width="11.42578125" style="2"/>
    <col min="13595" max="13595" width="35.5703125" style="2" customWidth="1"/>
    <col min="13596" max="13818" width="11.42578125" style="2"/>
    <col min="13819" max="13819" width="34.42578125" style="2" customWidth="1"/>
    <col min="13820" max="13820" width="12.7109375" style="2" customWidth="1"/>
    <col min="13821" max="13821" width="10.85546875" style="2" customWidth="1"/>
    <col min="13822" max="13822" width="10.42578125" style="2" customWidth="1"/>
    <col min="13823" max="13823" width="12.140625" style="2" customWidth="1"/>
    <col min="13824" max="13824" width="10" style="2" customWidth="1"/>
    <col min="13825" max="13825" width="9.28515625" style="2" customWidth="1"/>
    <col min="13826" max="13826" width="12.28515625" style="2" bestFit="1" customWidth="1"/>
    <col min="13827" max="13827" width="28.7109375" style="2" customWidth="1"/>
    <col min="13828" max="13829" width="11.5703125" style="2" bestFit="1" customWidth="1"/>
    <col min="13830" max="13834" width="11.42578125" style="2"/>
    <col min="13835" max="13835" width="23.5703125" style="2" customWidth="1"/>
    <col min="13836" max="13842" width="11.42578125" style="2"/>
    <col min="13843" max="13843" width="27" style="2" customWidth="1"/>
    <col min="13844" max="13850" width="11.42578125" style="2"/>
    <col min="13851" max="13851" width="35.5703125" style="2" customWidth="1"/>
    <col min="13852" max="14074" width="11.42578125" style="2"/>
    <col min="14075" max="14075" width="34.42578125" style="2" customWidth="1"/>
    <col min="14076" max="14076" width="12.7109375" style="2" customWidth="1"/>
    <col min="14077" max="14077" width="10.85546875" style="2" customWidth="1"/>
    <col min="14078" max="14078" width="10.42578125" style="2" customWidth="1"/>
    <col min="14079" max="14079" width="12.140625" style="2" customWidth="1"/>
    <col min="14080" max="14080" width="10" style="2" customWidth="1"/>
    <col min="14081" max="14081" width="9.28515625" style="2" customWidth="1"/>
    <col min="14082" max="14082" width="12.28515625" style="2" bestFit="1" customWidth="1"/>
    <col min="14083" max="14083" width="28.7109375" style="2" customWidth="1"/>
    <col min="14084" max="14085" width="11.5703125" style="2" bestFit="1" customWidth="1"/>
    <col min="14086" max="14090" width="11.42578125" style="2"/>
    <col min="14091" max="14091" width="23.5703125" style="2" customWidth="1"/>
    <col min="14092" max="14098" width="11.42578125" style="2"/>
    <col min="14099" max="14099" width="27" style="2" customWidth="1"/>
    <col min="14100" max="14106" width="11.42578125" style="2"/>
    <col min="14107" max="14107" width="35.5703125" style="2" customWidth="1"/>
    <col min="14108" max="14330" width="11.42578125" style="2"/>
    <col min="14331" max="14331" width="34.42578125" style="2" customWidth="1"/>
    <col min="14332" max="14332" width="12.7109375" style="2" customWidth="1"/>
    <col min="14333" max="14333" width="10.85546875" style="2" customWidth="1"/>
    <col min="14334" max="14334" width="10.42578125" style="2" customWidth="1"/>
    <col min="14335" max="14335" width="12.140625" style="2" customWidth="1"/>
    <col min="14336" max="14336" width="10" style="2" customWidth="1"/>
    <col min="14337" max="14337" width="9.28515625" style="2" customWidth="1"/>
    <col min="14338" max="14338" width="12.28515625" style="2" bestFit="1" customWidth="1"/>
    <col min="14339" max="14339" width="28.7109375" style="2" customWidth="1"/>
    <col min="14340" max="14341" width="11.5703125" style="2" bestFit="1" customWidth="1"/>
    <col min="14342" max="14346" width="11.42578125" style="2"/>
    <col min="14347" max="14347" width="23.5703125" style="2" customWidth="1"/>
    <col min="14348" max="14354" width="11.42578125" style="2"/>
    <col min="14355" max="14355" width="27" style="2" customWidth="1"/>
    <col min="14356" max="14362" width="11.42578125" style="2"/>
    <col min="14363" max="14363" width="35.5703125" style="2" customWidth="1"/>
    <col min="14364" max="14586" width="11.42578125" style="2"/>
    <col min="14587" max="14587" width="34.42578125" style="2" customWidth="1"/>
    <col min="14588" max="14588" width="12.7109375" style="2" customWidth="1"/>
    <col min="14589" max="14589" width="10.85546875" style="2" customWidth="1"/>
    <col min="14590" max="14590" width="10.42578125" style="2" customWidth="1"/>
    <col min="14591" max="14591" width="12.140625" style="2" customWidth="1"/>
    <col min="14592" max="14592" width="10" style="2" customWidth="1"/>
    <col min="14593" max="14593" width="9.28515625" style="2" customWidth="1"/>
    <col min="14594" max="14594" width="12.28515625" style="2" bestFit="1" customWidth="1"/>
    <col min="14595" max="14595" width="28.7109375" style="2" customWidth="1"/>
    <col min="14596" max="14597" width="11.5703125" style="2" bestFit="1" customWidth="1"/>
    <col min="14598" max="14602" width="11.42578125" style="2"/>
    <col min="14603" max="14603" width="23.5703125" style="2" customWidth="1"/>
    <col min="14604" max="14610" width="11.42578125" style="2"/>
    <col min="14611" max="14611" width="27" style="2" customWidth="1"/>
    <col min="14612" max="14618" width="11.42578125" style="2"/>
    <col min="14619" max="14619" width="35.5703125" style="2" customWidth="1"/>
    <col min="14620" max="14842" width="11.42578125" style="2"/>
    <col min="14843" max="14843" width="34.42578125" style="2" customWidth="1"/>
    <col min="14844" max="14844" width="12.7109375" style="2" customWidth="1"/>
    <col min="14845" max="14845" width="10.85546875" style="2" customWidth="1"/>
    <col min="14846" max="14846" width="10.42578125" style="2" customWidth="1"/>
    <col min="14847" max="14847" width="12.140625" style="2" customWidth="1"/>
    <col min="14848" max="14848" width="10" style="2" customWidth="1"/>
    <col min="14849" max="14849" width="9.28515625" style="2" customWidth="1"/>
    <col min="14850" max="14850" width="12.28515625" style="2" bestFit="1" customWidth="1"/>
    <col min="14851" max="14851" width="28.7109375" style="2" customWidth="1"/>
    <col min="14852" max="14853" width="11.5703125" style="2" bestFit="1" customWidth="1"/>
    <col min="14854" max="14858" width="11.42578125" style="2"/>
    <col min="14859" max="14859" width="23.5703125" style="2" customWidth="1"/>
    <col min="14860" max="14866" width="11.42578125" style="2"/>
    <col min="14867" max="14867" width="27" style="2" customWidth="1"/>
    <col min="14868" max="14874" width="11.42578125" style="2"/>
    <col min="14875" max="14875" width="35.5703125" style="2" customWidth="1"/>
    <col min="14876" max="15098" width="11.42578125" style="2"/>
    <col min="15099" max="15099" width="34.42578125" style="2" customWidth="1"/>
    <col min="15100" max="15100" width="12.7109375" style="2" customWidth="1"/>
    <col min="15101" max="15101" width="10.85546875" style="2" customWidth="1"/>
    <col min="15102" max="15102" width="10.42578125" style="2" customWidth="1"/>
    <col min="15103" max="15103" width="12.140625" style="2" customWidth="1"/>
    <col min="15104" max="15104" width="10" style="2" customWidth="1"/>
    <col min="15105" max="15105" width="9.28515625" style="2" customWidth="1"/>
    <col min="15106" max="15106" width="12.28515625" style="2" bestFit="1" customWidth="1"/>
    <col min="15107" max="15107" width="28.7109375" style="2" customWidth="1"/>
    <col min="15108" max="15109" width="11.5703125" style="2" bestFit="1" customWidth="1"/>
    <col min="15110" max="15114" width="11.42578125" style="2"/>
    <col min="15115" max="15115" width="23.5703125" style="2" customWidth="1"/>
    <col min="15116" max="15122" width="11.42578125" style="2"/>
    <col min="15123" max="15123" width="27" style="2" customWidth="1"/>
    <col min="15124" max="15130" width="11.42578125" style="2"/>
    <col min="15131" max="15131" width="35.5703125" style="2" customWidth="1"/>
    <col min="15132" max="15354" width="11.42578125" style="2"/>
    <col min="15355" max="15355" width="34.42578125" style="2" customWidth="1"/>
    <col min="15356" max="15356" width="12.7109375" style="2" customWidth="1"/>
    <col min="15357" max="15357" width="10.85546875" style="2" customWidth="1"/>
    <col min="15358" max="15358" width="10.42578125" style="2" customWidth="1"/>
    <col min="15359" max="15359" width="12.140625" style="2" customWidth="1"/>
    <col min="15360" max="15360" width="10" style="2" customWidth="1"/>
    <col min="15361" max="15361" width="9.28515625" style="2" customWidth="1"/>
    <col min="15362" max="15362" width="12.28515625" style="2" bestFit="1" customWidth="1"/>
    <col min="15363" max="15363" width="28.7109375" style="2" customWidth="1"/>
    <col min="15364" max="15365" width="11.5703125" style="2" bestFit="1" customWidth="1"/>
    <col min="15366" max="15370" width="11.42578125" style="2"/>
    <col min="15371" max="15371" width="23.5703125" style="2" customWidth="1"/>
    <col min="15372" max="15378" width="11.42578125" style="2"/>
    <col min="15379" max="15379" width="27" style="2" customWidth="1"/>
    <col min="15380" max="15386" width="11.42578125" style="2"/>
    <col min="15387" max="15387" width="35.5703125" style="2" customWidth="1"/>
    <col min="15388" max="15610" width="11.42578125" style="2"/>
    <col min="15611" max="15611" width="34.42578125" style="2" customWidth="1"/>
    <col min="15612" max="15612" width="12.7109375" style="2" customWidth="1"/>
    <col min="15613" max="15613" width="10.85546875" style="2" customWidth="1"/>
    <col min="15614" max="15614" width="10.42578125" style="2" customWidth="1"/>
    <col min="15615" max="15615" width="12.140625" style="2" customWidth="1"/>
    <col min="15616" max="15616" width="10" style="2" customWidth="1"/>
    <col min="15617" max="15617" width="9.28515625" style="2" customWidth="1"/>
    <col min="15618" max="15618" width="12.28515625" style="2" bestFit="1" customWidth="1"/>
    <col min="15619" max="15619" width="28.7109375" style="2" customWidth="1"/>
    <col min="15620" max="15621" width="11.5703125" style="2" bestFit="1" customWidth="1"/>
    <col min="15622" max="15626" width="11.42578125" style="2"/>
    <col min="15627" max="15627" width="23.5703125" style="2" customWidth="1"/>
    <col min="15628" max="15634" width="11.42578125" style="2"/>
    <col min="15635" max="15635" width="27" style="2" customWidth="1"/>
    <col min="15636" max="15642" width="11.42578125" style="2"/>
    <col min="15643" max="15643" width="35.5703125" style="2" customWidth="1"/>
    <col min="15644" max="15866" width="11.42578125" style="2"/>
    <col min="15867" max="15867" width="34.42578125" style="2" customWidth="1"/>
    <col min="15868" max="15868" width="12.7109375" style="2" customWidth="1"/>
    <col min="15869" max="15869" width="10.85546875" style="2" customWidth="1"/>
    <col min="15870" max="15870" width="10.42578125" style="2" customWidth="1"/>
    <col min="15871" max="15871" width="12.140625" style="2" customWidth="1"/>
    <col min="15872" max="15872" width="10" style="2" customWidth="1"/>
    <col min="15873" max="15873" width="9.28515625" style="2" customWidth="1"/>
    <col min="15874" max="15874" width="12.28515625" style="2" bestFit="1" customWidth="1"/>
    <col min="15875" max="15875" width="28.7109375" style="2" customWidth="1"/>
    <col min="15876" max="15877" width="11.5703125" style="2" bestFit="1" customWidth="1"/>
    <col min="15878" max="15882" width="11.42578125" style="2"/>
    <col min="15883" max="15883" width="23.5703125" style="2" customWidth="1"/>
    <col min="15884" max="15890" width="11.42578125" style="2"/>
    <col min="15891" max="15891" width="27" style="2" customWidth="1"/>
    <col min="15892" max="15898" width="11.42578125" style="2"/>
    <col min="15899" max="15899" width="35.5703125" style="2" customWidth="1"/>
    <col min="15900" max="16122" width="11.42578125" style="2"/>
    <col min="16123" max="16123" width="34.42578125" style="2" customWidth="1"/>
    <col min="16124" max="16124" width="12.7109375" style="2" customWidth="1"/>
    <col min="16125" max="16125" width="10.85546875" style="2" customWidth="1"/>
    <col min="16126" max="16126" width="10.42578125" style="2" customWidth="1"/>
    <col min="16127" max="16127" width="12.140625" style="2" customWidth="1"/>
    <col min="16128" max="16128" width="10" style="2" customWidth="1"/>
    <col min="16129" max="16129" width="9.28515625" style="2" customWidth="1"/>
    <col min="16130" max="16130" width="12.28515625" style="2" bestFit="1" customWidth="1"/>
    <col min="16131" max="16131" width="28.7109375" style="2" customWidth="1"/>
    <col min="16132" max="16133" width="11.5703125" style="2" bestFit="1" customWidth="1"/>
    <col min="16134" max="16138" width="11.42578125" style="2"/>
    <col min="16139" max="16139" width="23.5703125" style="2" customWidth="1"/>
    <col min="16140" max="16146" width="11.42578125" style="2"/>
    <col min="16147" max="16147" width="27" style="2" customWidth="1"/>
    <col min="16148" max="16154" width="11.42578125" style="2"/>
    <col min="16155" max="16155" width="35.5703125" style="2" customWidth="1"/>
    <col min="16156" max="16384" width="11.42578125" style="2"/>
  </cols>
  <sheetData>
    <row r="1" spans="1:8">
      <c r="A1" s="3" t="s">
        <v>73</v>
      </c>
      <c r="B1" s="3"/>
      <c r="C1" s="3"/>
      <c r="D1" s="3"/>
      <c r="E1" s="3"/>
      <c r="F1" s="3"/>
      <c r="G1" s="3"/>
    </row>
    <row r="2" spans="1:8">
      <c r="A2" s="3" t="str">
        <f>'ING 4 armonizados'!A2:G2</f>
        <v>DEL 1 DE ENERO AL 31 DE DICIEMBRE DE 2015</v>
      </c>
      <c r="B2" s="3"/>
      <c r="C2" s="3"/>
      <c r="D2" s="3"/>
      <c r="E2" s="3"/>
      <c r="F2" s="3"/>
      <c r="G2" s="3"/>
    </row>
    <row r="3" spans="1:8">
      <c r="A3" s="4" t="s">
        <v>2</v>
      </c>
      <c r="B3" s="4"/>
      <c r="C3" s="4"/>
      <c r="D3" s="4"/>
      <c r="E3" s="4"/>
      <c r="F3" s="4"/>
      <c r="G3" s="4"/>
    </row>
    <row r="4" spans="1:8">
      <c r="A4" s="7"/>
      <c r="B4" s="8"/>
      <c r="C4" s="8"/>
      <c r="D4" s="8"/>
      <c r="E4" s="8"/>
      <c r="F4" s="8"/>
      <c r="G4" s="8"/>
    </row>
    <row r="5" spans="1:8">
      <c r="A5" s="9" t="s">
        <v>3</v>
      </c>
      <c r="B5" s="10" t="s">
        <v>4</v>
      </c>
      <c r="C5" s="11"/>
      <c r="D5" s="12"/>
      <c r="E5" s="13" t="s">
        <v>5</v>
      </c>
      <c r="F5" s="11"/>
      <c r="G5" s="14"/>
    </row>
    <row r="6" spans="1:8" ht="12.75" customHeight="1">
      <c r="A6" s="15"/>
      <c r="B6" s="16" t="s">
        <v>6</v>
      </c>
      <c r="C6" s="17" t="s">
        <v>7</v>
      </c>
      <c r="D6" s="12"/>
      <c r="E6" s="13" t="s">
        <v>8</v>
      </c>
      <c r="F6" s="12"/>
      <c r="G6" s="128">
        <v>2014</v>
      </c>
    </row>
    <row r="7" spans="1:8" ht="28.5" customHeight="1">
      <c r="A7" s="19"/>
      <c r="B7" s="20"/>
      <c r="C7" s="21" t="s">
        <v>9</v>
      </c>
      <c r="D7" s="18" t="s">
        <v>10</v>
      </c>
      <c r="E7" s="18" t="s">
        <v>11</v>
      </c>
      <c r="F7" s="21" t="s">
        <v>12</v>
      </c>
      <c r="G7" s="130" t="s">
        <v>13</v>
      </c>
    </row>
    <row r="8" spans="1:8">
      <c r="A8" s="159" t="s">
        <v>14</v>
      </c>
      <c r="B8" s="23">
        <f>B10+B17+B29+B32</f>
        <v>58488266571</v>
      </c>
      <c r="C8" s="23">
        <f t="shared" ref="C8" si="0">C10+C17+C29+C32</f>
        <v>53986673813</v>
      </c>
      <c r="D8" s="23">
        <f>D10+D17+D29+D32</f>
        <v>60842678380</v>
      </c>
      <c r="E8" s="23">
        <f>D8-C8</f>
        <v>6856004567</v>
      </c>
      <c r="F8" s="24">
        <f>(D8*100/C8)-100</f>
        <v>12.699438736951919</v>
      </c>
      <c r="G8" s="25">
        <f>(D8/1.0221)/B8*100-100</f>
        <v>1.7761891789597399</v>
      </c>
    </row>
    <row r="9" spans="1:8">
      <c r="A9" s="185"/>
      <c r="B9" s="138"/>
      <c r="C9" s="138"/>
      <c r="D9" s="138"/>
      <c r="E9" s="186"/>
      <c r="F9" s="36"/>
      <c r="G9" s="37"/>
    </row>
    <row r="10" spans="1:8" s="190" customFormat="1">
      <c r="A10" s="65" t="s">
        <v>74</v>
      </c>
      <c r="B10" s="187">
        <f>B11+B12+B13+B14+B15</f>
        <v>15526106608</v>
      </c>
      <c r="C10" s="187">
        <f>C11+C12+C13+C14+C15</f>
        <v>15260633331</v>
      </c>
      <c r="D10" s="187">
        <f>D11+D12+D13+D14+D15</f>
        <v>15146145728</v>
      </c>
      <c r="E10" s="187">
        <f>SUM(E11:E15)</f>
        <v>-114487603</v>
      </c>
      <c r="F10" s="188">
        <f>(D10*100/C10)-100</f>
        <v>-0.75021527951551548</v>
      </c>
      <c r="G10" s="189">
        <f t="shared" ref="G10:G32" si="1">(D10/1.0221)/B10*100-100</f>
        <v>-4.5565391240789239</v>
      </c>
    </row>
    <row r="11" spans="1:8" s="190" customFormat="1">
      <c r="A11" s="61" t="s">
        <v>75</v>
      </c>
      <c r="B11" s="191">
        <v>12883514153</v>
      </c>
      <c r="C11" s="191">
        <v>12733784784</v>
      </c>
      <c r="D11" s="192">
        <v>12506351945</v>
      </c>
      <c r="E11" s="191">
        <f>D11-C11</f>
        <v>-227432839</v>
      </c>
      <c r="F11" s="193">
        <f>(D11*100/C11)-100</f>
        <v>-1.7860584489049103</v>
      </c>
      <c r="G11" s="194">
        <f t="shared" si="1"/>
        <v>-5.0263959347707896</v>
      </c>
      <c r="H11" s="1"/>
    </row>
    <row r="12" spans="1:8" s="190" customFormat="1">
      <c r="A12" s="61" t="s">
        <v>76</v>
      </c>
      <c r="B12" s="191">
        <v>1202026913</v>
      </c>
      <c r="C12" s="191">
        <v>1180652469</v>
      </c>
      <c r="D12" s="192">
        <v>1189129468</v>
      </c>
      <c r="E12" s="191">
        <f t="shared" ref="E12:E25" si="2">D12-C12</f>
        <v>8476999</v>
      </c>
      <c r="F12" s="193">
        <f t="shared" ref="F12:F32" si="3">(D12*100/C12)-100</f>
        <v>0.71799273897931926</v>
      </c>
      <c r="G12" s="194">
        <f t="shared" si="1"/>
        <v>-3.2119897544069289</v>
      </c>
      <c r="H12" s="195"/>
    </row>
    <row r="13" spans="1:8" s="190" customFormat="1">
      <c r="A13" s="61" t="s">
        <v>77</v>
      </c>
      <c r="B13" s="191">
        <v>192517867</v>
      </c>
      <c r="C13" s="191">
        <v>200689500</v>
      </c>
      <c r="D13" s="192">
        <v>213935624</v>
      </c>
      <c r="E13" s="191">
        <f t="shared" si="2"/>
        <v>13246124</v>
      </c>
      <c r="F13" s="193">
        <f t="shared" si="3"/>
        <v>6.6003074401002522</v>
      </c>
      <c r="G13" s="194">
        <f t="shared" si="1"/>
        <v>8.7223118600275598</v>
      </c>
    </row>
    <row r="14" spans="1:8" s="190" customFormat="1">
      <c r="A14" s="61" t="s">
        <v>78</v>
      </c>
      <c r="B14" s="191">
        <v>704409562</v>
      </c>
      <c r="C14" s="191">
        <v>653040686</v>
      </c>
      <c r="D14" s="192">
        <v>674261512</v>
      </c>
      <c r="E14" s="191">
        <f t="shared" si="2"/>
        <v>21220826</v>
      </c>
      <c r="F14" s="193">
        <f t="shared" si="3"/>
        <v>3.2495411778983652</v>
      </c>
      <c r="G14" s="194">
        <f t="shared" si="1"/>
        <v>-6.3495778996306171</v>
      </c>
    </row>
    <row r="15" spans="1:8" s="190" customFormat="1">
      <c r="A15" s="61" t="s">
        <v>79</v>
      </c>
      <c r="B15" s="196">
        <v>543638113</v>
      </c>
      <c r="C15" s="191">
        <v>492465892</v>
      </c>
      <c r="D15" s="192">
        <v>562467179</v>
      </c>
      <c r="E15" s="191">
        <f t="shared" si="2"/>
        <v>70001287</v>
      </c>
      <c r="F15" s="193">
        <f t="shared" si="3"/>
        <v>14.214443708113691</v>
      </c>
      <c r="G15" s="194">
        <f t="shared" si="1"/>
        <v>1.226425421480144</v>
      </c>
    </row>
    <row r="16" spans="1:8" s="190" customFormat="1">
      <c r="A16" s="61"/>
      <c r="B16" s="196"/>
      <c r="C16" s="191"/>
      <c r="D16" s="192"/>
      <c r="E16" s="191"/>
      <c r="F16" s="193"/>
      <c r="G16" s="194"/>
    </row>
    <row r="17" spans="1:7" s="190" customFormat="1">
      <c r="A17" s="65" t="s">
        <v>80</v>
      </c>
      <c r="B17" s="187">
        <f>SUM(B18:B27)-B20</f>
        <v>28273008778</v>
      </c>
      <c r="C17" s="187">
        <f>SUM(C18:C27)-C20</f>
        <v>31266102613</v>
      </c>
      <c r="D17" s="187">
        <f>SUM(D18:D27)-D20</f>
        <v>33579361530</v>
      </c>
      <c r="E17" s="187">
        <f>SUM(E18:E27)-E20</f>
        <v>2313258917</v>
      </c>
      <c r="F17" s="188">
        <f>(D17*100/C17)-100</f>
        <v>7.398616148717494</v>
      </c>
      <c r="G17" s="189">
        <f t="shared" si="1"/>
        <v>16.200238114467354</v>
      </c>
    </row>
    <row r="18" spans="1:7" s="190" customFormat="1" ht="22.5">
      <c r="A18" s="61" t="s">
        <v>81</v>
      </c>
      <c r="B18" s="191">
        <v>15070722743</v>
      </c>
      <c r="C18" s="191">
        <v>17788055471</v>
      </c>
      <c r="D18" s="196">
        <v>19834262098</v>
      </c>
      <c r="E18" s="191">
        <f>D18-C18</f>
        <v>2046206627</v>
      </c>
      <c r="F18" s="193">
        <f t="shared" si="3"/>
        <v>11.503262008238877</v>
      </c>
      <c r="G18" s="194">
        <f t="shared" si="1"/>
        <v>28.762256656731779</v>
      </c>
    </row>
    <row r="19" spans="1:7" s="190" customFormat="1" ht="22.5">
      <c r="A19" s="61" t="s">
        <v>82</v>
      </c>
      <c r="B19" s="191">
        <v>3093833499</v>
      </c>
      <c r="C19" s="191">
        <v>3229261205</v>
      </c>
      <c r="D19" s="196">
        <v>3534283989</v>
      </c>
      <c r="E19" s="191">
        <f>D19-C19</f>
        <v>305022784</v>
      </c>
      <c r="F19" s="193">
        <f t="shared" si="3"/>
        <v>9.4455903265960757</v>
      </c>
      <c r="G19" s="194">
        <f t="shared" si="1"/>
        <v>11.766362665859106</v>
      </c>
    </row>
    <row r="20" spans="1:7" s="190" customFormat="1" ht="22.5">
      <c r="A20" s="61" t="s">
        <v>83</v>
      </c>
      <c r="B20" s="197">
        <f>SUM(B21:B22)</f>
        <v>5650974098</v>
      </c>
      <c r="C20" s="198">
        <f>SUM(C21:C22)</f>
        <v>5685228183</v>
      </c>
      <c r="D20" s="199">
        <f>SUM(D21:D22)</f>
        <v>5693967162</v>
      </c>
      <c r="E20" s="197">
        <f>SUM(E21:E22)</f>
        <v>8738979</v>
      </c>
      <c r="F20" s="193">
        <f t="shared" si="3"/>
        <v>0.15371377750732051</v>
      </c>
      <c r="G20" s="194">
        <f t="shared" si="1"/>
        <v>-1.4178573354646744</v>
      </c>
    </row>
    <row r="21" spans="1:7" s="190" customFormat="1">
      <c r="A21" s="200" t="s">
        <v>84</v>
      </c>
      <c r="B21" s="196">
        <v>4965994001</v>
      </c>
      <c r="C21" s="196">
        <v>4996095993</v>
      </c>
      <c r="D21" s="201">
        <v>5003775681</v>
      </c>
      <c r="E21" s="191">
        <f>D21-C21</f>
        <v>7679688</v>
      </c>
      <c r="F21" s="193">
        <f t="shared" si="3"/>
        <v>0.15371377993457713</v>
      </c>
      <c r="G21" s="194">
        <f t="shared" si="1"/>
        <v>-1.4178573453997956</v>
      </c>
    </row>
    <row r="22" spans="1:7" s="190" customFormat="1">
      <c r="A22" s="200" t="s">
        <v>85</v>
      </c>
      <c r="B22" s="196">
        <v>684980097</v>
      </c>
      <c r="C22" s="196">
        <v>689132190</v>
      </c>
      <c r="D22" s="201">
        <v>690191481</v>
      </c>
      <c r="E22" s="191">
        <f>D22-C22</f>
        <v>1059291</v>
      </c>
      <c r="F22" s="193">
        <f t="shared" si="3"/>
        <v>0.15371375991013281</v>
      </c>
      <c r="G22" s="194">
        <f t="shared" si="1"/>
        <v>-1.4178572634365452</v>
      </c>
    </row>
    <row r="23" spans="1:7" s="190" customFormat="1" ht="33.75">
      <c r="A23" s="61" t="s">
        <v>86</v>
      </c>
      <c r="B23" s="191">
        <v>1944037392</v>
      </c>
      <c r="C23" s="191">
        <v>1952053214</v>
      </c>
      <c r="D23" s="202">
        <v>1953440938</v>
      </c>
      <c r="E23" s="191">
        <f>D23-C23</f>
        <v>1387724</v>
      </c>
      <c r="F23" s="193">
        <f t="shared" si="3"/>
        <v>7.1090480015982394E-2</v>
      </c>
      <c r="G23" s="194">
        <f t="shared" si="1"/>
        <v>-1.6889617473216987</v>
      </c>
    </row>
    <row r="24" spans="1:7" s="190" customFormat="1">
      <c r="A24" s="61" t="s">
        <v>87</v>
      </c>
      <c r="B24" s="191">
        <v>933827936</v>
      </c>
      <c r="C24" s="191">
        <v>986514276</v>
      </c>
      <c r="D24" s="202">
        <v>933489860</v>
      </c>
      <c r="E24" s="191">
        <f t="shared" si="2"/>
        <v>-53024416</v>
      </c>
      <c r="F24" s="193">
        <f>(D24*100/C24)-100</f>
        <v>-5.3749263735946187</v>
      </c>
      <c r="G24" s="194">
        <f t="shared" si="1"/>
        <v>-2.1976354988112519</v>
      </c>
    </row>
    <row r="25" spans="1:7" s="190" customFormat="1" ht="22.5">
      <c r="A25" s="61" t="s">
        <v>88</v>
      </c>
      <c r="B25" s="191">
        <v>122252630</v>
      </c>
      <c r="C25" s="191">
        <v>123095922</v>
      </c>
      <c r="D25" s="202">
        <v>125415764</v>
      </c>
      <c r="E25" s="191">
        <f t="shared" si="2"/>
        <v>2319842</v>
      </c>
      <c r="F25" s="193">
        <f t="shared" si="3"/>
        <v>1.8845807093430693</v>
      </c>
      <c r="G25" s="194">
        <f t="shared" si="1"/>
        <v>0.36921535259892835</v>
      </c>
    </row>
    <row r="26" spans="1:7" s="190" customFormat="1" ht="22.5">
      <c r="A26" s="61" t="s">
        <v>89</v>
      </c>
      <c r="B26" s="191">
        <v>253699877</v>
      </c>
      <c r="C26" s="191">
        <v>284143862</v>
      </c>
      <c r="D26" s="196">
        <v>260079013</v>
      </c>
      <c r="E26" s="191">
        <f>D26-C26</f>
        <v>-24064849</v>
      </c>
      <c r="F26" s="193">
        <f t="shared" si="3"/>
        <v>-8.4692482289130027</v>
      </c>
      <c r="G26" s="194">
        <f t="shared" si="1"/>
        <v>0.29785920852106074</v>
      </c>
    </row>
    <row r="27" spans="1:7" s="190" customFormat="1" ht="22.5">
      <c r="A27" s="61" t="s">
        <v>90</v>
      </c>
      <c r="B27" s="191">
        <v>1203660603</v>
      </c>
      <c r="C27" s="191">
        <v>1217750480</v>
      </c>
      <c r="D27" s="203">
        <v>1244422706</v>
      </c>
      <c r="E27" s="191">
        <f>D27-C27</f>
        <v>26672226</v>
      </c>
      <c r="F27" s="193">
        <f t="shared" si="3"/>
        <v>2.1902866340894462</v>
      </c>
      <c r="G27" s="194">
        <f t="shared" si="1"/>
        <v>1.1510726497515122</v>
      </c>
    </row>
    <row r="28" spans="1:7" s="190" customFormat="1">
      <c r="A28" s="61"/>
      <c r="B28" s="191"/>
      <c r="C28" s="191"/>
      <c r="D28" s="192"/>
      <c r="E28" s="191"/>
      <c r="F28" s="193"/>
      <c r="G28" s="194"/>
    </row>
    <row r="29" spans="1:7" s="205" customFormat="1">
      <c r="A29" s="65" t="s">
        <v>91</v>
      </c>
      <c r="B29" s="187">
        <v>12789474955</v>
      </c>
      <c r="C29" s="187">
        <v>5472604356</v>
      </c>
      <c r="D29" s="204">
        <v>9907423870</v>
      </c>
      <c r="E29" s="187">
        <f>D29-C29</f>
        <v>4434819514</v>
      </c>
      <c r="F29" s="188">
        <f t="shared" ref="F29" si="4">(D29*100/C29)-100</f>
        <v>81.036728137267886</v>
      </c>
      <c r="G29" s="189">
        <f t="shared" si="1"/>
        <v>-24.20952310885481</v>
      </c>
    </row>
    <row r="30" spans="1:7" s="190" customFormat="1">
      <c r="A30" s="61"/>
      <c r="B30" s="191"/>
      <c r="C30" s="191"/>
      <c r="D30" s="191"/>
      <c r="E30" s="191"/>
      <c r="F30" s="193"/>
      <c r="G30" s="194"/>
    </row>
    <row r="31" spans="1:7" s="190" customFormat="1">
      <c r="A31" s="61"/>
      <c r="B31" s="191"/>
      <c r="C31" s="191"/>
      <c r="D31" s="191"/>
      <c r="E31" s="191"/>
      <c r="F31" s="193"/>
      <c r="G31" s="194"/>
    </row>
    <row r="32" spans="1:7" s="190" customFormat="1" ht="22.5">
      <c r="A32" s="65" t="s">
        <v>92</v>
      </c>
      <c r="B32" s="35">
        <v>1899676230</v>
      </c>
      <c r="C32" s="35">
        <v>1987333513</v>
      </c>
      <c r="D32" s="35">
        <v>2209747252</v>
      </c>
      <c r="E32" s="187">
        <f>D32-C32</f>
        <v>222413739</v>
      </c>
      <c r="F32" s="188">
        <f t="shared" si="3"/>
        <v>11.191565861748742</v>
      </c>
      <c r="G32" s="189">
        <f t="shared" si="1"/>
        <v>13.807170414856103</v>
      </c>
    </row>
    <row r="33" spans="1:7" s="190" customFormat="1">
      <c r="A33" s="206"/>
      <c r="B33" s="207"/>
      <c r="C33" s="207"/>
      <c r="D33" s="207"/>
      <c r="E33" s="207"/>
      <c r="F33" s="208"/>
      <c r="G33" s="209"/>
    </row>
    <row r="34" spans="1:7">
      <c r="A34" s="155" t="s">
        <v>33</v>
      </c>
      <c r="B34" s="155"/>
      <c r="C34" s="155"/>
      <c r="D34" s="156"/>
      <c r="E34" s="156"/>
      <c r="F34" s="156"/>
      <c r="G34" s="210"/>
    </row>
    <row r="35" spans="1:7">
      <c r="A35" s="157"/>
      <c r="B35" s="157"/>
      <c r="C35" s="7"/>
      <c r="D35" s="7"/>
      <c r="E35" s="7"/>
      <c r="F35" s="7"/>
      <c r="G35" s="7"/>
    </row>
    <row r="39" spans="1:7" ht="13.5">
      <c r="A39" s="211"/>
    </row>
  </sheetData>
  <mergeCells count="9">
    <mergeCell ref="A1:G1"/>
    <mergeCell ref="A2:G2"/>
    <mergeCell ref="A3:G3"/>
    <mergeCell ref="A5:A7"/>
    <mergeCell ref="B5:D5"/>
    <mergeCell ref="E5:G5"/>
    <mergeCell ref="B6:B7"/>
    <mergeCell ref="C6:D6"/>
    <mergeCell ref="E6:F6"/>
  </mergeCells>
  <pageMargins left="0.75" right="0.31" top="1" bottom="1" header="0" footer="0"/>
  <pageSetup scale="83"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sheetPr>
    <tabColor rgb="FFFF0000"/>
  </sheetPr>
  <dimension ref="A1:I576"/>
  <sheetViews>
    <sheetView showGridLines="0" topLeftCell="A399" workbookViewId="0">
      <selection activeCell="A5" sqref="A5:G576"/>
    </sheetView>
  </sheetViews>
  <sheetFormatPr baseColWidth="10" defaultRowHeight="11.25"/>
  <cols>
    <col min="1" max="1" width="4" style="213" bestFit="1" customWidth="1"/>
    <col min="2" max="2" width="30.140625" style="213" customWidth="1"/>
    <col min="3" max="3" width="17.5703125" style="213" customWidth="1"/>
    <col min="4" max="4" width="15.140625" style="213" customWidth="1"/>
    <col min="5" max="5" width="16.140625" style="213" customWidth="1"/>
    <col min="6" max="6" width="15.140625" style="213" customWidth="1"/>
    <col min="7" max="7" width="13.5703125" style="213" customWidth="1"/>
    <col min="8" max="8" width="11.42578125" style="213"/>
    <col min="9" max="9" width="15.28515625" style="213" bestFit="1" customWidth="1"/>
    <col min="10" max="16384" width="11.42578125" style="213"/>
  </cols>
  <sheetData>
    <row r="1" spans="1:9">
      <c r="A1" s="212" t="s">
        <v>93</v>
      </c>
      <c r="B1" s="212"/>
      <c r="C1" s="212"/>
      <c r="D1" s="212"/>
      <c r="E1" s="212"/>
      <c r="F1" s="212"/>
      <c r="G1" s="212"/>
    </row>
    <row r="2" spans="1:9">
      <c r="A2" s="212" t="s">
        <v>94</v>
      </c>
      <c r="B2" s="212"/>
      <c r="C2" s="212"/>
      <c r="D2" s="212"/>
      <c r="E2" s="212"/>
      <c r="F2" s="212"/>
      <c r="G2" s="212"/>
    </row>
    <row r="3" spans="1:9">
      <c r="A3" s="212" t="s">
        <v>95</v>
      </c>
      <c r="B3" s="212"/>
      <c r="C3" s="212"/>
      <c r="D3" s="212"/>
      <c r="E3" s="212"/>
      <c r="F3" s="212"/>
      <c r="G3" s="212"/>
    </row>
    <row r="4" spans="1:9" s="216" customFormat="1">
      <c r="A4" s="214"/>
      <c r="B4" s="214"/>
      <c r="C4" s="215"/>
      <c r="D4" s="215"/>
      <c r="E4" s="215"/>
      <c r="F4" s="215"/>
      <c r="G4" s="215"/>
    </row>
    <row r="5" spans="1:9" ht="45">
      <c r="A5" s="217" t="s">
        <v>96</v>
      </c>
      <c r="B5" s="217" t="s">
        <v>97</v>
      </c>
      <c r="C5" s="218" t="s">
        <v>98</v>
      </c>
      <c r="D5" s="218" t="s">
        <v>76</v>
      </c>
      <c r="E5" s="218" t="s">
        <v>79</v>
      </c>
      <c r="F5" s="218" t="s">
        <v>99</v>
      </c>
      <c r="G5" s="218" t="s">
        <v>100</v>
      </c>
    </row>
    <row r="6" spans="1:9">
      <c r="A6" s="219"/>
      <c r="B6" s="219"/>
      <c r="C6" s="220">
        <f>SUM(C7:C576)</f>
        <v>2861829674.4999976</v>
      </c>
      <c r="D6" s="220">
        <f>SUM(D7:D576)</f>
        <v>1194033422.4000001</v>
      </c>
      <c r="E6" s="220">
        <f t="shared" ref="E6:G6" si="0">SUM(E7:E576)</f>
        <v>112493435.8</v>
      </c>
      <c r="F6" s="220">
        <f t="shared" si="0"/>
        <v>86296486.799999997</v>
      </c>
      <c r="G6" s="220">
        <f t="shared" si="0"/>
        <v>4254653019.500001</v>
      </c>
      <c r="I6" s="221"/>
    </row>
    <row r="7" spans="1:9">
      <c r="A7" s="222" t="s">
        <v>101</v>
      </c>
      <c r="B7" s="222" t="s">
        <v>102</v>
      </c>
      <c r="C7" s="221">
        <v>1447121.9</v>
      </c>
      <c r="D7" s="221">
        <v>638849.69999999995</v>
      </c>
      <c r="E7" s="221">
        <v>33993.799999999996</v>
      </c>
      <c r="F7" s="221">
        <v>17236.8</v>
      </c>
      <c r="G7" s="221">
        <f>SUM(C7:F7)</f>
        <v>2137202.1999999997</v>
      </c>
      <c r="I7" s="221"/>
    </row>
    <row r="8" spans="1:9">
      <c r="A8" s="222" t="s">
        <v>103</v>
      </c>
      <c r="B8" s="222" t="s">
        <v>104</v>
      </c>
      <c r="C8" s="221">
        <v>21619151.100000001</v>
      </c>
      <c r="D8" s="221">
        <v>8006120.5</v>
      </c>
      <c r="E8" s="221">
        <v>1364511</v>
      </c>
      <c r="F8" s="221">
        <v>739037</v>
      </c>
      <c r="G8" s="221">
        <f t="shared" ref="G8:G71" si="1">SUM(C8:F8)</f>
        <v>31728819.600000001</v>
      </c>
      <c r="I8" s="221"/>
    </row>
    <row r="9" spans="1:9">
      <c r="A9" s="222" t="s">
        <v>105</v>
      </c>
      <c r="B9" s="222" t="s">
        <v>106</v>
      </c>
      <c r="C9" s="221">
        <v>1803075</v>
      </c>
      <c r="D9" s="221">
        <v>594792</v>
      </c>
      <c r="E9" s="221">
        <v>80565</v>
      </c>
      <c r="F9" s="221">
        <v>39643</v>
      </c>
      <c r="G9" s="221">
        <f t="shared" si="1"/>
        <v>2518075</v>
      </c>
      <c r="I9" s="221"/>
    </row>
    <row r="10" spans="1:9">
      <c r="A10" s="222" t="s">
        <v>107</v>
      </c>
      <c r="B10" s="222" t="s">
        <v>108</v>
      </c>
      <c r="C10" s="221">
        <v>1017848.7</v>
      </c>
      <c r="D10" s="221">
        <v>471823</v>
      </c>
      <c r="E10" s="221">
        <v>29202</v>
      </c>
      <c r="F10" s="221">
        <v>18353</v>
      </c>
      <c r="G10" s="221">
        <f t="shared" si="1"/>
        <v>1537226.7</v>
      </c>
    </row>
    <row r="11" spans="1:9">
      <c r="A11" s="222" t="s">
        <v>109</v>
      </c>
      <c r="B11" s="222" t="s">
        <v>110</v>
      </c>
      <c r="C11" s="221">
        <v>11974454.5</v>
      </c>
      <c r="D11" s="221">
        <v>4008198.7</v>
      </c>
      <c r="E11" s="221">
        <v>406316</v>
      </c>
      <c r="F11" s="221">
        <v>268525</v>
      </c>
      <c r="G11" s="221">
        <f t="shared" si="1"/>
        <v>16657494.199999999</v>
      </c>
    </row>
    <row r="12" spans="1:9">
      <c r="A12" s="222" t="s">
        <v>111</v>
      </c>
      <c r="B12" s="222" t="s">
        <v>112</v>
      </c>
      <c r="C12" s="221">
        <v>12912981.1</v>
      </c>
      <c r="D12" s="221">
        <v>5601058</v>
      </c>
      <c r="E12" s="221">
        <v>503935</v>
      </c>
      <c r="F12" s="221">
        <v>472198</v>
      </c>
      <c r="G12" s="221">
        <f t="shared" si="1"/>
        <v>19490172.100000001</v>
      </c>
    </row>
    <row r="13" spans="1:9">
      <c r="A13" s="222" t="s">
        <v>113</v>
      </c>
      <c r="B13" s="222" t="s">
        <v>114</v>
      </c>
      <c r="C13" s="221">
        <v>2550639.2000000002</v>
      </c>
      <c r="D13" s="221">
        <v>1014445.7</v>
      </c>
      <c r="E13" s="221">
        <v>87441</v>
      </c>
      <c r="F13" s="221">
        <v>41501</v>
      </c>
      <c r="G13" s="221">
        <f t="shared" si="1"/>
        <v>3694026.9000000004</v>
      </c>
    </row>
    <row r="14" spans="1:9">
      <c r="A14" s="222" t="s">
        <v>115</v>
      </c>
      <c r="B14" s="222" t="s">
        <v>116</v>
      </c>
      <c r="C14" s="221">
        <v>1193150.3</v>
      </c>
      <c r="D14" s="221">
        <v>623967.30000000005</v>
      </c>
      <c r="E14" s="221">
        <v>25054</v>
      </c>
      <c r="F14" s="221">
        <v>20215</v>
      </c>
      <c r="G14" s="221">
        <f t="shared" si="1"/>
        <v>1862386.6</v>
      </c>
    </row>
    <row r="15" spans="1:9">
      <c r="A15" s="222" t="s">
        <v>117</v>
      </c>
      <c r="B15" s="222" t="s">
        <v>118</v>
      </c>
      <c r="C15" s="221">
        <v>3656576.6</v>
      </c>
      <c r="D15" s="221">
        <v>2069697.9</v>
      </c>
      <c r="E15" s="221">
        <v>200604</v>
      </c>
      <c r="F15" s="221">
        <v>117956</v>
      </c>
      <c r="G15" s="221">
        <f t="shared" si="1"/>
        <v>6044834.5</v>
      </c>
    </row>
    <row r="16" spans="1:9">
      <c r="A16" s="222" t="s">
        <v>119</v>
      </c>
      <c r="B16" s="222" t="s">
        <v>120</v>
      </c>
      <c r="C16" s="221">
        <v>6968097</v>
      </c>
      <c r="D16" s="221">
        <v>2640416</v>
      </c>
      <c r="E16" s="221">
        <v>367487</v>
      </c>
      <c r="F16" s="221">
        <v>256315</v>
      </c>
      <c r="G16" s="221">
        <f t="shared" si="1"/>
        <v>10232315</v>
      </c>
    </row>
    <row r="17" spans="1:7">
      <c r="A17" s="222" t="s">
        <v>121</v>
      </c>
      <c r="B17" s="222" t="s">
        <v>122</v>
      </c>
      <c r="C17" s="221">
        <v>1228589.8999999999</v>
      </c>
      <c r="D17" s="221">
        <v>474888</v>
      </c>
      <c r="E17" s="221">
        <v>40113</v>
      </c>
      <c r="F17" s="221">
        <v>19387</v>
      </c>
      <c r="G17" s="221">
        <f t="shared" si="1"/>
        <v>1762977.9</v>
      </c>
    </row>
    <row r="18" spans="1:7">
      <c r="A18" s="222" t="s">
        <v>123</v>
      </c>
      <c r="B18" s="222" t="s">
        <v>124</v>
      </c>
      <c r="C18" s="221">
        <v>4817607</v>
      </c>
      <c r="D18" s="221">
        <v>1318480.2</v>
      </c>
      <c r="E18" s="221">
        <v>328362</v>
      </c>
      <c r="F18" s="221">
        <v>166778</v>
      </c>
      <c r="G18" s="221">
        <f t="shared" si="1"/>
        <v>6631227.2000000002</v>
      </c>
    </row>
    <row r="19" spans="1:7">
      <c r="A19" s="222" t="s">
        <v>125</v>
      </c>
      <c r="B19" s="222" t="s">
        <v>126</v>
      </c>
      <c r="C19" s="221">
        <v>3677876.6</v>
      </c>
      <c r="D19" s="221">
        <v>2096606</v>
      </c>
      <c r="E19" s="221">
        <v>79266</v>
      </c>
      <c r="F19" s="221">
        <v>77911</v>
      </c>
      <c r="G19" s="221">
        <f t="shared" si="1"/>
        <v>5931659.5999999996</v>
      </c>
    </row>
    <row r="20" spans="1:7">
      <c r="A20" s="222" t="s">
        <v>127</v>
      </c>
      <c r="B20" s="222" t="s">
        <v>128</v>
      </c>
      <c r="C20" s="221">
        <v>22452050.5</v>
      </c>
      <c r="D20" s="221">
        <v>7649875.4000000004</v>
      </c>
      <c r="E20" s="221">
        <v>684309</v>
      </c>
      <c r="F20" s="221">
        <v>679539</v>
      </c>
      <c r="G20" s="221">
        <f t="shared" si="1"/>
        <v>31465773.899999999</v>
      </c>
    </row>
    <row r="21" spans="1:7">
      <c r="A21" s="222" t="s">
        <v>129</v>
      </c>
      <c r="B21" s="222" t="s">
        <v>130</v>
      </c>
      <c r="C21" s="221">
        <v>3053200.5</v>
      </c>
      <c r="D21" s="221">
        <v>977909.6</v>
      </c>
      <c r="E21" s="221">
        <v>170263</v>
      </c>
      <c r="F21" s="221">
        <v>74866</v>
      </c>
      <c r="G21" s="221">
        <f t="shared" si="1"/>
        <v>4276239.0999999996</v>
      </c>
    </row>
    <row r="22" spans="1:7">
      <c r="A22" s="222" t="s">
        <v>131</v>
      </c>
      <c r="B22" s="222" t="s">
        <v>132</v>
      </c>
      <c r="C22" s="221">
        <v>4342338.8</v>
      </c>
      <c r="D22" s="221">
        <v>892296</v>
      </c>
      <c r="E22" s="221">
        <v>316398</v>
      </c>
      <c r="F22" s="221">
        <v>135544</v>
      </c>
      <c r="G22" s="221">
        <f t="shared" si="1"/>
        <v>5686576.7999999998</v>
      </c>
    </row>
    <row r="23" spans="1:7">
      <c r="A23" s="222" t="s">
        <v>133</v>
      </c>
      <c r="B23" s="222" t="s">
        <v>134</v>
      </c>
      <c r="C23" s="221">
        <v>2322677.1</v>
      </c>
      <c r="D23" s="221">
        <v>598359.6</v>
      </c>
      <c r="E23" s="221">
        <v>110049</v>
      </c>
      <c r="F23" s="221">
        <v>52464</v>
      </c>
      <c r="G23" s="221">
        <f t="shared" si="1"/>
        <v>3083549.7</v>
      </c>
    </row>
    <row r="24" spans="1:7">
      <c r="A24" s="222" t="s">
        <v>135</v>
      </c>
      <c r="B24" s="222" t="s">
        <v>136</v>
      </c>
      <c r="C24" s="221">
        <v>1148662.5</v>
      </c>
      <c r="D24" s="221">
        <v>554271</v>
      </c>
      <c r="E24" s="221">
        <v>25911</v>
      </c>
      <c r="F24" s="221">
        <v>17861</v>
      </c>
      <c r="G24" s="221">
        <f t="shared" si="1"/>
        <v>1746705.5</v>
      </c>
    </row>
    <row r="25" spans="1:7">
      <c r="A25" s="222" t="s">
        <v>137</v>
      </c>
      <c r="B25" s="222" t="s">
        <v>138</v>
      </c>
      <c r="C25" s="221">
        <v>2051483.7</v>
      </c>
      <c r="D25" s="221">
        <v>571560</v>
      </c>
      <c r="E25" s="221">
        <v>97644</v>
      </c>
      <c r="F25" s="221">
        <v>49961</v>
      </c>
      <c r="G25" s="221">
        <f t="shared" si="1"/>
        <v>2770648.7</v>
      </c>
    </row>
    <row r="26" spans="1:7">
      <c r="A26" s="222" t="s">
        <v>139</v>
      </c>
      <c r="B26" s="222" t="s">
        <v>140</v>
      </c>
      <c r="C26" s="221">
        <v>2532544.4</v>
      </c>
      <c r="D26" s="221">
        <v>1980911.2</v>
      </c>
      <c r="E26" s="221">
        <v>127499</v>
      </c>
      <c r="F26" s="221">
        <v>66314</v>
      </c>
      <c r="G26" s="221">
        <f t="shared" si="1"/>
        <v>4707268.5999999996</v>
      </c>
    </row>
    <row r="27" spans="1:7">
      <c r="A27" s="222" t="s">
        <v>141</v>
      </c>
      <c r="B27" s="222" t="s">
        <v>142</v>
      </c>
      <c r="C27" s="221">
        <v>7081134.4000000004</v>
      </c>
      <c r="D27" s="221">
        <v>2426688</v>
      </c>
      <c r="E27" s="221">
        <v>420760</v>
      </c>
      <c r="F27" s="221">
        <v>233037</v>
      </c>
      <c r="G27" s="221">
        <f t="shared" si="1"/>
        <v>10161619.4</v>
      </c>
    </row>
    <row r="28" spans="1:7">
      <c r="A28" s="222" t="s">
        <v>143</v>
      </c>
      <c r="B28" s="222" t="s">
        <v>144</v>
      </c>
      <c r="C28" s="221">
        <v>1152847.2</v>
      </c>
      <c r="D28" s="221">
        <v>530476.4</v>
      </c>
      <c r="E28" s="221">
        <v>25120</v>
      </c>
      <c r="F28" s="221">
        <v>22393</v>
      </c>
      <c r="G28" s="221">
        <f t="shared" si="1"/>
        <v>1730836.6</v>
      </c>
    </row>
    <row r="29" spans="1:7">
      <c r="A29" s="222" t="s">
        <v>145</v>
      </c>
      <c r="B29" s="222" t="s">
        <v>146</v>
      </c>
      <c r="C29" s="221">
        <v>7348601.4000000004</v>
      </c>
      <c r="D29" s="221">
        <v>3766008</v>
      </c>
      <c r="E29" s="221">
        <v>517072</v>
      </c>
      <c r="F29" s="221">
        <v>292793</v>
      </c>
      <c r="G29" s="221">
        <f t="shared" si="1"/>
        <v>11924474.4</v>
      </c>
    </row>
    <row r="30" spans="1:7">
      <c r="A30" s="222" t="s">
        <v>147</v>
      </c>
      <c r="B30" s="222" t="s">
        <v>148</v>
      </c>
      <c r="C30" s="221">
        <v>4304689.9000000004</v>
      </c>
      <c r="D30" s="221">
        <v>2391064.2000000002</v>
      </c>
      <c r="E30" s="221">
        <v>129969</v>
      </c>
      <c r="F30" s="221">
        <v>64924</v>
      </c>
      <c r="G30" s="221">
        <f t="shared" si="1"/>
        <v>6890647.1000000006</v>
      </c>
    </row>
    <row r="31" spans="1:7">
      <c r="A31" s="222" t="s">
        <v>149</v>
      </c>
      <c r="B31" s="222" t="s">
        <v>150</v>
      </c>
      <c r="C31" s="221">
        <v>5984523.9000000004</v>
      </c>
      <c r="D31" s="221">
        <v>2882403.2</v>
      </c>
      <c r="E31" s="221">
        <v>323828</v>
      </c>
      <c r="F31" s="221">
        <v>194121</v>
      </c>
      <c r="G31" s="221">
        <f t="shared" si="1"/>
        <v>9384876.1000000015</v>
      </c>
    </row>
    <row r="32" spans="1:7">
      <c r="A32" s="222" t="s">
        <v>151</v>
      </c>
      <c r="B32" s="222" t="s">
        <v>152</v>
      </c>
      <c r="C32" s="221">
        <v>4903619</v>
      </c>
      <c r="D32" s="221">
        <v>1258392</v>
      </c>
      <c r="E32" s="221">
        <v>262794</v>
      </c>
      <c r="F32" s="221">
        <v>134748</v>
      </c>
      <c r="G32" s="221">
        <f t="shared" si="1"/>
        <v>6559553</v>
      </c>
    </row>
    <row r="33" spans="1:7">
      <c r="A33" s="222" t="s">
        <v>153</v>
      </c>
      <c r="B33" s="222" t="s">
        <v>154</v>
      </c>
      <c r="C33" s="221">
        <v>1950787.8</v>
      </c>
      <c r="D33" s="221">
        <v>1359288</v>
      </c>
      <c r="E33" s="221">
        <v>80223</v>
      </c>
      <c r="F33" s="221">
        <v>39054</v>
      </c>
      <c r="G33" s="221">
        <f t="shared" si="1"/>
        <v>3429352.8</v>
      </c>
    </row>
    <row r="34" spans="1:7">
      <c r="A34" s="222" t="s">
        <v>155</v>
      </c>
      <c r="B34" s="222" t="s">
        <v>156</v>
      </c>
      <c r="C34" s="221">
        <v>10272406.6</v>
      </c>
      <c r="D34" s="221">
        <v>2844000</v>
      </c>
      <c r="E34" s="221">
        <v>597496</v>
      </c>
      <c r="F34" s="221">
        <v>312670</v>
      </c>
      <c r="G34" s="221">
        <f t="shared" si="1"/>
        <v>14026572.6</v>
      </c>
    </row>
    <row r="35" spans="1:7">
      <c r="A35" s="222" t="s">
        <v>157</v>
      </c>
      <c r="B35" s="222" t="s">
        <v>158</v>
      </c>
      <c r="C35" s="221">
        <v>3095525.7</v>
      </c>
      <c r="D35" s="221">
        <v>2042688</v>
      </c>
      <c r="E35" s="221">
        <v>155775</v>
      </c>
      <c r="F35" s="221">
        <v>67732</v>
      </c>
      <c r="G35" s="221">
        <f t="shared" si="1"/>
        <v>5361720.7</v>
      </c>
    </row>
    <row r="36" spans="1:7">
      <c r="A36" s="222" t="s">
        <v>159</v>
      </c>
      <c r="B36" s="222" t="s">
        <v>160</v>
      </c>
      <c r="C36" s="221">
        <v>15838538.699999999</v>
      </c>
      <c r="D36" s="221">
        <v>1688191.6</v>
      </c>
      <c r="E36" s="221">
        <v>207951</v>
      </c>
      <c r="F36" s="221">
        <v>294074</v>
      </c>
      <c r="G36" s="221">
        <f t="shared" si="1"/>
        <v>18028755.300000001</v>
      </c>
    </row>
    <row r="37" spans="1:7">
      <c r="A37" s="222" t="s">
        <v>161</v>
      </c>
      <c r="B37" s="222" t="s">
        <v>162</v>
      </c>
      <c r="C37" s="221">
        <v>6425511.7000000002</v>
      </c>
      <c r="D37" s="221">
        <v>1135920</v>
      </c>
      <c r="E37" s="221">
        <v>231717</v>
      </c>
      <c r="F37" s="221">
        <v>116969</v>
      </c>
      <c r="G37" s="221">
        <f t="shared" si="1"/>
        <v>7910117.7000000002</v>
      </c>
    </row>
    <row r="38" spans="1:7">
      <c r="A38" s="222" t="s">
        <v>163</v>
      </c>
      <c r="B38" s="222" t="s">
        <v>164</v>
      </c>
      <c r="C38" s="221">
        <v>1278385</v>
      </c>
      <c r="D38" s="221">
        <v>636825.59999999998</v>
      </c>
      <c r="E38" s="221">
        <v>32567</v>
      </c>
      <c r="F38" s="221">
        <v>16413</v>
      </c>
      <c r="G38" s="221">
        <f t="shared" si="1"/>
        <v>1964190.6</v>
      </c>
    </row>
    <row r="39" spans="1:7">
      <c r="A39" s="222" t="s">
        <v>165</v>
      </c>
      <c r="B39" s="222" t="s">
        <v>166</v>
      </c>
      <c r="C39" s="221">
        <v>1407936.6</v>
      </c>
      <c r="D39" s="221">
        <v>664140.19999999995</v>
      </c>
      <c r="E39" s="221">
        <v>63995</v>
      </c>
      <c r="F39" s="221">
        <v>54641</v>
      </c>
      <c r="G39" s="221">
        <f t="shared" si="1"/>
        <v>2190712.7999999998</v>
      </c>
    </row>
    <row r="40" spans="1:7">
      <c r="A40" s="222" t="s">
        <v>167</v>
      </c>
      <c r="B40" s="222" t="s">
        <v>168</v>
      </c>
      <c r="C40" s="221">
        <v>1347885.9</v>
      </c>
      <c r="D40" s="221">
        <v>715297.3</v>
      </c>
      <c r="E40" s="221">
        <v>41747</v>
      </c>
      <c r="F40" s="221">
        <v>22641</v>
      </c>
      <c r="G40" s="221">
        <f t="shared" si="1"/>
        <v>2127571.2000000002</v>
      </c>
    </row>
    <row r="41" spans="1:7">
      <c r="A41" s="222" t="s">
        <v>169</v>
      </c>
      <c r="B41" s="222" t="s">
        <v>170</v>
      </c>
      <c r="C41" s="221">
        <v>652346</v>
      </c>
      <c r="D41" s="221">
        <v>604406.69999999995</v>
      </c>
      <c r="E41" s="221">
        <v>13704</v>
      </c>
      <c r="F41" s="221">
        <v>11776</v>
      </c>
      <c r="G41" s="221">
        <f t="shared" si="1"/>
        <v>1282232.7</v>
      </c>
    </row>
    <row r="42" spans="1:7">
      <c r="A42" s="222" t="s">
        <v>171</v>
      </c>
      <c r="B42" s="222" t="s">
        <v>172</v>
      </c>
      <c r="C42" s="221">
        <v>3102392.5</v>
      </c>
      <c r="D42" s="221">
        <v>751536</v>
      </c>
      <c r="E42" s="221">
        <v>167429</v>
      </c>
      <c r="F42" s="221">
        <v>84725</v>
      </c>
      <c r="G42" s="221">
        <f t="shared" si="1"/>
        <v>4106082.5</v>
      </c>
    </row>
    <row r="43" spans="1:7">
      <c r="A43" s="222" t="s">
        <v>173</v>
      </c>
      <c r="B43" s="222" t="s">
        <v>174</v>
      </c>
      <c r="C43" s="221">
        <v>2642426.4</v>
      </c>
      <c r="D43" s="221">
        <v>673340.2</v>
      </c>
      <c r="E43" s="221">
        <v>148257</v>
      </c>
      <c r="F43" s="221">
        <v>70262</v>
      </c>
      <c r="G43" s="221">
        <f t="shared" si="1"/>
        <v>3534285.5999999996</v>
      </c>
    </row>
    <row r="44" spans="1:7">
      <c r="A44" s="222" t="s">
        <v>175</v>
      </c>
      <c r="B44" s="222" t="s">
        <v>176</v>
      </c>
      <c r="C44" s="221">
        <v>1583875.7</v>
      </c>
      <c r="D44" s="221">
        <v>848400.2</v>
      </c>
      <c r="E44" s="221">
        <v>68303</v>
      </c>
      <c r="F44" s="221">
        <v>37424</v>
      </c>
      <c r="G44" s="221">
        <f t="shared" si="1"/>
        <v>2538002.9</v>
      </c>
    </row>
    <row r="45" spans="1:7">
      <c r="A45" s="222" t="s">
        <v>177</v>
      </c>
      <c r="B45" s="222" t="s">
        <v>178</v>
      </c>
      <c r="C45" s="221">
        <v>62354862.5</v>
      </c>
      <c r="D45" s="221">
        <v>28716830.899999999</v>
      </c>
      <c r="E45" s="221">
        <v>1841312</v>
      </c>
      <c r="F45" s="221">
        <v>2125612</v>
      </c>
      <c r="G45" s="221">
        <f t="shared" si="1"/>
        <v>95038617.400000006</v>
      </c>
    </row>
    <row r="46" spans="1:7">
      <c r="A46" s="222" t="s">
        <v>179</v>
      </c>
      <c r="B46" s="222" t="s">
        <v>180</v>
      </c>
      <c r="C46" s="221">
        <v>3248578.2</v>
      </c>
      <c r="D46" s="221">
        <v>780096</v>
      </c>
      <c r="E46" s="221">
        <v>212281</v>
      </c>
      <c r="F46" s="221">
        <v>95252</v>
      </c>
      <c r="G46" s="221">
        <f t="shared" si="1"/>
        <v>4336207.2</v>
      </c>
    </row>
    <row r="47" spans="1:7">
      <c r="A47" s="222" t="s">
        <v>181</v>
      </c>
      <c r="B47" s="222" t="s">
        <v>182</v>
      </c>
      <c r="C47" s="221">
        <v>17294333.800000001</v>
      </c>
      <c r="D47" s="221">
        <v>8362869.7000000002</v>
      </c>
      <c r="E47" s="221">
        <v>988895</v>
      </c>
      <c r="F47" s="221">
        <v>511371</v>
      </c>
      <c r="G47" s="221">
        <f t="shared" si="1"/>
        <v>27157469.5</v>
      </c>
    </row>
    <row r="48" spans="1:7">
      <c r="A48" s="222" t="s">
        <v>183</v>
      </c>
      <c r="B48" s="222" t="s">
        <v>184</v>
      </c>
      <c r="C48" s="221">
        <v>5461285.7000000002</v>
      </c>
      <c r="D48" s="221">
        <v>1630287.9</v>
      </c>
      <c r="E48" s="221">
        <v>228182</v>
      </c>
      <c r="F48" s="221">
        <v>171920</v>
      </c>
      <c r="G48" s="221">
        <f t="shared" si="1"/>
        <v>7491675.5999999996</v>
      </c>
    </row>
    <row r="49" spans="1:7">
      <c r="A49" s="222" t="s">
        <v>185</v>
      </c>
      <c r="B49" s="222" t="s">
        <v>186</v>
      </c>
      <c r="C49" s="221">
        <v>66252004.100000001</v>
      </c>
      <c r="D49" s="221">
        <v>25443302.300000001</v>
      </c>
      <c r="E49" s="221">
        <v>2536012</v>
      </c>
      <c r="F49" s="221">
        <v>1974095</v>
      </c>
      <c r="G49" s="221">
        <f t="shared" si="1"/>
        <v>96205413.400000006</v>
      </c>
    </row>
    <row r="50" spans="1:7">
      <c r="A50" s="222" t="s">
        <v>187</v>
      </c>
      <c r="B50" s="222" t="s">
        <v>188</v>
      </c>
      <c r="C50" s="221">
        <v>31972754.199999999</v>
      </c>
      <c r="D50" s="221">
        <v>16119166.699999999</v>
      </c>
      <c r="E50" s="221">
        <v>1167729</v>
      </c>
      <c r="F50" s="221">
        <v>899971</v>
      </c>
      <c r="G50" s="221">
        <f t="shared" si="1"/>
        <v>50159620.899999999</v>
      </c>
    </row>
    <row r="51" spans="1:7">
      <c r="A51" s="222" t="s">
        <v>189</v>
      </c>
      <c r="B51" s="222" t="s">
        <v>190</v>
      </c>
      <c r="C51" s="221">
        <v>3369913.9</v>
      </c>
      <c r="D51" s="221">
        <v>2544979.5</v>
      </c>
      <c r="E51" s="221">
        <v>196525</v>
      </c>
      <c r="F51" s="221">
        <v>129742</v>
      </c>
      <c r="G51" s="221">
        <f t="shared" si="1"/>
        <v>6241160.4000000004</v>
      </c>
    </row>
    <row r="52" spans="1:7">
      <c r="A52" s="222" t="s">
        <v>191</v>
      </c>
      <c r="B52" s="222" t="s">
        <v>192</v>
      </c>
      <c r="C52" s="221">
        <v>3201583</v>
      </c>
      <c r="D52" s="221">
        <v>1376840.8</v>
      </c>
      <c r="E52" s="221">
        <v>102473</v>
      </c>
      <c r="F52" s="221">
        <v>90622</v>
      </c>
      <c r="G52" s="221">
        <f t="shared" si="1"/>
        <v>4771518.8</v>
      </c>
    </row>
    <row r="53" spans="1:7">
      <c r="A53" s="222" t="s">
        <v>193</v>
      </c>
      <c r="B53" s="222" t="s">
        <v>194</v>
      </c>
      <c r="C53" s="221">
        <v>599116.1</v>
      </c>
      <c r="D53" s="221">
        <v>362249.1</v>
      </c>
      <c r="E53" s="221">
        <v>2575</v>
      </c>
      <c r="F53" s="221">
        <v>3058</v>
      </c>
      <c r="G53" s="221">
        <f t="shared" si="1"/>
        <v>966998.2</v>
      </c>
    </row>
    <row r="54" spans="1:7">
      <c r="A54" s="222" t="s">
        <v>195</v>
      </c>
      <c r="B54" s="222" t="s">
        <v>196</v>
      </c>
      <c r="C54" s="221">
        <v>1457852.8</v>
      </c>
      <c r="D54" s="221">
        <v>679344</v>
      </c>
      <c r="E54" s="221">
        <v>44361</v>
      </c>
      <c r="F54" s="221">
        <v>21846</v>
      </c>
      <c r="G54" s="221">
        <f t="shared" si="1"/>
        <v>2203403.7999999998</v>
      </c>
    </row>
    <row r="55" spans="1:7">
      <c r="A55" s="222" t="s">
        <v>197</v>
      </c>
      <c r="B55" s="222" t="s">
        <v>198</v>
      </c>
      <c r="C55" s="221">
        <v>1219645</v>
      </c>
      <c r="D55" s="221">
        <v>548412.19999999995</v>
      </c>
      <c r="E55" s="221">
        <v>34657</v>
      </c>
      <c r="F55" s="221">
        <v>24140</v>
      </c>
      <c r="G55" s="221">
        <f t="shared" si="1"/>
        <v>1826854.2</v>
      </c>
    </row>
    <row r="56" spans="1:7">
      <c r="A56" s="222" t="s">
        <v>199</v>
      </c>
      <c r="B56" s="222" t="s">
        <v>200</v>
      </c>
      <c r="C56" s="221">
        <v>2587341.1</v>
      </c>
      <c r="D56" s="221">
        <v>936390.3</v>
      </c>
      <c r="E56" s="221">
        <v>123468</v>
      </c>
      <c r="F56" s="221">
        <v>60026</v>
      </c>
      <c r="G56" s="221">
        <f t="shared" si="1"/>
        <v>3707225.4000000004</v>
      </c>
    </row>
    <row r="57" spans="1:7">
      <c r="A57" s="222" t="s">
        <v>201</v>
      </c>
      <c r="B57" s="222" t="s">
        <v>202</v>
      </c>
      <c r="C57" s="221">
        <v>2849923.5</v>
      </c>
      <c r="D57" s="221">
        <v>1092827.3</v>
      </c>
      <c r="E57" s="221">
        <v>151545</v>
      </c>
      <c r="F57" s="221">
        <v>69402</v>
      </c>
      <c r="G57" s="221">
        <f t="shared" si="1"/>
        <v>4163697.8</v>
      </c>
    </row>
    <row r="58" spans="1:7">
      <c r="A58" s="222" t="s">
        <v>203</v>
      </c>
      <c r="B58" s="222" t="s">
        <v>204</v>
      </c>
      <c r="C58" s="221">
        <v>4037899</v>
      </c>
      <c r="D58" s="221">
        <v>1498850.7</v>
      </c>
      <c r="E58" s="221">
        <v>181950</v>
      </c>
      <c r="F58" s="221">
        <v>117831</v>
      </c>
      <c r="G58" s="221">
        <f t="shared" si="1"/>
        <v>5836530.7000000002</v>
      </c>
    </row>
    <row r="59" spans="1:7">
      <c r="A59" s="222" t="s">
        <v>205</v>
      </c>
      <c r="B59" s="222" t="s">
        <v>206</v>
      </c>
      <c r="C59" s="221">
        <v>3987628</v>
      </c>
      <c r="D59" s="221">
        <v>2109336</v>
      </c>
      <c r="E59" s="221">
        <v>35147</v>
      </c>
      <c r="F59" s="221">
        <v>19399</v>
      </c>
      <c r="G59" s="221">
        <f t="shared" si="1"/>
        <v>6151510</v>
      </c>
    </row>
    <row r="60" spans="1:7">
      <c r="A60" s="222" t="s">
        <v>207</v>
      </c>
      <c r="B60" s="222" t="s">
        <v>208</v>
      </c>
      <c r="C60" s="221">
        <v>923510</v>
      </c>
      <c r="D60" s="221">
        <v>500673.5</v>
      </c>
      <c r="E60" s="221">
        <v>11811</v>
      </c>
      <c r="F60" s="221">
        <v>12528</v>
      </c>
      <c r="G60" s="221">
        <f t="shared" si="1"/>
        <v>1448522.5</v>
      </c>
    </row>
    <row r="61" spans="1:7">
      <c r="A61" s="222" t="s">
        <v>209</v>
      </c>
      <c r="B61" s="222" t="s">
        <v>210</v>
      </c>
      <c r="C61" s="221">
        <v>2426274.9</v>
      </c>
      <c r="D61" s="221">
        <v>1188759.5</v>
      </c>
      <c r="E61" s="221">
        <v>105429</v>
      </c>
      <c r="F61" s="221">
        <v>56087</v>
      </c>
      <c r="G61" s="221">
        <f t="shared" si="1"/>
        <v>3776550.4</v>
      </c>
    </row>
    <row r="62" spans="1:7">
      <c r="A62" s="222" t="s">
        <v>211</v>
      </c>
      <c r="B62" s="222" t="s">
        <v>212</v>
      </c>
      <c r="C62" s="221">
        <v>1250158.5</v>
      </c>
      <c r="D62" s="221">
        <v>471888</v>
      </c>
      <c r="E62" s="221">
        <v>44662</v>
      </c>
      <c r="F62" s="221">
        <v>23164</v>
      </c>
      <c r="G62" s="221">
        <f t="shared" si="1"/>
        <v>1789872.5</v>
      </c>
    </row>
    <row r="63" spans="1:7">
      <c r="A63" s="222" t="s">
        <v>213</v>
      </c>
      <c r="B63" s="222" t="s">
        <v>214</v>
      </c>
      <c r="C63" s="221">
        <v>28486212</v>
      </c>
      <c r="D63" s="221">
        <v>10180467.1</v>
      </c>
      <c r="E63" s="221">
        <v>1058503</v>
      </c>
      <c r="F63" s="221">
        <v>966496</v>
      </c>
      <c r="G63" s="221">
        <f t="shared" si="1"/>
        <v>40691678.100000001</v>
      </c>
    </row>
    <row r="64" spans="1:7">
      <c r="A64" s="222" t="s">
        <v>215</v>
      </c>
      <c r="B64" s="222" t="s">
        <v>216</v>
      </c>
      <c r="C64" s="221">
        <v>6708741.9000000004</v>
      </c>
      <c r="D64" s="221">
        <v>1181208</v>
      </c>
      <c r="E64" s="221">
        <v>462886</v>
      </c>
      <c r="F64" s="221">
        <v>213461</v>
      </c>
      <c r="G64" s="221">
        <f t="shared" si="1"/>
        <v>8566296.9000000004</v>
      </c>
    </row>
    <row r="65" spans="1:7">
      <c r="A65" s="222" t="s">
        <v>217</v>
      </c>
      <c r="B65" s="222" t="s">
        <v>218</v>
      </c>
      <c r="C65" s="221">
        <v>25719110.899999999</v>
      </c>
      <c r="D65" s="221">
        <v>11097577.699999999</v>
      </c>
      <c r="E65" s="221">
        <v>1238335</v>
      </c>
      <c r="F65" s="221">
        <v>657580</v>
      </c>
      <c r="G65" s="221">
        <f t="shared" si="1"/>
        <v>38712603.599999994</v>
      </c>
    </row>
    <row r="66" spans="1:7">
      <c r="A66" s="222" t="s">
        <v>219</v>
      </c>
      <c r="B66" s="222" t="s">
        <v>220</v>
      </c>
      <c r="C66" s="221">
        <v>2090466</v>
      </c>
      <c r="D66" s="221">
        <v>872491.4</v>
      </c>
      <c r="E66" s="221">
        <v>89910</v>
      </c>
      <c r="F66" s="221">
        <v>48776</v>
      </c>
      <c r="G66" s="221">
        <f t="shared" si="1"/>
        <v>3101643.4</v>
      </c>
    </row>
    <row r="67" spans="1:7">
      <c r="A67" s="222" t="s">
        <v>221</v>
      </c>
      <c r="B67" s="222" t="s">
        <v>222</v>
      </c>
      <c r="C67" s="221">
        <v>2787122.7</v>
      </c>
      <c r="D67" s="221">
        <v>1215095.5</v>
      </c>
      <c r="E67" s="221">
        <v>87422</v>
      </c>
      <c r="F67" s="221">
        <v>57593</v>
      </c>
      <c r="G67" s="221">
        <f t="shared" si="1"/>
        <v>4147233.2</v>
      </c>
    </row>
    <row r="68" spans="1:7">
      <c r="A68" s="222" t="s">
        <v>223</v>
      </c>
      <c r="B68" s="222" t="s">
        <v>224</v>
      </c>
      <c r="C68" s="221">
        <v>951582.1</v>
      </c>
      <c r="D68" s="221">
        <v>500146</v>
      </c>
      <c r="E68" s="221">
        <v>16087</v>
      </c>
      <c r="F68" s="221">
        <v>10928</v>
      </c>
      <c r="G68" s="221">
        <f t="shared" si="1"/>
        <v>1478743.1</v>
      </c>
    </row>
    <row r="69" spans="1:7">
      <c r="A69" s="222" t="s">
        <v>225</v>
      </c>
      <c r="B69" s="222" t="s">
        <v>226</v>
      </c>
      <c r="C69" s="221">
        <v>1713964.7</v>
      </c>
      <c r="D69" s="221">
        <v>434703.8</v>
      </c>
      <c r="E69" s="221">
        <v>103744</v>
      </c>
      <c r="F69" s="221">
        <v>65163</v>
      </c>
      <c r="G69" s="221">
        <f t="shared" si="1"/>
        <v>2317575.5</v>
      </c>
    </row>
    <row r="70" spans="1:7">
      <c r="A70" s="222" t="s">
        <v>227</v>
      </c>
      <c r="B70" s="222" t="s">
        <v>228</v>
      </c>
      <c r="C70" s="221">
        <v>4215035</v>
      </c>
      <c r="D70" s="221">
        <v>1392937.2</v>
      </c>
      <c r="E70" s="221">
        <v>223826</v>
      </c>
      <c r="F70" s="221">
        <v>144288</v>
      </c>
      <c r="G70" s="221">
        <f t="shared" si="1"/>
        <v>5976086.2000000002</v>
      </c>
    </row>
    <row r="71" spans="1:7">
      <c r="A71" s="222" t="s">
        <v>229</v>
      </c>
      <c r="B71" s="222" t="s">
        <v>230</v>
      </c>
      <c r="C71" s="221">
        <v>1497697.2</v>
      </c>
      <c r="D71" s="221">
        <v>850695.4</v>
      </c>
      <c r="E71" s="221">
        <v>38320</v>
      </c>
      <c r="F71" s="221">
        <v>22440</v>
      </c>
      <c r="G71" s="221">
        <f t="shared" si="1"/>
        <v>2409152.6</v>
      </c>
    </row>
    <row r="72" spans="1:7">
      <c r="A72" s="222" t="s">
        <v>231</v>
      </c>
      <c r="B72" s="222" t="s">
        <v>232</v>
      </c>
      <c r="C72" s="221">
        <v>4643166.4000000004</v>
      </c>
      <c r="D72" s="221">
        <v>3280304.2</v>
      </c>
      <c r="E72" s="221">
        <v>160266</v>
      </c>
      <c r="F72" s="221">
        <v>90156</v>
      </c>
      <c r="G72" s="221">
        <f t="shared" ref="G72:G135" si="2">SUM(C72:F72)</f>
        <v>8173892.6000000006</v>
      </c>
    </row>
    <row r="73" spans="1:7">
      <c r="A73" s="222" t="s">
        <v>233</v>
      </c>
      <c r="B73" s="222" t="s">
        <v>234</v>
      </c>
      <c r="C73" s="221">
        <v>397568090</v>
      </c>
      <c r="D73" s="221">
        <v>172494757.09999999</v>
      </c>
      <c r="E73" s="221">
        <v>6478886</v>
      </c>
      <c r="F73" s="221">
        <v>12270348</v>
      </c>
      <c r="G73" s="221">
        <f t="shared" si="2"/>
        <v>588812081.10000002</v>
      </c>
    </row>
    <row r="74" spans="1:7">
      <c r="A74" s="222" t="s">
        <v>235</v>
      </c>
      <c r="B74" s="222" t="s">
        <v>236</v>
      </c>
      <c r="C74" s="221">
        <v>12225263.699999999</v>
      </c>
      <c r="D74" s="221">
        <v>5372575.2999999998</v>
      </c>
      <c r="E74" s="221">
        <v>609711</v>
      </c>
      <c r="F74" s="221">
        <v>339076</v>
      </c>
      <c r="G74" s="221">
        <f t="shared" si="2"/>
        <v>18546626</v>
      </c>
    </row>
    <row r="75" spans="1:7">
      <c r="A75" s="222" t="s">
        <v>237</v>
      </c>
      <c r="B75" s="222" t="s">
        <v>238</v>
      </c>
      <c r="C75" s="221">
        <v>1837095</v>
      </c>
      <c r="D75" s="221">
        <v>630291.5</v>
      </c>
      <c r="E75" s="221">
        <v>77985</v>
      </c>
      <c r="F75" s="221">
        <v>39322</v>
      </c>
      <c r="G75" s="221">
        <f t="shared" si="2"/>
        <v>2584693.5</v>
      </c>
    </row>
    <row r="76" spans="1:7">
      <c r="A76" s="222" t="s">
        <v>239</v>
      </c>
      <c r="B76" s="222" t="s">
        <v>240</v>
      </c>
      <c r="C76" s="221">
        <v>3277913.8</v>
      </c>
      <c r="D76" s="221">
        <v>1428106.1</v>
      </c>
      <c r="E76" s="221">
        <v>209589</v>
      </c>
      <c r="F76" s="221">
        <v>105326</v>
      </c>
      <c r="G76" s="221">
        <f t="shared" si="2"/>
        <v>5020934.9000000004</v>
      </c>
    </row>
    <row r="77" spans="1:7">
      <c r="A77" s="222" t="s">
        <v>241</v>
      </c>
      <c r="B77" s="222" t="s">
        <v>242</v>
      </c>
      <c r="C77" s="221">
        <v>3639971.4</v>
      </c>
      <c r="D77" s="221">
        <v>2243040</v>
      </c>
      <c r="E77" s="221">
        <v>101410</v>
      </c>
      <c r="F77" s="221">
        <v>48619</v>
      </c>
      <c r="G77" s="221">
        <f t="shared" si="2"/>
        <v>6033040.4000000004</v>
      </c>
    </row>
    <row r="78" spans="1:7">
      <c r="A78" s="222" t="s">
        <v>243</v>
      </c>
      <c r="B78" s="222" t="s">
        <v>244</v>
      </c>
      <c r="C78" s="221">
        <v>3249192.6</v>
      </c>
      <c r="D78" s="221">
        <v>820372.5</v>
      </c>
      <c r="E78" s="221">
        <v>207952</v>
      </c>
      <c r="F78" s="221">
        <v>104532</v>
      </c>
      <c r="G78" s="221">
        <f t="shared" si="2"/>
        <v>4382049.0999999996</v>
      </c>
    </row>
    <row r="79" spans="1:7">
      <c r="A79" s="222" t="s">
        <v>245</v>
      </c>
      <c r="B79" s="222" t="s">
        <v>246</v>
      </c>
      <c r="C79" s="221">
        <v>16146314.9</v>
      </c>
      <c r="D79" s="221">
        <v>5948802.0999999996</v>
      </c>
      <c r="E79" s="221">
        <v>933146</v>
      </c>
      <c r="F79" s="221">
        <v>506796</v>
      </c>
      <c r="G79" s="221">
        <f t="shared" si="2"/>
        <v>23535059</v>
      </c>
    </row>
    <row r="80" spans="1:7">
      <c r="A80" s="222" t="s">
        <v>247</v>
      </c>
      <c r="B80" s="222" t="s">
        <v>248</v>
      </c>
      <c r="C80" s="221">
        <v>1225701.1000000001</v>
      </c>
      <c r="D80" s="221">
        <v>621552</v>
      </c>
      <c r="E80" s="221">
        <v>15286</v>
      </c>
      <c r="F80" s="221">
        <v>8890</v>
      </c>
      <c r="G80" s="221">
        <f t="shared" si="2"/>
        <v>1871429.1</v>
      </c>
    </row>
    <row r="81" spans="1:7">
      <c r="A81" s="222" t="s">
        <v>249</v>
      </c>
      <c r="B81" s="222" t="s">
        <v>250</v>
      </c>
      <c r="C81" s="221">
        <v>3975939.9</v>
      </c>
      <c r="D81" s="221">
        <v>1741210.6</v>
      </c>
      <c r="E81" s="221">
        <v>77358</v>
      </c>
      <c r="F81" s="221">
        <v>46760</v>
      </c>
      <c r="G81" s="221">
        <f t="shared" si="2"/>
        <v>5841268.5</v>
      </c>
    </row>
    <row r="82" spans="1:7">
      <c r="A82" s="222" t="s">
        <v>251</v>
      </c>
      <c r="B82" s="222" t="s">
        <v>252</v>
      </c>
      <c r="C82" s="221">
        <v>2249085</v>
      </c>
      <c r="D82" s="221">
        <v>1158158.8999999999</v>
      </c>
      <c r="E82" s="221">
        <v>101599</v>
      </c>
      <c r="F82" s="221">
        <v>64331</v>
      </c>
      <c r="G82" s="221">
        <f t="shared" si="2"/>
        <v>3573173.9</v>
      </c>
    </row>
    <row r="83" spans="1:7">
      <c r="A83" s="222" t="s">
        <v>253</v>
      </c>
      <c r="B83" s="222" t="s">
        <v>254</v>
      </c>
      <c r="C83" s="221">
        <v>2283693.9</v>
      </c>
      <c r="D83" s="221">
        <v>971640.3</v>
      </c>
      <c r="E83" s="221">
        <v>98288</v>
      </c>
      <c r="F83" s="221">
        <v>71647</v>
      </c>
      <c r="G83" s="221">
        <f t="shared" si="2"/>
        <v>3425269.2</v>
      </c>
    </row>
    <row r="84" spans="1:7">
      <c r="A84" s="222" t="s">
        <v>255</v>
      </c>
      <c r="B84" s="222" t="s">
        <v>256</v>
      </c>
      <c r="C84" s="221">
        <v>1356715.4</v>
      </c>
      <c r="D84" s="221">
        <v>569673.1</v>
      </c>
      <c r="E84" s="221">
        <v>29596</v>
      </c>
      <c r="F84" s="221">
        <v>17348</v>
      </c>
      <c r="G84" s="221">
        <f t="shared" si="2"/>
        <v>1973332.5</v>
      </c>
    </row>
    <row r="85" spans="1:7">
      <c r="A85" s="222" t="s">
        <v>257</v>
      </c>
      <c r="B85" s="222" t="s">
        <v>258</v>
      </c>
      <c r="C85" s="221">
        <v>67104453.200000003</v>
      </c>
      <c r="D85" s="221">
        <v>20390261.199999999</v>
      </c>
      <c r="E85" s="221">
        <v>2073618</v>
      </c>
      <c r="F85" s="221">
        <v>2800075</v>
      </c>
      <c r="G85" s="221">
        <f t="shared" si="2"/>
        <v>92368407.400000006</v>
      </c>
    </row>
    <row r="86" spans="1:7">
      <c r="A86" s="222" t="s">
        <v>259</v>
      </c>
      <c r="B86" s="222" t="s">
        <v>260</v>
      </c>
      <c r="C86" s="221">
        <v>1352682.6</v>
      </c>
      <c r="D86" s="221">
        <v>594093.19999999995</v>
      </c>
      <c r="E86" s="221">
        <v>41563</v>
      </c>
      <c r="F86" s="221">
        <v>20845</v>
      </c>
      <c r="G86" s="221">
        <f t="shared" si="2"/>
        <v>2009183.8</v>
      </c>
    </row>
    <row r="87" spans="1:7">
      <c r="A87" s="222" t="s">
        <v>261</v>
      </c>
      <c r="B87" s="222" t="s">
        <v>262</v>
      </c>
      <c r="C87" s="221">
        <v>1487931</v>
      </c>
      <c r="D87" s="221">
        <v>568824.80000000005</v>
      </c>
      <c r="E87" s="221">
        <v>60321</v>
      </c>
      <c r="F87" s="221">
        <v>35170</v>
      </c>
      <c r="G87" s="221">
        <f t="shared" si="2"/>
        <v>2152246.7999999998</v>
      </c>
    </row>
    <row r="88" spans="1:7">
      <c r="A88" s="222" t="s">
        <v>263</v>
      </c>
      <c r="B88" s="222" t="s">
        <v>264</v>
      </c>
      <c r="C88" s="221">
        <v>2503141.7999999998</v>
      </c>
      <c r="D88" s="221">
        <v>669000</v>
      </c>
      <c r="E88" s="221">
        <v>122941</v>
      </c>
      <c r="F88" s="221">
        <v>63282</v>
      </c>
      <c r="G88" s="221">
        <f t="shared" si="2"/>
        <v>3358364.8</v>
      </c>
    </row>
    <row r="89" spans="1:7">
      <c r="A89" s="222" t="s">
        <v>265</v>
      </c>
      <c r="B89" s="222" t="s">
        <v>266</v>
      </c>
      <c r="C89" s="221">
        <v>3400839</v>
      </c>
      <c r="D89" s="221">
        <v>1798550.5</v>
      </c>
      <c r="E89" s="221">
        <v>213301</v>
      </c>
      <c r="F89" s="221">
        <v>149529</v>
      </c>
      <c r="G89" s="221">
        <f t="shared" si="2"/>
        <v>5562219.5</v>
      </c>
    </row>
    <row r="90" spans="1:7">
      <c r="A90" s="222" t="s">
        <v>267</v>
      </c>
      <c r="B90" s="222" t="s">
        <v>268</v>
      </c>
      <c r="C90" s="221">
        <v>2494659.2000000002</v>
      </c>
      <c r="D90" s="221">
        <v>953425.1</v>
      </c>
      <c r="E90" s="221">
        <v>99824</v>
      </c>
      <c r="F90" s="221">
        <v>89571</v>
      </c>
      <c r="G90" s="221">
        <f t="shared" si="2"/>
        <v>3637479.3000000003</v>
      </c>
    </row>
    <row r="91" spans="1:7">
      <c r="A91" s="222" t="s">
        <v>269</v>
      </c>
      <c r="B91" s="222" t="s">
        <v>270</v>
      </c>
      <c r="C91" s="221">
        <v>9341807.3000000007</v>
      </c>
      <c r="D91" s="221">
        <v>1458624</v>
      </c>
      <c r="E91" s="221">
        <v>800043</v>
      </c>
      <c r="F91" s="221">
        <v>358525</v>
      </c>
      <c r="G91" s="221">
        <f t="shared" si="2"/>
        <v>11958999.300000001</v>
      </c>
    </row>
    <row r="92" spans="1:7">
      <c r="A92" s="222" t="s">
        <v>271</v>
      </c>
      <c r="B92" s="222" t="s">
        <v>272</v>
      </c>
      <c r="C92" s="221">
        <v>1147535.7</v>
      </c>
      <c r="D92" s="221">
        <v>605889.19999999995</v>
      </c>
      <c r="E92" s="221">
        <v>26570</v>
      </c>
      <c r="F92" s="221">
        <v>17290</v>
      </c>
      <c r="G92" s="221">
        <f t="shared" si="2"/>
        <v>1797284.9</v>
      </c>
    </row>
    <row r="93" spans="1:7">
      <c r="A93" s="222" t="s">
        <v>273</v>
      </c>
      <c r="B93" s="222" t="s">
        <v>274</v>
      </c>
      <c r="C93" s="221">
        <v>2123134.2000000002</v>
      </c>
      <c r="D93" s="221">
        <v>1494069.3</v>
      </c>
      <c r="E93" s="221">
        <v>120695</v>
      </c>
      <c r="F93" s="221">
        <v>71825</v>
      </c>
      <c r="G93" s="221">
        <f t="shared" si="2"/>
        <v>3809723.5</v>
      </c>
    </row>
    <row r="94" spans="1:7">
      <c r="A94" s="222" t="s">
        <v>275</v>
      </c>
      <c r="B94" s="222" t="s">
        <v>276</v>
      </c>
      <c r="C94" s="221">
        <v>2296336</v>
      </c>
      <c r="D94" s="221">
        <v>1020389</v>
      </c>
      <c r="E94" s="221">
        <v>91160</v>
      </c>
      <c r="F94" s="221">
        <v>65517</v>
      </c>
      <c r="G94" s="221">
        <f t="shared" si="2"/>
        <v>3473402</v>
      </c>
    </row>
    <row r="95" spans="1:7">
      <c r="A95" s="222" t="s">
        <v>277</v>
      </c>
      <c r="B95" s="222" t="s">
        <v>278</v>
      </c>
      <c r="C95" s="221">
        <v>1522126.2</v>
      </c>
      <c r="D95" s="221">
        <v>460968</v>
      </c>
      <c r="E95" s="221">
        <v>63350</v>
      </c>
      <c r="F95" s="221">
        <v>35478</v>
      </c>
      <c r="G95" s="221">
        <f t="shared" si="2"/>
        <v>2081922.2</v>
      </c>
    </row>
    <row r="96" spans="1:7">
      <c r="A96" s="222" t="s">
        <v>279</v>
      </c>
      <c r="B96" s="222" t="s">
        <v>280</v>
      </c>
      <c r="C96" s="221">
        <v>3479269.3</v>
      </c>
      <c r="D96" s="221">
        <v>1462620.5</v>
      </c>
      <c r="E96" s="221">
        <v>181756</v>
      </c>
      <c r="F96" s="221">
        <v>104734</v>
      </c>
      <c r="G96" s="221">
        <f t="shared" si="2"/>
        <v>5228379.8</v>
      </c>
    </row>
    <row r="97" spans="1:7">
      <c r="A97" s="222" t="s">
        <v>281</v>
      </c>
      <c r="B97" s="222" t="s">
        <v>282</v>
      </c>
      <c r="C97" s="221">
        <v>2768115.9</v>
      </c>
      <c r="D97" s="221">
        <v>2377852</v>
      </c>
      <c r="E97" s="221">
        <v>124883</v>
      </c>
      <c r="F97" s="221">
        <v>92840</v>
      </c>
      <c r="G97" s="221">
        <f t="shared" si="2"/>
        <v>5363690.9000000004</v>
      </c>
    </row>
    <row r="98" spans="1:7">
      <c r="A98" s="222" t="s">
        <v>283</v>
      </c>
      <c r="B98" s="222" t="s">
        <v>284</v>
      </c>
      <c r="C98" s="221">
        <v>1495071</v>
      </c>
      <c r="D98" s="221">
        <v>694587.4</v>
      </c>
      <c r="E98" s="221">
        <v>41311</v>
      </c>
      <c r="F98" s="221">
        <v>29957</v>
      </c>
      <c r="G98" s="221">
        <f t="shared" si="2"/>
        <v>2260926.4</v>
      </c>
    </row>
    <row r="99" spans="1:7">
      <c r="A99" s="222" t="s">
        <v>285</v>
      </c>
      <c r="B99" s="222" t="s">
        <v>286</v>
      </c>
      <c r="C99" s="221">
        <v>840079.2</v>
      </c>
      <c r="D99" s="221">
        <v>378640.5</v>
      </c>
      <c r="E99" s="221">
        <v>14603</v>
      </c>
      <c r="F99" s="221">
        <v>10499</v>
      </c>
      <c r="G99" s="221">
        <f t="shared" si="2"/>
        <v>1243821.7</v>
      </c>
    </row>
    <row r="100" spans="1:7">
      <c r="A100" s="222" t="s">
        <v>287</v>
      </c>
      <c r="B100" s="222" t="s">
        <v>288</v>
      </c>
      <c r="C100" s="221">
        <v>1581023.5</v>
      </c>
      <c r="D100" s="221">
        <v>565043.30000000005</v>
      </c>
      <c r="E100" s="221">
        <v>58175</v>
      </c>
      <c r="F100" s="221">
        <v>32284</v>
      </c>
      <c r="G100" s="221">
        <f t="shared" si="2"/>
        <v>2236525.7999999998</v>
      </c>
    </row>
    <row r="101" spans="1:7">
      <c r="A101" s="222" t="s">
        <v>289</v>
      </c>
      <c r="B101" s="222" t="s">
        <v>290</v>
      </c>
      <c r="C101" s="221">
        <v>2689216.5</v>
      </c>
      <c r="D101" s="221">
        <v>1214950.3999999999</v>
      </c>
      <c r="E101" s="221">
        <v>139203</v>
      </c>
      <c r="F101" s="221">
        <v>63396</v>
      </c>
      <c r="G101" s="221">
        <f t="shared" si="2"/>
        <v>4106765.9</v>
      </c>
    </row>
    <row r="102" spans="1:7">
      <c r="A102" s="222" t="s">
        <v>291</v>
      </c>
      <c r="B102" s="222" t="s">
        <v>292</v>
      </c>
      <c r="C102" s="221">
        <v>1044043.8</v>
      </c>
      <c r="D102" s="221">
        <v>354676.9</v>
      </c>
      <c r="E102" s="221">
        <v>20972</v>
      </c>
      <c r="F102" s="221">
        <v>20292</v>
      </c>
      <c r="G102" s="221">
        <f t="shared" si="2"/>
        <v>1439984.7000000002</v>
      </c>
    </row>
    <row r="103" spans="1:7">
      <c r="A103" s="222" t="s">
        <v>293</v>
      </c>
      <c r="B103" s="222" t="s">
        <v>294</v>
      </c>
      <c r="C103" s="221">
        <v>1396204.1</v>
      </c>
      <c r="D103" s="221">
        <v>633224.80000000005</v>
      </c>
      <c r="E103" s="221">
        <v>52693</v>
      </c>
      <c r="F103" s="221">
        <v>31004</v>
      </c>
      <c r="G103" s="221">
        <f t="shared" si="2"/>
        <v>2113125.9000000004</v>
      </c>
    </row>
    <row r="104" spans="1:7">
      <c r="A104" s="222" t="s">
        <v>295</v>
      </c>
      <c r="B104" s="222" t="s">
        <v>296</v>
      </c>
      <c r="C104" s="221">
        <v>2685760.9</v>
      </c>
      <c r="D104" s="221">
        <v>633876.69999999995</v>
      </c>
      <c r="E104" s="221">
        <v>146570</v>
      </c>
      <c r="F104" s="221">
        <v>70338</v>
      </c>
      <c r="G104" s="221">
        <f t="shared" si="2"/>
        <v>3536545.5999999996</v>
      </c>
    </row>
    <row r="105" spans="1:7">
      <c r="A105" s="222" t="s">
        <v>297</v>
      </c>
      <c r="B105" s="222" t="s">
        <v>298</v>
      </c>
      <c r="C105" s="221">
        <v>1373646.9</v>
      </c>
      <c r="D105" s="221">
        <v>715849</v>
      </c>
      <c r="E105" s="221">
        <v>15334</v>
      </c>
      <c r="F105" s="221">
        <v>7547</v>
      </c>
      <c r="G105" s="221">
        <f t="shared" si="2"/>
        <v>2112376.9</v>
      </c>
    </row>
    <row r="106" spans="1:7">
      <c r="A106" s="222" t="s">
        <v>299</v>
      </c>
      <c r="B106" s="222" t="s">
        <v>300</v>
      </c>
      <c r="C106" s="221">
        <v>1184483.7</v>
      </c>
      <c r="D106" s="221">
        <v>597960</v>
      </c>
      <c r="E106" s="221">
        <v>15506</v>
      </c>
      <c r="F106" s="221">
        <v>7897</v>
      </c>
      <c r="G106" s="221">
        <f t="shared" si="2"/>
        <v>1805846.7</v>
      </c>
    </row>
    <row r="107" spans="1:7">
      <c r="A107" s="222" t="s">
        <v>301</v>
      </c>
      <c r="B107" s="222" t="s">
        <v>302</v>
      </c>
      <c r="C107" s="221">
        <v>1309341.3999999999</v>
      </c>
      <c r="D107" s="221">
        <v>633721.19999999995</v>
      </c>
      <c r="E107" s="221">
        <v>23656</v>
      </c>
      <c r="F107" s="221">
        <v>11533</v>
      </c>
      <c r="G107" s="221">
        <f t="shared" si="2"/>
        <v>1978251.5999999999</v>
      </c>
    </row>
    <row r="108" spans="1:7">
      <c r="A108" s="222" t="s">
        <v>303</v>
      </c>
      <c r="B108" s="222" t="s">
        <v>304</v>
      </c>
      <c r="C108" s="221">
        <v>2165431.1</v>
      </c>
      <c r="D108" s="221">
        <v>868083.7</v>
      </c>
      <c r="E108" s="221">
        <v>124971</v>
      </c>
      <c r="F108" s="221">
        <v>73404</v>
      </c>
      <c r="G108" s="221">
        <f t="shared" si="2"/>
        <v>3231889.8</v>
      </c>
    </row>
    <row r="109" spans="1:7">
      <c r="A109" s="222" t="s">
        <v>305</v>
      </c>
      <c r="B109" s="222" t="s">
        <v>306</v>
      </c>
      <c r="C109" s="221">
        <v>4156504</v>
      </c>
      <c r="D109" s="221">
        <v>2111803.2999999998</v>
      </c>
      <c r="E109" s="221">
        <v>174078</v>
      </c>
      <c r="F109" s="221">
        <v>167114</v>
      </c>
      <c r="G109" s="221">
        <f t="shared" si="2"/>
        <v>6609499.2999999998</v>
      </c>
    </row>
    <row r="110" spans="1:7">
      <c r="A110" s="222" t="s">
        <v>307</v>
      </c>
      <c r="B110" s="222" t="s">
        <v>308</v>
      </c>
      <c r="C110" s="221">
        <v>2650350</v>
      </c>
      <c r="D110" s="221">
        <v>1308474.7</v>
      </c>
      <c r="E110" s="221">
        <v>79803</v>
      </c>
      <c r="F110" s="221">
        <v>59379</v>
      </c>
      <c r="G110" s="221">
        <f t="shared" si="2"/>
        <v>4098006.7</v>
      </c>
    </row>
    <row r="111" spans="1:7">
      <c r="A111" s="222" t="s">
        <v>309</v>
      </c>
      <c r="B111" s="222" t="s">
        <v>310</v>
      </c>
      <c r="C111" s="221">
        <v>3433665.9</v>
      </c>
      <c r="D111" s="221">
        <v>735360</v>
      </c>
      <c r="E111" s="221">
        <v>205550</v>
      </c>
      <c r="F111" s="221">
        <v>107206</v>
      </c>
      <c r="G111" s="221">
        <f t="shared" si="2"/>
        <v>4481781.9000000004</v>
      </c>
    </row>
    <row r="112" spans="1:7">
      <c r="A112" s="222" t="s">
        <v>311</v>
      </c>
      <c r="B112" s="222" t="s">
        <v>312</v>
      </c>
      <c r="C112" s="221">
        <v>802395</v>
      </c>
      <c r="D112" s="221">
        <v>368487.5</v>
      </c>
      <c r="E112" s="221">
        <v>8934</v>
      </c>
      <c r="F112" s="221">
        <v>12747</v>
      </c>
      <c r="G112" s="221">
        <f t="shared" si="2"/>
        <v>1192563.5</v>
      </c>
    </row>
    <row r="113" spans="1:7">
      <c r="A113" s="222" t="s">
        <v>313</v>
      </c>
      <c r="B113" s="222" t="s">
        <v>314</v>
      </c>
      <c r="C113" s="221">
        <v>8882210.5999999996</v>
      </c>
      <c r="D113" s="221">
        <v>4500545.0999999996</v>
      </c>
      <c r="E113" s="221">
        <v>570479</v>
      </c>
      <c r="F113" s="221">
        <v>354520</v>
      </c>
      <c r="G113" s="221">
        <f t="shared" si="2"/>
        <v>14307754.699999999</v>
      </c>
    </row>
    <row r="114" spans="1:7">
      <c r="A114" s="222" t="s">
        <v>315</v>
      </c>
      <c r="B114" s="222" t="s">
        <v>316</v>
      </c>
      <c r="C114" s="221">
        <v>2607527.2999999998</v>
      </c>
      <c r="D114" s="221">
        <v>687080.5</v>
      </c>
      <c r="E114" s="221">
        <v>137994</v>
      </c>
      <c r="F114" s="221">
        <v>73414</v>
      </c>
      <c r="G114" s="221">
        <f t="shared" si="2"/>
        <v>3506015.8</v>
      </c>
    </row>
    <row r="115" spans="1:7">
      <c r="A115" s="222" t="s">
        <v>317</v>
      </c>
      <c r="B115" s="222" t="s">
        <v>318</v>
      </c>
      <c r="C115" s="221">
        <v>1033214.6</v>
      </c>
      <c r="D115" s="221">
        <v>439550.3</v>
      </c>
      <c r="E115" s="221">
        <v>34758</v>
      </c>
      <c r="F115" s="221">
        <v>19591</v>
      </c>
      <c r="G115" s="221">
        <f t="shared" si="2"/>
        <v>1527113.9</v>
      </c>
    </row>
    <row r="116" spans="1:7">
      <c r="A116" s="222" t="s">
        <v>319</v>
      </c>
      <c r="B116" s="222" t="s">
        <v>320</v>
      </c>
      <c r="C116" s="221">
        <v>1729558.2</v>
      </c>
      <c r="D116" s="221">
        <v>635496.19999999995</v>
      </c>
      <c r="E116" s="221">
        <v>55869</v>
      </c>
      <c r="F116" s="221">
        <v>31222</v>
      </c>
      <c r="G116" s="221">
        <f t="shared" si="2"/>
        <v>2452145.4</v>
      </c>
    </row>
    <row r="117" spans="1:7">
      <c r="A117" s="222" t="s">
        <v>321</v>
      </c>
      <c r="B117" s="222" t="s">
        <v>322</v>
      </c>
      <c r="C117" s="221">
        <v>3036976.1</v>
      </c>
      <c r="D117" s="221">
        <v>1016746</v>
      </c>
      <c r="E117" s="221">
        <v>144012</v>
      </c>
      <c r="F117" s="221">
        <v>69814</v>
      </c>
      <c r="G117" s="221">
        <f t="shared" si="2"/>
        <v>4267548.0999999996</v>
      </c>
    </row>
    <row r="118" spans="1:7">
      <c r="A118" s="222" t="s">
        <v>323</v>
      </c>
      <c r="B118" s="222" t="s">
        <v>324</v>
      </c>
      <c r="C118" s="221">
        <v>4115470</v>
      </c>
      <c r="D118" s="221">
        <v>2114213.4</v>
      </c>
      <c r="E118" s="221">
        <v>74373</v>
      </c>
      <c r="F118" s="221">
        <v>53851</v>
      </c>
      <c r="G118" s="221">
        <f t="shared" si="2"/>
        <v>6357907.4000000004</v>
      </c>
    </row>
    <row r="119" spans="1:7">
      <c r="A119" s="222" t="s">
        <v>325</v>
      </c>
      <c r="B119" s="222" t="s">
        <v>326</v>
      </c>
      <c r="C119" s="221">
        <v>2528245.7999999998</v>
      </c>
      <c r="D119" s="221">
        <v>1853784.1</v>
      </c>
      <c r="E119" s="221">
        <v>88599</v>
      </c>
      <c r="F119" s="221">
        <v>63335</v>
      </c>
      <c r="G119" s="221">
        <f t="shared" si="2"/>
        <v>4533963.9000000004</v>
      </c>
    </row>
    <row r="120" spans="1:7">
      <c r="A120" s="222" t="s">
        <v>327</v>
      </c>
      <c r="B120" s="222" t="s">
        <v>328</v>
      </c>
      <c r="C120" s="221">
        <v>1023030.8</v>
      </c>
      <c r="D120" s="221">
        <v>437422.8</v>
      </c>
      <c r="E120" s="221">
        <v>20691</v>
      </c>
      <c r="F120" s="221">
        <v>11542</v>
      </c>
      <c r="G120" s="221">
        <f t="shared" si="2"/>
        <v>1492686.6</v>
      </c>
    </row>
    <row r="121" spans="1:7">
      <c r="A121" s="222" t="s">
        <v>329</v>
      </c>
      <c r="B121" s="222" t="s">
        <v>330</v>
      </c>
      <c r="C121" s="221">
        <v>4086043.7</v>
      </c>
      <c r="D121" s="221">
        <v>2225169.5</v>
      </c>
      <c r="E121" s="221">
        <v>227121</v>
      </c>
      <c r="F121" s="221">
        <v>217937</v>
      </c>
      <c r="G121" s="221">
        <f t="shared" si="2"/>
        <v>6756271.2000000002</v>
      </c>
    </row>
    <row r="122" spans="1:7">
      <c r="A122" s="222" t="s">
        <v>331</v>
      </c>
      <c r="B122" s="222" t="s">
        <v>332</v>
      </c>
      <c r="C122" s="221">
        <v>2542761</v>
      </c>
      <c r="D122" s="221">
        <v>727259.4</v>
      </c>
      <c r="E122" s="221">
        <v>138444</v>
      </c>
      <c r="F122" s="221">
        <v>67070</v>
      </c>
      <c r="G122" s="221">
        <f t="shared" si="2"/>
        <v>3475534.4</v>
      </c>
    </row>
    <row r="123" spans="1:7">
      <c r="A123" s="222" t="s">
        <v>333</v>
      </c>
      <c r="B123" s="222" t="s">
        <v>334</v>
      </c>
      <c r="C123" s="221">
        <v>1817947.3</v>
      </c>
      <c r="D123" s="221">
        <v>726480</v>
      </c>
      <c r="E123" s="221">
        <v>78908</v>
      </c>
      <c r="F123" s="221">
        <v>39483</v>
      </c>
      <c r="G123" s="221">
        <f t="shared" si="2"/>
        <v>2662818.2999999998</v>
      </c>
    </row>
    <row r="124" spans="1:7">
      <c r="A124" s="222" t="s">
        <v>335</v>
      </c>
      <c r="B124" s="222" t="s">
        <v>336</v>
      </c>
      <c r="C124" s="221">
        <v>4175355.4</v>
      </c>
      <c r="D124" s="221">
        <v>1502012.8</v>
      </c>
      <c r="E124" s="221">
        <v>80751</v>
      </c>
      <c r="F124" s="221">
        <v>69873</v>
      </c>
      <c r="G124" s="221">
        <f t="shared" si="2"/>
        <v>5827992.2000000002</v>
      </c>
    </row>
    <row r="125" spans="1:7">
      <c r="A125" s="222" t="s">
        <v>337</v>
      </c>
      <c r="B125" s="222" t="s">
        <v>338</v>
      </c>
      <c r="C125" s="221">
        <v>1036433</v>
      </c>
      <c r="D125" s="221">
        <v>570521.19999999995</v>
      </c>
      <c r="E125" s="221">
        <v>12433</v>
      </c>
      <c r="F125" s="221">
        <v>8453</v>
      </c>
      <c r="G125" s="221">
        <f t="shared" si="2"/>
        <v>1627840.2</v>
      </c>
    </row>
    <row r="126" spans="1:7">
      <c r="A126" s="222" t="s">
        <v>339</v>
      </c>
      <c r="B126" s="222" t="s">
        <v>340</v>
      </c>
      <c r="C126" s="221">
        <v>1119572</v>
      </c>
      <c r="D126" s="221">
        <v>606694.19999999995</v>
      </c>
      <c r="E126" s="221">
        <v>10756</v>
      </c>
      <c r="F126" s="221">
        <v>8671</v>
      </c>
      <c r="G126" s="221">
        <f t="shared" si="2"/>
        <v>1745693.2</v>
      </c>
    </row>
    <row r="127" spans="1:7">
      <c r="A127" s="222" t="s">
        <v>341</v>
      </c>
      <c r="B127" s="222" t="s">
        <v>342</v>
      </c>
      <c r="C127" s="221">
        <v>1129906</v>
      </c>
      <c r="D127" s="221">
        <v>493403.8</v>
      </c>
      <c r="E127" s="221">
        <v>19715</v>
      </c>
      <c r="F127" s="221">
        <v>14728</v>
      </c>
      <c r="G127" s="221">
        <f t="shared" si="2"/>
        <v>1657752.8</v>
      </c>
    </row>
    <row r="128" spans="1:7">
      <c r="A128" s="222" t="s">
        <v>343</v>
      </c>
      <c r="B128" s="222" t="s">
        <v>344</v>
      </c>
      <c r="C128" s="221">
        <v>961363</v>
      </c>
      <c r="D128" s="221">
        <v>566328.9</v>
      </c>
      <c r="E128" s="221">
        <v>19052</v>
      </c>
      <c r="F128" s="221">
        <v>11651</v>
      </c>
      <c r="G128" s="221">
        <f t="shared" si="2"/>
        <v>1558394.9</v>
      </c>
    </row>
    <row r="129" spans="1:7">
      <c r="A129" s="222" t="s">
        <v>345</v>
      </c>
      <c r="B129" s="222" t="s">
        <v>346</v>
      </c>
      <c r="C129" s="221">
        <v>1782415.5</v>
      </c>
      <c r="D129" s="221">
        <v>1001327.7</v>
      </c>
      <c r="E129" s="221">
        <v>82889</v>
      </c>
      <c r="F129" s="221">
        <v>46219</v>
      </c>
      <c r="G129" s="221">
        <f t="shared" si="2"/>
        <v>2912851.2</v>
      </c>
    </row>
    <row r="130" spans="1:7">
      <c r="A130" s="222" t="s">
        <v>347</v>
      </c>
      <c r="B130" s="222" t="s">
        <v>348</v>
      </c>
      <c r="C130" s="221">
        <v>8720173</v>
      </c>
      <c r="D130" s="221">
        <v>2829591.6</v>
      </c>
      <c r="E130" s="221">
        <v>579383</v>
      </c>
      <c r="F130" s="221">
        <v>332763</v>
      </c>
      <c r="G130" s="221">
        <f t="shared" si="2"/>
        <v>12461910.6</v>
      </c>
    </row>
    <row r="131" spans="1:7">
      <c r="A131" s="222" t="s">
        <v>349</v>
      </c>
      <c r="B131" s="222" t="s">
        <v>350</v>
      </c>
      <c r="C131" s="221">
        <v>6211314.0999999996</v>
      </c>
      <c r="D131" s="221">
        <v>2687160.2</v>
      </c>
      <c r="E131" s="221">
        <v>377879</v>
      </c>
      <c r="F131" s="221">
        <v>187691</v>
      </c>
      <c r="G131" s="221">
        <f t="shared" si="2"/>
        <v>9464044.3000000007</v>
      </c>
    </row>
    <row r="132" spans="1:7">
      <c r="A132" s="222" t="s">
        <v>351</v>
      </c>
      <c r="B132" s="222" t="s">
        <v>352</v>
      </c>
      <c r="C132" s="221">
        <v>2795762.1</v>
      </c>
      <c r="D132" s="221">
        <v>1141647.5</v>
      </c>
      <c r="E132" s="221">
        <v>167100</v>
      </c>
      <c r="F132" s="221">
        <v>83785</v>
      </c>
      <c r="G132" s="221">
        <f t="shared" si="2"/>
        <v>4188294.6</v>
      </c>
    </row>
    <row r="133" spans="1:7">
      <c r="A133" s="222" t="s">
        <v>353</v>
      </c>
      <c r="B133" s="222" t="s">
        <v>354</v>
      </c>
      <c r="C133" s="221">
        <v>1627856</v>
      </c>
      <c r="D133" s="221">
        <v>595536</v>
      </c>
      <c r="E133" s="221">
        <v>44369</v>
      </c>
      <c r="F133" s="221">
        <v>27778</v>
      </c>
      <c r="G133" s="221">
        <f t="shared" si="2"/>
        <v>2295539</v>
      </c>
    </row>
    <row r="134" spans="1:7">
      <c r="A134" s="222" t="s">
        <v>355</v>
      </c>
      <c r="B134" s="222" t="s">
        <v>356</v>
      </c>
      <c r="C134" s="221">
        <v>1333727.3999999999</v>
      </c>
      <c r="D134" s="221">
        <v>768589.3</v>
      </c>
      <c r="E134" s="221">
        <v>36426</v>
      </c>
      <c r="F134" s="221">
        <v>21381</v>
      </c>
      <c r="G134" s="221">
        <f t="shared" si="2"/>
        <v>2160123.7000000002</v>
      </c>
    </row>
    <row r="135" spans="1:7">
      <c r="A135" s="222" t="s">
        <v>357</v>
      </c>
      <c r="B135" s="222" t="s">
        <v>358</v>
      </c>
      <c r="C135" s="221">
        <v>1623210.1</v>
      </c>
      <c r="D135" s="221">
        <v>974611.1</v>
      </c>
      <c r="E135" s="221">
        <v>9190</v>
      </c>
      <c r="F135" s="221">
        <v>39660</v>
      </c>
      <c r="G135" s="221">
        <f t="shared" si="2"/>
        <v>2646671.2000000002</v>
      </c>
    </row>
    <row r="136" spans="1:7">
      <c r="A136" s="222" t="s">
        <v>359</v>
      </c>
      <c r="B136" s="222" t="s">
        <v>360</v>
      </c>
      <c r="C136" s="221">
        <v>6271671.5</v>
      </c>
      <c r="D136" s="221">
        <v>1753202</v>
      </c>
      <c r="E136" s="221">
        <v>164639</v>
      </c>
      <c r="F136" s="221">
        <v>649032</v>
      </c>
      <c r="G136" s="221">
        <f t="shared" ref="G136:G199" si="3">SUM(C136:F136)</f>
        <v>8838544.5</v>
      </c>
    </row>
    <row r="137" spans="1:7">
      <c r="A137" s="222" t="s">
        <v>361</v>
      </c>
      <c r="B137" s="222" t="s">
        <v>362</v>
      </c>
      <c r="C137" s="221">
        <v>7102624.7000000002</v>
      </c>
      <c r="D137" s="221">
        <v>3051553.5</v>
      </c>
      <c r="E137" s="221">
        <v>330858</v>
      </c>
      <c r="F137" s="221">
        <v>191961</v>
      </c>
      <c r="G137" s="221">
        <f t="shared" si="3"/>
        <v>10676997.199999999</v>
      </c>
    </row>
    <row r="138" spans="1:7">
      <c r="A138" s="222" t="s">
        <v>363</v>
      </c>
      <c r="B138" s="222" t="s">
        <v>364</v>
      </c>
      <c r="C138" s="221">
        <v>1644417</v>
      </c>
      <c r="D138" s="221">
        <v>726665.9</v>
      </c>
      <c r="E138" s="221">
        <v>35968</v>
      </c>
      <c r="F138" s="221">
        <v>33861</v>
      </c>
      <c r="G138" s="221">
        <f t="shared" si="3"/>
        <v>2440911.9</v>
      </c>
    </row>
    <row r="139" spans="1:7">
      <c r="A139" s="222" t="s">
        <v>365</v>
      </c>
      <c r="B139" s="222" t="s">
        <v>366</v>
      </c>
      <c r="C139" s="221">
        <v>2582352.6</v>
      </c>
      <c r="D139" s="221">
        <v>900306.5</v>
      </c>
      <c r="E139" s="221">
        <v>134344</v>
      </c>
      <c r="F139" s="221">
        <v>68556</v>
      </c>
      <c r="G139" s="221">
        <f t="shared" si="3"/>
        <v>3685559.1</v>
      </c>
    </row>
    <row r="140" spans="1:7">
      <c r="A140" s="222" t="s">
        <v>367</v>
      </c>
      <c r="B140" s="222" t="s">
        <v>368</v>
      </c>
      <c r="C140" s="221">
        <v>11102548.800000001</v>
      </c>
      <c r="D140" s="221">
        <v>3585615.7</v>
      </c>
      <c r="E140" s="221">
        <v>881108</v>
      </c>
      <c r="F140" s="221">
        <v>426418</v>
      </c>
      <c r="G140" s="221">
        <f t="shared" si="3"/>
        <v>15995690.5</v>
      </c>
    </row>
    <row r="141" spans="1:7">
      <c r="A141" s="222" t="s">
        <v>369</v>
      </c>
      <c r="B141" s="222" t="s">
        <v>370</v>
      </c>
      <c r="C141" s="221">
        <v>3082315</v>
      </c>
      <c r="D141" s="221">
        <v>747760.5</v>
      </c>
      <c r="E141" s="221">
        <v>212331</v>
      </c>
      <c r="F141" s="221">
        <v>118278</v>
      </c>
      <c r="G141" s="221">
        <f t="shared" si="3"/>
        <v>4160684.5</v>
      </c>
    </row>
    <row r="142" spans="1:7">
      <c r="A142" s="222" t="s">
        <v>371</v>
      </c>
      <c r="B142" s="222" t="s">
        <v>372</v>
      </c>
      <c r="C142" s="221">
        <v>5958308</v>
      </c>
      <c r="D142" s="221">
        <v>3531697.7</v>
      </c>
      <c r="E142" s="221">
        <v>354694</v>
      </c>
      <c r="F142" s="221">
        <v>202548</v>
      </c>
      <c r="G142" s="221">
        <f t="shared" si="3"/>
        <v>10047247.699999999</v>
      </c>
    </row>
    <row r="143" spans="1:7">
      <c r="A143" s="222" t="s">
        <v>373</v>
      </c>
      <c r="B143" s="222" t="s">
        <v>374</v>
      </c>
      <c r="C143" s="221">
        <v>2728158.4</v>
      </c>
      <c r="D143" s="221">
        <v>2707028.5</v>
      </c>
      <c r="E143" s="221">
        <v>112250</v>
      </c>
      <c r="F143" s="221">
        <v>68214</v>
      </c>
      <c r="G143" s="221">
        <f t="shared" si="3"/>
        <v>5615650.9000000004</v>
      </c>
    </row>
    <row r="144" spans="1:7">
      <c r="A144" s="222" t="s">
        <v>375</v>
      </c>
      <c r="B144" s="222" t="s">
        <v>376</v>
      </c>
      <c r="C144" s="221">
        <v>864928</v>
      </c>
      <c r="D144" s="221">
        <v>453071.7</v>
      </c>
      <c r="E144" s="221">
        <v>13906</v>
      </c>
      <c r="F144" s="221">
        <v>10056</v>
      </c>
      <c r="G144" s="221">
        <f t="shared" si="3"/>
        <v>1341961.7</v>
      </c>
    </row>
    <row r="145" spans="1:7">
      <c r="A145" s="222" t="s">
        <v>377</v>
      </c>
      <c r="B145" s="222" t="s">
        <v>378</v>
      </c>
      <c r="C145" s="221">
        <v>1885518.6</v>
      </c>
      <c r="D145" s="221">
        <v>642360</v>
      </c>
      <c r="E145" s="221">
        <v>72123</v>
      </c>
      <c r="F145" s="221">
        <v>33939</v>
      </c>
      <c r="G145" s="221">
        <f t="shared" si="3"/>
        <v>2633940.6</v>
      </c>
    </row>
    <row r="146" spans="1:7">
      <c r="A146" s="222" t="s">
        <v>379</v>
      </c>
      <c r="B146" s="222" t="s">
        <v>380</v>
      </c>
      <c r="C146" s="221">
        <v>854747.1</v>
      </c>
      <c r="D146" s="221">
        <v>355992</v>
      </c>
      <c r="E146" s="221">
        <v>24086</v>
      </c>
      <c r="F146" s="221">
        <v>13139</v>
      </c>
      <c r="G146" s="221">
        <f t="shared" si="3"/>
        <v>1247964.1000000001</v>
      </c>
    </row>
    <row r="147" spans="1:7">
      <c r="A147" s="222" t="s">
        <v>381</v>
      </c>
      <c r="B147" s="222" t="s">
        <v>382</v>
      </c>
      <c r="C147" s="221">
        <v>4005861.6</v>
      </c>
      <c r="D147" s="221">
        <v>1250631.5</v>
      </c>
      <c r="E147" s="221">
        <v>223298</v>
      </c>
      <c r="F147" s="221">
        <v>116442</v>
      </c>
      <c r="G147" s="221">
        <f t="shared" si="3"/>
        <v>5596233.0999999996</v>
      </c>
    </row>
    <row r="148" spans="1:7">
      <c r="A148" s="222" t="s">
        <v>383</v>
      </c>
      <c r="B148" s="222" t="s">
        <v>384</v>
      </c>
      <c r="C148" s="221">
        <v>1208765.2</v>
      </c>
      <c r="D148" s="221">
        <v>480600</v>
      </c>
      <c r="E148" s="221">
        <v>37563</v>
      </c>
      <c r="F148" s="221">
        <v>19567</v>
      </c>
      <c r="G148" s="221">
        <f t="shared" si="3"/>
        <v>1746495.2</v>
      </c>
    </row>
    <row r="149" spans="1:7">
      <c r="A149" s="222" t="s">
        <v>385</v>
      </c>
      <c r="B149" s="222" t="s">
        <v>386</v>
      </c>
      <c r="C149" s="221">
        <v>6106604.4000000004</v>
      </c>
      <c r="D149" s="221">
        <v>2402255.9</v>
      </c>
      <c r="E149" s="221">
        <v>258914</v>
      </c>
      <c r="F149" s="221">
        <v>142345</v>
      </c>
      <c r="G149" s="221">
        <f t="shared" si="3"/>
        <v>8910119.3000000007</v>
      </c>
    </row>
    <row r="150" spans="1:7">
      <c r="A150" s="222" t="s">
        <v>387</v>
      </c>
      <c r="B150" s="222" t="s">
        <v>388</v>
      </c>
      <c r="C150" s="221">
        <v>985250.3</v>
      </c>
      <c r="D150" s="221">
        <v>427539.5</v>
      </c>
      <c r="E150" s="221">
        <v>33298</v>
      </c>
      <c r="F150" s="221">
        <v>17976</v>
      </c>
      <c r="G150" s="221">
        <f t="shared" si="3"/>
        <v>1464063.8</v>
      </c>
    </row>
    <row r="151" spans="1:7">
      <c r="A151" s="222" t="s">
        <v>389</v>
      </c>
      <c r="B151" s="222" t="s">
        <v>390</v>
      </c>
      <c r="C151" s="221">
        <v>2813656.7</v>
      </c>
      <c r="D151" s="221">
        <v>980163</v>
      </c>
      <c r="E151" s="221">
        <v>97044</v>
      </c>
      <c r="F151" s="221">
        <v>101985</v>
      </c>
      <c r="G151" s="221">
        <f t="shared" si="3"/>
        <v>3992848.7</v>
      </c>
    </row>
    <row r="152" spans="1:7">
      <c r="A152" s="222" t="s">
        <v>391</v>
      </c>
      <c r="B152" s="222" t="s">
        <v>392</v>
      </c>
      <c r="C152" s="221">
        <v>2143035.4</v>
      </c>
      <c r="D152" s="221">
        <v>1073000.7</v>
      </c>
      <c r="E152" s="221">
        <v>88669</v>
      </c>
      <c r="F152" s="221">
        <v>45677</v>
      </c>
      <c r="G152" s="221">
        <f t="shared" si="3"/>
        <v>3350382.0999999996</v>
      </c>
    </row>
    <row r="153" spans="1:7">
      <c r="A153" s="222" t="s">
        <v>393</v>
      </c>
      <c r="B153" s="222" t="s">
        <v>394</v>
      </c>
      <c r="C153" s="221">
        <v>1408164</v>
      </c>
      <c r="D153" s="221">
        <v>781056.8</v>
      </c>
      <c r="E153" s="221">
        <v>11000</v>
      </c>
      <c r="F153" s="221">
        <v>19461</v>
      </c>
      <c r="G153" s="221">
        <f t="shared" si="3"/>
        <v>2219681.7999999998</v>
      </c>
    </row>
    <row r="154" spans="1:7">
      <c r="A154" s="222" t="s">
        <v>395</v>
      </c>
      <c r="B154" s="222" t="s">
        <v>396</v>
      </c>
      <c r="C154" s="221">
        <v>2201860</v>
      </c>
      <c r="D154" s="221">
        <v>988507.3</v>
      </c>
      <c r="E154" s="221">
        <v>63548</v>
      </c>
      <c r="F154" s="221">
        <v>56830</v>
      </c>
      <c r="G154" s="221">
        <f t="shared" si="3"/>
        <v>3310745.3</v>
      </c>
    </row>
    <row r="155" spans="1:7">
      <c r="A155" s="222" t="s">
        <v>397</v>
      </c>
      <c r="B155" s="222" t="s">
        <v>398</v>
      </c>
      <c r="C155" s="221">
        <v>1467522.7</v>
      </c>
      <c r="D155" s="221">
        <v>750275</v>
      </c>
      <c r="E155" s="221">
        <v>50186</v>
      </c>
      <c r="F155" s="221">
        <v>26524</v>
      </c>
      <c r="G155" s="221">
        <f t="shared" si="3"/>
        <v>2294507.7000000002</v>
      </c>
    </row>
    <row r="156" spans="1:7">
      <c r="A156" s="222" t="s">
        <v>399</v>
      </c>
      <c r="B156" s="222" t="s">
        <v>400</v>
      </c>
      <c r="C156" s="221">
        <v>5087957.3</v>
      </c>
      <c r="D156" s="221">
        <v>1305897.8999999999</v>
      </c>
      <c r="E156" s="221">
        <v>318817</v>
      </c>
      <c r="F156" s="221">
        <v>222143</v>
      </c>
      <c r="G156" s="221">
        <f t="shared" si="3"/>
        <v>6934815.1999999993</v>
      </c>
    </row>
    <row r="157" spans="1:7">
      <c r="A157" s="222" t="s">
        <v>401</v>
      </c>
      <c r="B157" s="222" t="s">
        <v>402</v>
      </c>
      <c r="C157" s="221">
        <v>808350.9</v>
      </c>
      <c r="D157" s="221">
        <v>360912</v>
      </c>
      <c r="E157" s="221">
        <v>12416</v>
      </c>
      <c r="F157" s="221">
        <v>6259</v>
      </c>
      <c r="G157" s="221">
        <f t="shared" si="3"/>
        <v>1187937.8999999999</v>
      </c>
    </row>
    <row r="158" spans="1:7">
      <c r="A158" s="222" t="s">
        <v>403</v>
      </c>
      <c r="B158" s="222" t="s">
        <v>404</v>
      </c>
      <c r="C158" s="221">
        <v>1608487.1</v>
      </c>
      <c r="D158" s="221">
        <v>578904</v>
      </c>
      <c r="E158" s="221">
        <v>72746</v>
      </c>
      <c r="F158" s="221">
        <v>34216</v>
      </c>
      <c r="G158" s="221">
        <f t="shared" si="3"/>
        <v>2294353.1</v>
      </c>
    </row>
    <row r="159" spans="1:7">
      <c r="A159" s="222" t="s">
        <v>405</v>
      </c>
      <c r="B159" s="222" t="s">
        <v>406</v>
      </c>
      <c r="C159" s="221">
        <v>2448807.5</v>
      </c>
      <c r="D159" s="221">
        <v>670388.30000000005</v>
      </c>
      <c r="E159" s="221">
        <v>144798</v>
      </c>
      <c r="F159" s="221">
        <v>78122</v>
      </c>
      <c r="G159" s="221">
        <f t="shared" si="3"/>
        <v>3342115.8</v>
      </c>
    </row>
    <row r="160" spans="1:7">
      <c r="A160" s="222" t="s">
        <v>407</v>
      </c>
      <c r="B160" s="222" t="s">
        <v>408</v>
      </c>
      <c r="C160" s="221">
        <v>2173569</v>
      </c>
      <c r="D160" s="221">
        <v>976927.9</v>
      </c>
      <c r="E160" s="221">
        <v>76188</v>
      </c>
      <c r="F160" s="221">
        <v>49233</v>
      </c>
      <c r="G160" s="221">
        <f t="shared" si="3"/>
        <v>3275917.9</v>
      </c>
    </row>
    <row r="161" spans="1:7">
      <c r="A161" s="222" t="s">
        <v>409</v>
      </c>
      <c r="B161" s="222" t="s">
        <v>410</v>
      </c>
      <c r="C161" s="221">
        <v>1340058.2</v>
      </c>
      <c r="D161" s="221">
        <v>688659.9</v>
      </c>
      <c r="E161" s="221">
        <v>32190</v>
      </c>
      <c r="F161" s="221">
        <v>14935</v>
      </c>
      <c r="G161" s="221">
        <f t="shared" si="3"/>
        <v>2075843.1</v>
      </c>
    </row>
    <row r="162" spans="1:7">
      <c r="A162" s="222" t="s">
        <v>411</v>
      </c>
      <c r="B162" s="222" t="s">
        <v>412</v>
      </c>
      <c r="C162" s="221">
        <v>2293559</v>
      </c>
      <c r="D162" s="221">
        <v>823848</v>
      </c>
      <c r="E162" s="221">
        <v>104009</v>
      </c>
      <c r="F162" s="221">
        <v>55260</v>
      </c>
      <c r="G162" s="221">
        <f t="shared" si="3"/>
        <v>3276676</v>
      </c>
    </row>
    <row r="163" spans="1:7">
      <c r="A163" s="222" t="s">
        <v>413</v>
      </c>
      <c r="B163" s="222" t="s">
        <v>414</v>
      </c>
      <c r="C163" s="221">
        <v>10498097</v>
      </c>
      <c r="D163" s="221">
        <v>2891137.2</v>
      </c>
      <c r="E163" s="221">
        <v>332405</v>
      </c>
      <c r="F163" s="221">
        <v>387249</v>
      </c>
      <c r="G163" s="221">
        <f t="shared" si="3"/>
        <v>14108888.199999999</v>
      </c>
    </row>
    <row r="164" spans="1:7">
      <c r="A164" s="222" t="s">
        <v>415</v>
      </c>
      <c r="B164" s="222" t="s">
        <v>416</v>
      </c>
      <c r="C164" s="221">
        <v>1949081.1</v>
      </c>
      <c r="D164" s="221">
        <v>783648</v>
      </c>
      <c r="E164" s="221">
        <v>74993</v>
      </c>
      <c r="F164" s="221">
        <v>35447</v>
      </c>
      <c r="G164" s="221">
        <f t="shared" si="3"/>
        <v>2843169.1</v>
      </c>
    </row>
    <row r="165" spans="1:7">
      <c r="A165" s="222" t="s">
        <v>417</v>
      </c>
      <c r="B165" s="222" t="s">
        <v>418</v>
      </c>
      <c r="C165" s="221">
        <v>2943028.1</v>
      </c>
      <c r="D165" s="221">
        <v>1007631.2</v>
      </c>
      <c r="E165" s="221">
        <v>182462</v>
      </c>
      <c r="F165" s="221">
        <v>92427</v>
      </c>
      <c r="G165" s="221">
        <f t="shared" si="3"/>
        <v>4225548.3</v>
      </c>
    </row>
    <row r="166" spans="1:7">
      <c r="A166" s="222" t="s">
        <v>419</v>
      </c>
      <c r="B166" s="222" t="s">
        <v>420</v>
      </c>
      <c r="C166" s="221">
        <v>1604317.3</v>
      </c>
      <c r="D166" s="221">
        <v>652080.9</v>
      </c>
      <c r="E166" s="221">
        <v>42619</v>
      </c>
      <c r="F166" s="221">
        <v>28665</v>
      </c>
      <c r="G166" s="221">
        <f t="shared" si="3"/>
        <v>2327682.2000000002</v>
      </c>
    </row>
    <row r="167" spans="1:7">
      <c r="A167" s="222" t="s">
        <v>421</v>
      </c>
      <c r="B167" s="222" t="s">
        <v>422</v>
      </c>
      <c r="C167" s="221">
        <v>1912394.2</v>
      </c>
      <c r="D167" s="221">
        <v>627631.30000000005</v>
      </c>
      <c r="E167" s="221">
        <v>79398</v>
      </c>
      <c r="F167" s="221">
        <v>40874</v>
      </c>
      <c r="G167" s="221">
        <f t="shared" si="3"/>
        <v>2660297.5</v>
      </c>
    </row>
    <row r="168" spans="1:7">
      <c r="A168" s="222" t="s">
        <v>423</v>
      </c>
      <c r="B168" s="222" t="s">
        <v>424</v>
      </c>
      <c r="C168" s="221">
        <v>1477858</v>
      </c>
      <c r="D168" s="221">
        <v>512472</v>
      </c>
      <c r="E168" s="221">
        <v>58320</v>
      </c>
      <c r="F168" s="221">
        <v>29363</v>
      </c>
      <c r="G168" s="221">
        <f t="shared" si="3"/>
        <v>2078013</v>
      </c>
    </row>
    <row r="169" spans="1:7">
      <c r="A169" s="222" t="s">
        <v>425</v>
      </c>
      <c r="B169" s="222" t="s">
        <v>426</v>
      </c>
      <c r="C169" s="221">
        <v>1393424.6</v>
      </c>
      <c r="D169" s="221">
        <v>1089891.1000000001</v>
      </c>
      <c r="E169" s="221">
        <v>53240</v>
      </c>
      <c r="F169" s="221">
        <v>25517</v>
      </c>
      <c r="G169" s="221">
        <f t="shared" si="3"/>
        <v>2562072.7000000002</v>
      </c>
    </row>
    <row r="170" spans="1:7">
      <c r="A170" s="222" t="s">
        <v>427</v>
      </c>
      <c r="B170" s="222" t="s">
        <v>428</v>
      </c>
      <c r="C170" s="221">
        <v>1965864.1</v>
      </c>
      <c r="D170" s="221">
        <v>2204644.2999999998</v>
      </c>
      <c r="E170" s="221">
        <v>101594</v>
      </c>
      <c r="F170" s="221">
        <v>52410</v>
      </c>
      <c r="G170" s="221">
        <f t="shared" si="3"/>
        <v>4324512.4000000004</v>
      </c>
    </row>
    <row r="171" spans="1:7">
      <c r="A171" s="222" t="s">
        <v>429</v>
      </c>
      <c r="B171" s="222" t="s">
        <v>430</v>
      </c>
      <c r="C171" s="221">
        <v>1466016.5</v>
      </c>
      <c r="D171" s="221">
        <v>891555</v>
      </c>
      <c r="E171" s="221">
        <v>47245</v>
      </c>
      <c r="F171" s="221">
        <v>24007</v>
      </c>
      <c r="G171" s="221">
        <f t="shared" si="3"/>
        <v>2428823.5</v>
      </c>
    </row>
    <row r="172" spans="1:7">
      <c r="A172" s="222" t="s">
        <v>431</v>
      </c>
      <c r="B172" s="222" t="s">
        <v>432</v>
      </c>
      <c r="C172" s="221">
        <v>5648151.0999999996</v>
      </c>
      <c r="D172" s="221">
        <v>1705512.6</v>
      </c>
      <c r="E172" s="221">
        <v>325401</v>
      </c>
      <c r="F172" s="221">
        <v>200253</v>
      </c>
      <c r="G172" s="221">
        <f t="shared" si="3"/>
        <v>7879317.6999999993</v>
      </c>
    </row>
    <row r="173" spans="1:7">
      <c r="A173" s="222" t="s">
        <v>433</v>
      </c>
      <c r="B173" s="222" t="s">
        <v>434</v>
      </c>
      <c r="C173" s="221">
        <v>1558758.3999999999</v>
      </c>
      <c r="D173" s="221">
        <v>660678.30000000005</v>
      </c>
      <c r="E173" s="221">
        <v>66928</v>
      </c>
      <c r="F173" s="221">
        <v>33270</v>
      </c>
      <c r="G173" s="221">
        <f t="shared" si="3"/>
        <v>2319634.7000000002</v>
      </c>
    </row>
    <row r="174" spans="1:7">
      <c r="A174" s="222" t="s">
        <v>435</v>
      </c>
      <c r="B174" s="222" t="s">
        <v>436</v>
      </c>
      <c r="C174" s="221">
        <v>1094712.8</v>
      </c>
      <c r="D174" s="221">
        <v>457680</v>
      </c>
      <c r="E174" s="221">
        <v>30212</v>
      </c>
      <c r="F174" s="221">
        <v>15523</v>
      </c>
      <c r="G174" s="221">
        <f t="shared" si="3"/>
        <v>1598127.8</v>
      </c>
    </row>
    <row r="175" spans="1:7">
      <c r="A175" s="222" t="s">
        <v>437</v>
      </c>
      <c r="B175" s="222" t="s">
        <v>438</v>
      </c>
      <c r="C175" s="221">
        <v>2653497</v>
      </c>
      <c r="D175" s="221">
        <v>1110384</v>
      </c>
      <c r="E175" s="221">
        <v>128869</v>
      </c>
      <c r="F175" s="221">
        <v>58532</v>
      </c>
      <c r="G175" s="221">
        <f t="shared" si="3"/>
        <v>3951282</v>
      </c>
    </row>
    <row r="176" spans="1:7">
      <c r="A176" s="222" t="s">
        <v>439</v>
      </c>
      <c r="B176" s="222" t="s">
        <v>440</v>
      </c>
      <c r="C176" s="221">
        <v>3272105</v>
      </c>
      <c r="D176" s="221">
        <v>1175410.8999999999</v>
      </c>
      <c r="E176" s="221">
        <v>134555</v>
      </c>
      <c r="F176" s="221">
        <v>64136</v>
      </c>
      <c r="G176" s="221">
        <f t="shared" si="3"/>
        <v>4646206.9000000004</v>
      </c>
    </row>
    <row r="177" spans="1:7">
      <c r="A177" s="222" t="s">
        <v>441</v>
      </c>
      <c r="B177" s="222" t="s">
        <v>442</v>
      </c>
      <c r="C177" s="221">
        <v>8758108</v>
      </c>
      <c r="D177" s="221">
        <v>3333930.5</v>
      </c>
      <c r="E177" s="221">
        <v>697839</v>
      </c>
      <c r="F177" s="221">
        <v>310183</v>
      </c>
      <c r="G177" s="221">
        <f t="shared" si="3"/>
        <v>13100060.5</v>
      </c>
    </row>
    <row r="178" spans="1:7">
      <c r="A178" s="222" t="s">
        <v>443</v>
      </c>
      <c r="B178" s="222" t="s">
        <v>444</v>
      </c>
      <c r="C178" s="221">
        <v>543268.1</v>
      </c>
      <c r="D178" s="221">
        <v>238464</v>
      </c>
      <c r="E178" s="221">
        <v>12275</v>
      </c>
      <c r="F178" s="221">
        <v>6832</v>
      </c>
      <c r="G178" s="221">
        <f t="shared" si="3"/>
        <v>800839.1</v>
      </c>
    </row>
    <row r="179" spans="1:7">
      <c r="A179" s="222" t="s">
        <v>445</v>
      </c>
      <c r="B179" s="222" t="s">
        <v>446</v>
      </c>
      <c r="C179" s="221">
        <v>1341476</v>
      </c>
      <c r="D179" s="221">
        <v>588098.5</v>
      </c>
      <c r="E179" s="221">
        <v>45905</v>
      </c>
      <c r="F179" s="221">
        <v>26945</v>
      </c>
      <c r="G179" s="221">
        <f t="shared" si="3"/>
        <v>2002424.5</v>
      </c>
    </row>
    <row r="180" spans="1:7">
      <c r="A180" s="222" t="s">
        <v>447</v>
      </c>
      <c r="B180" s="222" t="s">
        <v>448</v>
      </c>
      <c r="C180" s="221">
        <v>2035069.2</v>
      </c>
      <c r="D180" s="221">
        <v>1012948.6</v>
      </c>
      <c r="E180" s="221">
        <v>95291</v>
      </c>
      <c r="F180" s="221">
        <v>59724</v>
      </c>
      <c r="G180" s="221">
        <f t="shared" si="3"/>
        <v>3203032.8</v>
      </c>
    </row>
    <row r="181" spans="1:7">
      <c r="A181" s="222" t="s">
        <v>449</v>
      </c>
      <c r="B181" s="222" t="s">
        <v>450</v>
      </c>
      <c r="C181" s="221">
        <v>1473038.7</v>
      </c>
      <c r="D181" s="221">
        <v>746336</v>
      </c>
      <c r="E181" s="221">
        <v>53984</v>
      </c>
      <c r="F181" s="221">
        <v>27613</v>
      </c>
      <c r="G181" s="221">
        <f t="shared" si="3"/>
        <v>2300971.7000000002</v>
      </c>
    </row>
    <row r="182" spans="1:7">
      <c r="A182" s="222" t="s">
        <v>451</v>
      </c>
      <c r="B182" s="222" t="s">
        <v>452</v>
      </c>
      <c r="C182" s="221">
        <v>2565253.9</v>
      </c>
      <c r="D182" s="221">
        <v>980010.6</v>
      </c>
      <c r="E182" s="221">
        <v>88553</v>
      </c>
      <c r="F182" s="221">
        <v>44616</v>
      </c>
      <c r="G182" s="221">
        <f t="shared" si="3"/>
        <v>3678433.5</v>
      </c>
    </row>
    <row r="183" spans="1:7">
      <c r="A183" s="222" t="s">
        <v>453</v>
      </c>
      <c r="B183" s="222" t="s">
        <v>454</v>
      </c>
      <c r="C183" s="221">
        <v>4831549.5</v>
      </c>
      <c r="D183" s="221">
        <v>1053796.2</v>
      </c>
      <c r="E183" s="221">
        <v>280294</v>
      </c>
      <c r="F183" s="221">
        <v>150003</v>
      </c>
      <c r="G183" s="221">
        <f t="shared" si="3"/>
        <v>6315642.7000000002</v>
      </c>
    </row>
    <row r="184" spans="1:7">
      <c r="A184" s="222" t="s">
        <v>455</v>
      </c>
      <c r="B184" s="222" t="s">
        <v>456</v>
      </c>
      <c r="C184" s="221">
        <v>2700625.2</v>
      </c>
      <c r="D184" s="221">
        <v>534024</v>
      </c>
      <c r="E184" s="221">
        <v>168244</v>
      </c>
      <c r="F184" s="221">
        <v>99890</v>
      </c>
      <c r="G184" s="221">
        <f t="shared" si="3"/>
        <v>3502783.2</v>
      </c>
    </row>
    <row r="185" spans="1:7">
      <c r="A185" s="222" t="s">
        <v>457</v>
      </c>
      <c r="B185" s="222" t="s">
        <v>458</v>
      </c>
      <c r="C185" s="221">
        <v>1511033</v>
      </c>
      <c r="D185" s="221">
        <v>772660.9</v>
      </c>
      <c r="E185" s="221">
        <v>45027</v>
      </c>
      <c r="F185" s="221">
        <v>26336</v>
      </c>
      <c r="G185" s="221">
        <f t="shared" si="3"/>
        <v>2355056.9</v>
      </c>
    </row>
    <row r="186" spans="1:7">
      <c r="A186" s="222" t="s">
        <v>459</v>
      </c>
      <c r="B186" s="222" t="s">
        <v>460</v>
      </c>
      <c r="C186" s="221">
        <v>1632135.6</v>
      </c>
      <c r="D186" s="221">
        <v>592056</v>
      </c>
      <c r="E186" s="221">
        <v>70290</v>
      </c>
      <c r="F186" s="221">
        <v>36939</v>
      </c>
      <c r="G186" s="221">
        <f t="shared" si="3"/>
        <v>2331420.6</v>
      </c>
    </row>
    <row r="187" spans="1:7">
      <c r="A187" s="222" t="s">
        <v>461</v>
      </c>
      <c r="B187" s="222" t="s">
        <v>462</v>
      </c>
      <c r="C187" s="221">
        <v>965418.7</v>
      </c>
      <c r="D187" s="221">
        <v>484517</v>
      </c>
      <c r="E187" s="221">
        <v>12521</v>
      </c>
      <c r="F187" s="221">
        <v>9072</v>
      </c>
      <c r="G187" s="221">
        <f t="shared" si="3"/>
        <v>1471528.7</v>
      </c>
    </row>
    <row r="188" spans="1:7">
      <c r="A188" s="222" t="s">
        <v>463</v>
      </c>
      <c r="B188" s="222" t="s">
        <v>464</v>
      </c>
      <c r="C188" s="221">
        <v>1682414.3</v>
      </c>
      <c r="D188" s="221">
        <v>593928</v>
      </c>
      <c r="E188" s="221">
        <v>74289</v>
      </c>
      <c r="F188" s="221">
        <v>36416</v>
      </c>
      <c r="G188" s="221">
        <f t="shared" si="3"/>
        <v>2387047.2999999998</v>
      </c>
    </row>
    <row r="189" spans="1:7">
      <c r="A189" s="222" t="s">
        <v>465</v>
      </c>
      <c r="B189" s="222" t="s">
        <v>466</v>
      </c>
      <c r="C189" s="221">
        <v>1469990</v>
      </c>
      <c r="D189" s="221">
        <v>702879.3</v>
      </c>
      <c r="E189" s="221">
        <v>44976</v>
      </c>
      <c r="F189" s="221">
        <v>26497</v>
      </c>
      <c r="G189" s="221">
        <f t="shared" si="3"/>
        <v>2244342.2999999998</v>
      </c>
    </row>
    <row r="190" spans="1:7">
      <c r="A190" s="222" t="s">
        <v>467</v>
      </c>
      <c r="B190" s="222" t="s">
        <v>468</v>
      </c>
      <c r="C190" s="221">
        <v>146662040.90000001</v>
      </c>
      <c r="D190" s="221">
        <v>74706821.5</v>
      </c>
      <c r="E190" s="221">
        <v>4202175</v>
      </c>
      <c r="F190" s="221">
        <v>4347043</v>
      </c>
      <c r="G190" s="221">
        <f t="shared" si="3"/>
        <v>229918080.40000001</v>
      </c>
    </row>
    <row r="191" spans="1:7">
      <c r="A191" s="222" t="s">
        <v>469</v>
      </c>
      <c r="B191" s="222" t="s">
        <v>470</v>
      </c>
      <c r="C191" s="221">
        <v>4068805.5</v>
      </c>
      <c r="D191" s="221">
        <v>1202088</v>
      </c>
      <c r="E191" s="221">
        <v>255098</v>
      </c>
      <c r="F191" s="221">
        <v>137914</v>
      </c>
      <c r="G191" s="221">
        <f t="shared" si="3"/>
        <v>5663905.5</v>
      </c>
    </row>
    <row r="192" spans="1:7">
      <c r="A192" s="222" t="s">
        <v>471</v>
      </c>
      <c r="B192" s="222" t="s">
        <v>472</v>
      </c>
      <c r="C192" s="221">
        <v>1180645.7</v>
      </c>
      <c r="D192" s="221">
        <v>638799.5</v>
      </c>
      <c r="E192" s="221">
        <v>18365</v>
      </c>
      <c r="F192" s="221">
        <v>10130</v>
      </c>
      <c r="G192" s="221">
        <f t="shared" si="3"/>
        <v>1847940.2</v>
      </c>
    </row>
    <row r="193" spans="1:7">
      <c r="A193" s="222" t="s">
        <v>473</v>
      </c>
      <c r="B193" s="222" t="s">
        <v>474</v>
      </c>
      <c r="C193" s="221">
        <v>1801317</v>
      </c>
      <c r="D193" s="221">
        <v>665481.69999999995</v>
      </c>
      <c r="E193" s="221">
        <v>84502</v>
      </c>
      <c r="F193" s="221">
        <v>42596</v>
      </c>
      <c r="G193" s="221">
        <f t="shared" si="3"/>
        <v>2593896.7000000002</v>
      </c>
    </row>
    <row r="194" spans="1:7">
      <c r="A194" s="222" t="s">
        <v>475</v>
      </c>
      <c r="B194" s="222" t="s">
        <v>476</v>
      </c>
      <c r="C194" s="221">
        <v>4269754.2</v>
      </c>
      <c r="D194" s="221">
        <v>840696</v>
      </c>
      <c r="E194" s="221">
        <v>301083</v>
      </c>
      <c r="F194" s="221">
        <v>150846</v>
      </c>
      <c r="G194" s="221">
        <f t="shared" si="3"/>
        <v>5562379.2000000002</v>
      </c>
    </row>
    <row r="195" spans="1:7">
      <c r="A195" s="222" t="s">
        <v>477</v>
      </c>
      <c r="B195" s="222" t="s">
        <v>478</v>
      </c>
      <c r="C195" s="221">
        <v>1779104</v>
      </c>
      <c r="D195" s="221">
        <v>523320</v>
      </c>
      <c r="E195" s="221">
        <v>88244</v>
      </c>
      <c r="F195" s="221">
        <v>39989</v>
      </c>
      <c r="G195" s="221">
        <f t="shared" si="3"/>
        <v>2430657</v>
      </c>
    </row>
    <row r="196" spans="1:7">
      <c r="A196" s="222" t="s">
        <v>479</v>
      </c>
      <c r="B196" s="222" t="s">
        <v>480</v>
      </c>
      <c r="C196" s="221">
        <v>9960610.5</v>
      </c>
      <c r="D196" s="221">
        <v>1807721.5</v>
      </c>
      <c r="E196" s="221">
        <v>687075</v>
      </c>
      <c r="F196" s="221">
        <v>355204</v>
      </c>
      <c r="G196" s="221">
        <f t="shared" si="3"/>
        <v>12810611</v>
      </c>
    </row>
    <row r="197" spans="1:7">
      <c r="A197" s="222" t="s">
        <v>481</v>
      </c>
      <c r="B197" s="222" t="s">
        <v>482</v>
      </c>
      <c r="C197" s="221">
        <v>561001.19999999995</v>
      </c>
      <c r="D197" s="221">
        <v>267186.8</v>
      </c>
      <c r="E197" s="221">
        <v>9093</v>
      </c>
      <c r="F197" s="221">
        <v>5087</v>
      </c>
      <c r="G197" s="221">
        <f t="shared" si="3"/>
        <v>842368</v>
      </c>
    </row>
    <row r="198" spans="1:7">
      <c r="A198" s="222" t="s">
        <v>483</v>
      </c>
      <c r="B198" s="222" t="s">
        <v>484</v>
      </c>
      <c r="C198" s="221">
        <v>1336246.7</v>
      </c>
      <c r="D198" s="221">
        <v>646072.80000000005</v>
      </c>
      <c r="E198" s="221">
        <v>38359</v>
      </c>
      <c r="F198" s="221">
        <v>27991</v>
      </c>
      <c r="G198" s="221">
        <f t="shared" si="3"/>
        <v>2048669.5</v>
      </c>
    </row>
    <row r="199" spans="1:7">
      <c r="A199" s="222" t="s">
        <v>485</v>
      </c>
      <c r="B199" s="222" t="s">
        <v>486</v>
      </c>
      <c r="C199" s="221">
        <v>1515720.2</v>
      </c>
      <c r="D199" s="221">
        <v>512397.3</v>
      </c>
      <c r="E199" s="221">
        <v>72811</v>
      </c>
      <c r="F199" s="221">
        <v>40453</v>
      </c>
      <c r="G199" s="221">
        <f t="shared" si="3"/>
        <v>2141381.5</v>
      </c>
    </row>
    <row r="200" spans="1:7">
      <c r="A200" s="222" t="s">
        <v>487</v>
      </c>
      <c r="B200" s="222" t="s">
        <v>488</v>
      </c>
      <c r="C200" s="221">
        <v>1725346.8</v>
      </c>
      <c r="D200" s="221">
        <v>702860.5</v>
      </c>
      <c r="E200" s="221">
        <v>36341</v>
      </c>
      <c r="F200" s="221">
        <v>19558</v>
      </c>
      <c r="G200" s="221">
        <f t="shared" ref="G200:G263" si="4">SUM(C200:F200)</f>
        <v>2484106.2999999998</v>
      </c>
    </row>
    <row r="201" spans="1:7">
      <c r="A201" s="222" t="s">
        <v>489</v>
      </c>
      <c r="B201" s="222" t="s">
        <v>490</v>
      </c>
      <c r="C201" s="221">
        <v>1896253.5</v>
      </c>
      <c r="D201" s="221">
        <v>807172.9</v>
      </c>
      <c r="E201" s="221">
        <v>41300</v>
      </c>
      <c r="F201" s="221">
        <v>31258</v>
      </c>
      <c r="G201" s="221">
        <f t="shared" si="4"/>
        <v>2775984.4</v>
      </c>
    </row>
    <row r="202" spans="1:7">
      <c r="A202" s="222" t="s">
        <v>491</v>
      </c>
      <c r="B202" s="222" t="s">
        <v>492</v>
      </c>
      <c r="C202" s="221">
        <v>874001</v>
      </c>
      <c r="D202" s="221">
        <v>443861.1</v>
      </c>
      <c r="E202" s="221">
        <v>11285</v>
      </c>
      <c r="F202" s="221">
        <v>8219</v>
      </c>
      <c r="G202" s="221">
        <f t="shared" si="4"/>
        <v>1337366.1000000001</v>
      </c>
    </row>
    <row r="203" spans="1:7">
      <c r="A203" s="222" t="s">
        <v>493</v>
      </c>
      <c r="B203" s="222" t="s">
        <v>494</v>
      </c>
      <c r="C203" s="221">
        <v>3006182</v>
      </c>
      <c r="D203" s="221">
        <v>1380922.4</v>
      </c>
      <c r="E203" s="221">
        <v>90826</v>
      </c>
      <c r="F203" s="221">
        <v>74584</v>
      </c>
      <c r="G203" s="221">
        <f t="shared" si="4"/>
        <v>4552514.4000000004</v>
      </c>
    </row>
    <row r="204" spans="1:7">
      <c r="A204" s="222" t="s">
        <v>495</v>
      </c>
      <c r="B204" s="222" t="s">
        <v>496</v>
      </c>
      <c r="C204" s="221">
        <v>13089096.699999999</v>
      </c>
      <c r="D204" s="221">
        <v>7747693</v>
      </c>
      <c r="E204" s="221">
        <v>902018</v>
      </c>
      <c r="F204" s="221">
        <v>447133</v>
      </c>
      <c r="G204" s="221">
        <f t="shared" si="4"/>
        <v>22185940.699999999</v>
      </c>
    </row>
    <row r="205" spans="1:7">
      <c r="A205" s="222" t="s">
        <v>497</v>
      </c>
      <c r="B205" s="222" t="s">
        <v>498</v>
      </c>
      <c r="C205" s="221">
        <v>1108530.8</v>
      </c>
      <c r="D205" s="221">
        <v>514913.1</v>
      </c>
      <c r="E205" s="221">
        <v>24240</v>
      </c>
      <c r="F205" s="221">
        <v>11721</v>
      </c>
      <c r="G205" s="221">
        <f t="shared" si="4"/>
        <v>1659404.9</v>
      </c>
    </row>
    <row r="206" spans="1:7">
      <c r="A206" s="222" t="s">
        <v>499</v>
      </c>
      <c r="B206" s="222" t="s">
        <v>500</v>
      </c>
      <c r="C206" s="221">
        <v>2481931</v>
      </c>
      <c r="D206" s="221">
        <v>757677.7</v>
      </c>
      <c r="E206" s="221">
        <v>125044</v>
      </c>
      <c r="F206" s="221">
        <v>69258</v>
      </c>
      <c r="G206" s="221">
        <f t="shared" si="4"/>
        <v>3433910.7</v>
      </c>
    </row>
    <row r="207" spans="1:7">
      <c r="A207" s="222" t="s">
        <v>501</v>
      </c>
      <c r="B207" s="222" t="s">
        <v>502</v>
      </c>
      <c r="C207" s="221">
        <v>1450499.9</v>
      </c>
      <c r="D207" s="221">
        <v>455736</v>
      </c>
      <c r="E207" s="221">
        <v>58845</v>
      </c>
      <c r="F207" s="221">
        <v>29108</v>
      </c>
      <c r="G207" s="221">
        <f t="shared" si="4"/>
        <v>1994188.9</v>
      </c>
    </row>
    <row r="208" spans="1:7">
      <c r="A208" s="222" t="s">
        <v>503</v>
      </c>
      <c r="B208" s="222" t="s">
        <v>504</v>
      </c>
      <c r="C208" s="221">
        <v>2737853.6</v>
      </c>
      <c r="D208" s="221">
        <v>966224.8</v>
      </c>
      <c r="E208" s="221">
        <v>145358</v>
      </c>
      <c r="F208" s="221">
        <v>76899</v>
      </c>
      <c r="G208" s="221">
        <f t="shared" si="4"/>
        <v>3926335.4000000004</v>
      </c>
    </row>
    <row r="209" spans="1:7">
      <c r="A209" s="222" t="s">
        <v>505</v>
      </c>
      <c r="B209" s="222" t="s">
        <v>506</v>
      </c>
      <c r="C209" s="221">
        <v>2341884.4</v>
      </c>
      <c r="D209" s="221">
        <v>756290.7</v>
      </c>
      <c r="E209" s="221">
        <v>112479</v>
      </c>
      <c r="F209" s="221">
        <v>52193</v>
      </c>
      <c r="G209" s="221">
        <f t="shared" si="4"/>
        <v>3262847.0999999996</v>
      </c>
    </row>
    <row r="210" spans="1:7">
      <c r="A210" s="222" t="s">
        <v>507</v>
      </c>
      <c r="B210" s="222" t="s">
        <v>508</v>
      </c>
      <c r="C210" s="221">
        <v>867833.7</v>
      </c>
      <c r="D210" s="221">
        <v>458982.9</v>
      </c>
      <c r="E210" s="221">
        <v>20691</v>
      </c>
      <c r="F210" s="221">
        <v>12050</v>
      </c>
      <c r="G210" s="221">
        <f t="shared" si="4"/>
        <v>1359557.6</v>
      </c>
    </row>
    <row r="211" spans="1:7">
      <c r="A211" s="222" t="s">
        <v>509</v>
      </c>
      <c r="B211" s="222" t="s">
        <v>510</v>
      </c>
      <c r="C211" s="221">
        <v>8394626.9000000004</v>
      </c>
      <c r="D211" s="221">
        <v>3292324.8</v>
      </c>
      <c r="E211" s="221">
        <v>573676</v>
      </c>
      <c r="F211" s="221">
        <v>276427</v>
      </c>
      <c r="G211" s="221">
        <f t="shared" si="4"/>
        <v>12537054.699999999</v>
      </c>
    </row>
    <row r="212" spans="1:7">
      <c r="A212" s="222" t="s">
        <v>511</v>
      </c>
      <c r="B212" s="222" t="s">
        <v>512</v>
      </c>
      <c r="C212" s="221">
        <v>1504070.9</v>
      </c>
      <c r="D212" s="221">
        <v>477096</v>
      </c>
      <c r="E212" s="221">
        <v>70169</v>
      </c>
      <c r="F212" s="221">
        <v>37449</v>
      </c>
      <c r="G212" s="221">
        <f t="shared" si="4"/>
        <v>2088784.9</v>
      </c>
    </row>
    <row r="213" spans="1:7">
      <c r="A213" s="222" t="s">
        <v>513</v>
      </c>
      <c r="B213" s="222" t="s">
        <v>514</v>
      </c>
      <c r="C213" s="221">
        <v>8685537.5</v>
      </c>
      <c r="D213" s="221">
        <v>2984903.1</v>
      </c>
      <c r="E213" s="221">
        <v>606001</v>
      </c>
      <c r="F213" s="221">
        <v>303416</v>
      </c>
      <c r="G213" s="221">
        <f t="shared" si="4"/>
        <v>12579857.6</v>
      </c>
    </row>
    <row r="214" spans="1:7">
      <c r="A214" s="222" t="s">
        <v>515</v>
      </c>
      <c r="B214" s="222" t="s">
        <v>516</v>
      </c>
      <c r="C214" s="221">
        <v>4298857.8</v>
      </c>
      <c r="D214" s="221">
        <v>1119770.6000000001</v>
      </c>
      <c r="E214" s="221">
        <v>247526</v>
      </c>
      <c r="F214" s="221">
        <v>121369</v>
      </c>
      <c r="G214" s="221">
        <f t="shared" si="4"/>
        <v>5787523.4000000004</v>
      </c>
    </row>
    <row r="215" spans="1:7">
      <c r="A215" s="222" t="s">
        <v>517</v>
      </c>
      <c r="B215" s="222" t="s">
        <v>518</v>
      </c>
      <c r="C215" s="221">
        <v>1409394.8</v>
      </c>
      <c r="D215" s="221">
        <v>735674.5</v>
      </c>
      <c r="E215" s="221">
        <v>23133</v>
      </c>
      <c r="F215" s="221">
        <v>13370</v>
      </c>
      <c r="G215" s="221">
        <f t="shared" si="4"/>
        <v>2181572.2999999998</v>
      </c>
    </row>
    <row r="216" spans="1:7">
      <c r="A216" s="222" t="s">
        <v>519</v>
      </c>
      <c r="B216" s="222" t="s">
        <v>520</v>
      </c>
      <c r="C216" s="221">
        <v>3625329.7</v>
      </c>
      <c r="D216" s="221">
        <v>742584</v>
      </c>
      <c r="E216" s="221">
        <v>209007</v>
      </c>
      <c r="F216" s="221">
        <v>106423</v>
      </c>
      <c r="G216" s="221">
        <f t="shared" si="4"/>
        <v>4683343.7</v>
      </c>
    </row>
    <row r="217" spans="1:7">
      <c r="A217" s="222" t="s">
        <v>521</v>
      </c>
      <c r="B217" s="222" t="s">
        <v>522</v>
      </c>
      <c r="C217" s="221">
        <v>2089128.6</v>
      </c>
      <c r="D217" s="221">
        <v>804984</v>
      </c>
      <c r="E217" s="221">
        <v>105061</v>
      </c>
      <c r="F217" s="221">
        <v>50335</v>
      </c>
      <c r="G217" s="221">
        <f t="shared" si="4"/>
        <v>3049508.6</v>
      </c>
    </row>
    <row r="218" spans="1:7">
      <c r="A218" s="222" t="s">
        <v>523</v>
      </c>
      <c r="B218" s="222" t="s">
        <v>524</v>
      </c>
      <c r="C218" s="221">
        <v>2180115.1</v>
      </c>
      <c r="D218" s="221">
        <v>652248</v>
      </c>
      <c r="E218" s="221">
        <v>112367</v>
      </c>
      <c r="F218" s="221">
        <v>44600</v>
      </c>
      <c r="G218" s="221">
        <f t="shared" si="4"/>
        <v>2989330.1</v>
      </c>
    </row>
    <row r="219" spans="1:7">
      <c r="A219" s="222" t="s">
        <v>525</v>
      </c>
      <c r="B219" s="222" t="s">
        <v>526</v>
      </c>
      <c r="C219" s="221">
        <v>2765016.8</v>
      </c>
      <c r="D219" s="221">
        <v>1121786.1000000001</v>
      </c>
      <c r="E219" s="221">
        <v>115989</v>
      </c>
      <c r="F219" s="221">
        <v>61279</v>
      </c>
      <c r="G219" s="221">
        <f t="shared" si="4"/>
        <v>4064070.9</v>
      </c>
    </row>
    <row r="220" spans="1:7">
      <c r="A220" s="222" t="s">
        <v>527</v>
      </c>
      <c r="B220" s="222" t="s">
        <v>528</v>
      </c>
      <c r="C220" s="221">
        <v>1813484.1</v>
      </c>
      <c r="D220" s="221">
        <v>527352</v>
      </c>
      <c r="E220" s="221">
        <v>75740</v>
      </c>
      <c r="F220" s="221">
        <v>37710</v>
      </c>
      <c r="G220" s="221">
        <f t="shared" si="4"/>
        <v>2454286.1</v>
      </c>
    </row>
    <row r="221" spans="1:7">
      <c r="A221" s="222" t="s">
        <v>529</v>
      </c>
      <c r="B221" s="222" t="s">
        <v>530</v>
      </c>
      <c r="C221" s="221">
        <v>948285.4</v>
      </c>
      <c r="D221" s="221">
        <v>563178.80000000005</v>
      </c>
      <c r="E221" s="221">
        <v>21451</v>
      </c>
      <c r="F221" s="221">
        <v>17753</v>
      </c>
      <c r="G221" s="221">
        <f t="shared" si="4"/>
        <v>1550668.2000000002</v>
      </c>
    </row>
    <row r="222" spans="1:7">
      <c r="A222" s="222" t="s">
        <v>531</v>
      </c>
      <c r="B222" s="222" t="s">
        <v>532</v>
      </c>
      <c r="C222" s="221">
        <v>1529147.3</v>
      </c>
      <c r="D222" s="221">
        <v>776390.4</v>
      </c>
      <c r="E222" s="221">
        <v>40877</v>
      </c>
      <c r="F222" s="221">
        <v>30006</v>
      </c>
      <c r="G222" s="221">
        <f t="shared" si="4"/>
        <v>2376420.7000000002</v>
      </c>
    </row>
    <row r="223" spans="1:7">
      <c r="A223" s="222" t="s">
        <v>533</v>
      </c>
      <c r="B223" s="222" t="s">
        <v>534</v>
      </c>
      <c r="C223" s="221">
        <v>2614749.9</v>
      </c>
      <c r="D223" s="221">
        <v>709814.1</v>
      </c>
      <c r="E223" s="221">
        <v>116563</v>
      </c>
      <c r="F223" s="221">
        <v>62119</v>
      </c>
      <c r="G223" s="221">
        <f t="shared" si="4"/>
        <v>3503246</v>
      </c>
    </row>
    <row r="224" spans="1:7">
      <c r="A224" s="222" t="s">
        <v>535</v>
      </c>
      <c r="B224" s="222" t="s">
        <v>536</v>
      </c>
      <c r="C224" s="221">
        <v>1138508.7</v>
      </c>
      <c r="D224" s="221">
        <v>609861.69999999995</v>
      </c>
      <c r="E224" s="221">
        <v>19965</v>
      </c>
      <c r="F224" s="221">
        <v>10820</v>
      </c>
      <c r="G224" s="221">
        <f t="shared" si="4"/>
        <v>1779155.4</v>
      </c>
    </row>
    <row r="225" spans="1:7">
      <c r="A225" s="222" t="s">
        <v>537</v>
      </c>
      <c r="B225" s="222" t="s">
        <v>538</v>
      </c>
      <c r="C225" s="221">
        <v>2150111.7999999998</v>
      </c>
      <c r="D225" s="221">
        <v>888936</v>
      </c>
      <c r="E225" s="221">
        <v>81429</v>
      </c>
      <c r="F225" s="221">
        <v>40755</v>
      </c>
      <c r="G225" s="221">
        <f t="shared" si="4"/>
        <v>3161231.8</v>
      </c>
    </row>
    <row r="226" spans="1:7">
      <c r="A226" s="222" t="s">
        <v>539</v>
      </c>
      <c r="B226" s="222" t="s">
        <v>540</v>
      </c>
      <c r="C226" s="221">
        <v>2181755.4</v>
      </c>
      <c r="D226" s="221">
        <v>867537.7</v>
      </c>
      <c r="E226" s="221">
        <v>84433</v>
      </c>
      <c r="F226" s="221">
        <v>44057</v>
      </c>
      <c r="G226" s="221">
        <f t="shared" si="4"/>
        <v>3177783.0999999996</v>
      </c>
    </row>
    <row r="227" spans="1:7">
      <c r="A227" s="222" t="s">
        <v>541</v>
      </c>
      <c r="B227" s="222" t="s">
        <v>542</v>
      </c>
      <c r="C227" s="221">
        <v>1183822.8999999999</v>
      </c>
      <c r="D227" s="221">
        <v>636726.5</v>
      </c>
      <c r="E227" s="221">
        <v>40527</v>
      </c>
      <c r="F227" s="221">
        <v>24967</v>
      </c>
      <c r="G227" s="221">
        <f t="shared" si="4"/>
        <v>1886043.4</v>
      </c>
    </row>
    <row r="228" spans="1:7">
      <c r="A228" s="222" t="s">
        <v>543</v>
      </c>
      <c r="B228" s="222" t="s">
        <v>544</v>
      </c>
      <c r="C228" s="221">
        <v>1352838.8</v>
      </c>
      <c r="D228" s="221">
        <v>617457</v>
      </c>
      <c r="E228" s="221">
        <v>47703</v>
      </c>
      <c r="F228" s="221">
        <v>24667</v>
      </c>
      <c r="G228" s="221">
        <f t="shared" si="4"/>
        <v>2042665.8</v>
      </c>
    </row>
    <row r="229" spans="1:7">
      <c r="A229" s="222" t="s">
        <v>545</v>
      </c>
      <c r="B229" s="222" t="s">
        <v>546</v>
      </c>
      <c r="C229" s="221">
        <v>1006967.5</v>
      </c>
      <c r="D229" s="221">
        <v>838649</v>
      </c>
      <c r="E229" s="221">
        <v>13562</v>
      </c>
      <c r="F229" s="221">
        <v>8272</v>
      </c>
      <c r="G229" s="221">
        <f t="shared" si="4"/>
        <v>1867450.5</v>
      </c>
    </row>
    <row r="230" spans="1:7">
      <c r="A230" s="222" t="s">
        <v>547</v>
      </c>
      <c r="B230" s="222" t="s">
        <v>548</v>
      </c>
      <c r="C230" s="221">
        <v>775007.6</v>
      </c>
      <c r="D230" s="221">
        <v>456648</v>
      </c>
      <c r="E230" s="221">
        <v>19347</v>
      </c>
      <c r="F230" s="221">
        <v>10867</v>
      </c>
      <c r="G230" s="221">
        <f t="shared" si="4"/>
        <v>1261869.6000000001</v>
      </c>
    </row>
    <row r="231" spans="1:7">
      <c r="A231" s="222" t="s">
        <v>549</v>
      </c>
      <c r="B231" s="222" t="s">
        <v>550</v>
      </c>
      <c r="C231" s="221">
        <v>3226002.6</v>
      </c>
      <c r="D231" s="221">
        <v>747000</v>
      </c>
      <c r="E231" s="221">
        <v>199887</v>
      </c>
      <c r="F231" s="221">
        <v>94618</v>
      </c>
      <c r="G231" s="221">
        <f t="shared" si="4"/>
        <v>4267507.5999999996</v>
      </c>
    </row>
    <row r="232" spans="1:7">
      <c r="A232" s="222" t="s">
        <v>551</v>
      </c>
      <c r="B232" s="222" t="s">
        <v>552</v>
      </c>
      <c r="C232" s="221">
        <v>1755564.6</v>
      </c>
      <c r="D232" s="221">
        <v>1253969.7</v>
      </c>
      <c r="E232" s="221">
        <v>83949</v>
      </c>
      <c r="F232" s="221">
        <v>44862</v>
      </c>
      <c r="G232" s="221">
        <f t="shared" si="4"/>
        <v>3138345.3</v>
      </c>
    </row>
    <row r="233" spans="1:7">
      <c r="A233" s="222" t="s">
        <v>553</v>
      </c>
      <c r="B233" s="222" t="s">
        <v>554</v>
      </c>
      <c r="C233" s="221">
        <v>6910384</v>
      </c>
      <c r="D233" s="221">
        <v>3012185.2</v>
      </c>
      <c r="E233" s="221">
        <v>352354</v>
      </c>
      <c r="F233" s="221">
        <v>274439</v>
      </c>
      <c r="G233" s="221">
        <f t="shared" si="4"/>
        <v>10549362.199999999</v>
      </c>
    </row>
    <row r="234" spans="1:7">
      <c r="A234" s="222" t="s">
        <v>555</v>
      </c>
      <c r="B234" s="222" t="s">
        <v>556</v>
      </c>
      <c r="C234" s="221">
        <v>1415404.4</v>
      </c>
      <c r="D234" s="221">
        <v>671907.9</v>
      </c>
      <c r="E234" s="221">
        <v>25351</v>
      </c>
      <c r="F234" s="221">
        <v>12250</v>
      </c>
      <c r="G234" s="221">
        <f t="shared" si="4"/>
        <v>2124913.2999999998</v>
      </c>
    </row>
    <row r="235" spans="1:7">
      <c r="A235" s="222" t="s">
        <v>557</v>
      </c>
      <c r="B235" s="222" t="s">
        <v>558</v>
      </c>
      <c r="C235" s="221">
        <v>3735192.5</v>
      </c>
      <c r="D235" s="221">
        <v>1298513.3999999999</v>
      </c>
      <c r="E235" s="221">
        <v>242337</v>
      </c>
      <c r="F235" s="221">
        <v>114220</v>
      </c>
      <c r="G235" s="221">
        <f t="shared" si="4"/>
        <v>5390262.9000000004</v>
      </c>
    </row>
    <row r="236" spans="1:7">
      <c r="A236" s="222" t="s">
        <v>559</v>
      </c>
      <c r="B236" s="222" t="s">
        <v>560</v>
      </c>
      <c r="C236" s="221">
        <v>1067566</v>
      </c>
      <c r="D236" s="221">
        <v>504975.4</v>
      </c>
      <c r="E236" s="221">
        <v>30583</v>
      </c>
      <c r="F236" s="221">
        <v>17803</v>
      </c>
      <c r="G236" s="221">
        <f t="shared" si="4"/>
        <v>1620927.4</v>
      </c>
    </row>
    <row r="237" spans="1:7">
      <c r="A237" s="222" t="s">
        <v>561</v>
      </c>
      <c r="B237" s="222" t="s">
        <v>562</v>
      </c>
      <c r="C237" s="221">
        <v>2005574.2</v>
      </c>
      <c r="D237" s="221">
        <v>660480</v>
      </c>
      <c r="E237" s="221">
        <v>104764</v>
      </c>
      <c r="F237" s="221">
        <v>48079</v>
      </c>
      <c r="G237" s="221">
        <f t="shared" si="4"/>
        <v>2818897.2</v>
      </c>
    </row>
    <row r="238" spans="1:7">
      <c r="A238" s="222" t="s">
        <v>563</v>
      </c>
      <c r="B238" s="222" t="s">
        <v>564</v>
      </c>
      <c r="C238" s="221">
        <v>12169938.699999999</v>
      </c>
      <c r="D238" s="221">
        <v>3759454.8</v>
      </c>
      <c r="E238" s="221">
        <v>720328</v>
      </c>
      <c r="F238" s="221">
        <v>369819</v>
      </c>
      <c r="G238" s="221">
        <f t="shared" si="4"/>
        <v>17019540.5</v>
      </c>
    </row>
    <row r="239" spans="1:7">
      <c r="A239" s="222" t="s">
        <v>565</v>
      </c>
      <c r="B239" s="222" t="s">
        <v>566</v>
      </c>
      <c r="C239" s="221">
        <v>2052780.1</v>
      </c>
      <c r="D239" s="221">
        <v>1542160.2</v>
      </c>
      <c r="E239" s="221">
        <v>57494</v>
      </c>
      <c r="F239" s="221">
        <v>41690</v>
      </c>
      <c r="G239" s="221">
        <f t="shared" si="4"/>
        <v>3694124.3</v>
      </c>
    </row>
    <row r="240" spans="1:7">
      <c r="A240" s="222" t="s">
        <v>567</v>
      </c>
      <c r="B240" s="222" t="s">
        <v>568</v>
      </c>
      <c r="C240" s="221">
        <v>3922457</v>
      </c>
      <c r="D240" s="221">
        <v>821136</v>
      </c>
      <c r="E240" s="221">
        <v>260645</v>
      </c>
      <c r="F240" s="221">
        <v>120020</v>
      </c>
      <c r="G240" s="221">
        <f t="shared" si="4"/>
        <v>5124258</v>
      </c>
    </row>
    <row r="241" spans="1:7">
      <c r="A241" s="222" t="s">
        <v>569</v>
      </c>
      <c r="B241" s="222" t="s">
        <v>570</v>
      </c>
      <c r="C241" s="221">
        <v>2788160.2</v>
      </c>
      <c r="D241" s="221">
        <v>1204472.1000000001</v>
      </c>
      <c r="E241" s="221">
        <v>120766</v>
      </c>
      <c r="F241" s="221">
        <v>64421</v>
      </c>
      <c r="G241" s="221">
        <f t="shared" si="4"/>
        <v>4177819.3000000003</v>
      </c>
    </row>
    <row r="242" spans="1:7">
      <c r="A242" s="222" t="s">
        <v>571</v>
      </c>
      <c r="B242" s="222" t="s">
        <v>572</v>
      </c>
      <c r="C242" s="221">
        <v>1806111.1</v>
      </c>
      <c r="D242" s="221">
        <v>1006260</v>
      </c>
      <c r="E242" s="221">
        <v>53425</v>
      </c>
      <c r="F242" s="221">
        <v>33103</v>
      </c>
      <c r="G242" s="221">
        <f t="shared" si="4"/>
        <v>2898899.1</v>
      </c>
    </row>
    <row r="243" spans="1:7">
      <c r="A243" s="222" t="s">
        <v>573</v>
      </c>
      <c r="B243" s="222" t="s">
        <v>574</v>
      </c>
      <c r="C243" s="221">
        <v>1506176.7</v>
      </c>
      <c r="D243" s="221">
        <v>659856</v>
      </c>
      <c r="E243" s="221">
        <v>44720</v>
      </c>
      <c r="F243" s="221">
        <v>24738</v>
      </c>
      <c r="G243" s="221">
        <f t="shared" si="4"/>
        <v>2235490.7000000002</v>
      </c>
    </row>
    <row r="244" spans="1:7">
      <c r="A244" s="222" t="s">
        <v>575</v>
      </c>
      <c r="B244" s="222" t="s">
        <v>576</v>
      </c>
      <c r="C244" s="221">
        <v>1343094.2</v>
      </c>
      <c r="D244" s="221">
        <v>691810.2</v>
      </c>
      <c r="E244" s="221">
        <v>24292</v>
      </c>
      <c r="F244" s="221">
        <v>12966</v>
      </c>
      <c r="G244" s="221">
        <f t="shared" si="4"/>
        <v>2072162.4</v>
      </c>
    </row>
    <row r="245" spans="1:7">
      <c r="A245" s="222" t="s">
        <v>577</v>
      </c>
      <c r="B245" s="222" t="s">
        <v>578</v>
      </c>
      <c r="C245" s="221">
        <v>1067306</v>
      </c>
      <c r="D245" s="221">
        <v>462364</v>
      </c>
      <c r="E245" s="221">
        <v>31956</v>
      </c>
      <c r="F245" s="221">
        <v>25582</v>
      </c>
      <c r="G245" s="221">
        <f t="shared" si="4"/>
        <v>1587208</v>
      </c>
    </row>
    <row r="246" spans="1:7">
      <c r="A246" s="222" t="s">
        <v>579</v>
      </c>
      <c r="B246" s="222" t="s">
        <v>580</v>
      </c>
      <c r="C246" s="221">
        <v>1977234.5</v>
      </c>
      <c r="D246" s="221">
        <v>663576</v>
      </c>
      <c r="E246" s="221">
        <v>87500</v>
      </c>
      <c r="F246" s="221">
        <v>39998</v>
      </c>
      <c r="G246" s="221">
        <f t="shared" si="4"/>
        <v>2768308.5</v>
      </c>
    </row>
    <row r="247" spans="1:7">
      <c r="A247" s="222" t="s">
        <v>581</v>
      </c>
      <c r="B247" s="222" t="s">
        <v>582</v>
      </c>
      <c r="C247" s="221">
        <v>1269872.3999999999</v>
      </c>
      <c r="D247" s="221">
        <v>662331.19999999995</v>
      </c>
      <c r="E247" s="221">
        <v>33350</v>
      </c>
      <c r="F247" s="221">
        <v>21527</v>
      </c>
      <c r="G247" s="221">
        <f t="shared" si="4"/>
        <v>1987080.5999999999</v>
      </c>
    </row>
    <row r="248" spans="1:7">
      <c r="A248" s="222" t="s">
        <v>583</v>
      </c>
      <c r="B248" s="222" t="s">
        <v>584</v>
      </c>
      <c r="C248" s="221">
        <v>5859049.2999999998</v>
      </c>
      <c r="D248" s="221">
        <v>962928</v>
      </c>
      <c r="E248" s="221">
        <v>406296</v>
      </c>
      <c r="F248" s="221">
        <v>180509</v>
      </c>
      <c r="G248" s="221">
        <f t="shared" si="4"/>
        <v>7408782.2999999998</v>
      </c>
    </row>
    <row r="249" spans="1:7">
      <c r="A249" s="222" t="s">
        <v>585</v>
      </c>
      <c r="B249" s="222" t="s">
        <v>586</v>
      </c>
      <c r="C249" s="221">
        <v>1945252.1</v>
      </c>
      <c r="D249" s="221">
        <v>1048044.2</v>
      </c>
      <c r="E249" s="221">
        <v>49240</v>
      </c>
      <c r="F249" s="221">
        <v>34655</v>
      </c>
      <c r="G249" s="221">
        <f t="shared" si="4"/>
        <v>3077191.3</v>
      </c>
    </row>
    <row r="250" spans="1:7">
      <c r="A250" s="222" t="s">
        <v>587</v>
      </c>
      <c r="B250" s="222" t="s">
        <v>588</v>
      </c>
      <c r="C250" s="221">
        <v>2027792.4</v>
      </c>
      <c r="D250" s="221">
        <v>611232</v>
      </c>
      <c r="E250" s="221">
        <v>108399</v>
      </c>
      <c r="F250" s="221">
        <v>58295</v>
      </c>
      <c r="G250" s="221">
        <f t="shared" si="4"/>
        <v>2805718.4</v>
      </c>
    </row>
    <row r="251" spans="1:7">
      <c r="A251" s="222" t="s">
        <v>589</v>
      </c>
      <c r="B251" s="222" t="s">
        <v>590</v>
      </c>
      <c r="C251" s="221">
        <v>1177113.1000000001</v>
      </c>
      <c r="D251" s="221">
        <v>422040</v>
      </c>
      <c r="E251" s="221">
        <v>39501</v>
      </c>
      <c r="F251" s="221">
        <v>20290</v>
      </c>
      <c r="G251" s="221">
        <f t="shared" si="4"/>
        <v>1658944.1</v>
      </c>
    </row>
    <row r="252" spans="1:7">
      <c r="A252" s="222" t="s">
        <v>591</v>
      </c>
      <c r="B252" s="222" t="s">
        <v>592</v>
      </c>
      <c r="C252" s="221">
        <v>1022842.6</v>
      </c>
      <c r="D252" s="221">
        <v>487200</v>
      </c>
      <c r="E252" s="221">
        <v>19368</v>
      </c>
      <c r="F252" s="221">
        <v>9966</v>
      </c>
      <c r="G252" s="221">
        <f t="shared" si="4"/>
        <v>1539376.6</v>
      </c>
    </row>
    <row r="253" spans="1:7">
      <c r="A253" s="222" t="s">
        <v>593</v>
      </c>
      <c r="B253" s="222" t="s">
        <v>594</v>
      </c>
      <c r="C253" s="221">
        <v>2131091</v>
      </c>
      <c r="D253" s="221">
        <v>690321.5</v>
      </c>
      <c r="E253" s="221">
        <v>37945</v>
      </c>
      <c r="F253" s="221">
        <v>83620</v>
      </c>
      <c r="G253" s="221">
        <f t="shared" si="4"/>
        <v>2942977.5</v>
      </c>
    </row>
    <row r="254" spans="1:7">
      <c r="A254" s="222" t="s">
        <v>595</v>
      </c>
      <c r="B254" s="222" t="s">
        <v>596</v>
      </c>
      <c r="C254" s="221">
        <v>6067972.7999999998</v>
      </c>
      <c r="D254" s="221">
        <v>2020680</v>
      </c>
      <c r="E254" s="221">
        <v>512872</v>
      </c>
      <c r="F254" s="221">
        <v>226443</v>
      </c>
      <c r="G254" s="221">
        <f t="shared" si="4"/>
        <v>8827967.8000000007</v>
      </c>
    </row>
    <row r="255" spans="1:7">
      <c r="A255" s="222" t="s">
        <v>597</v>
      </c>
      <c r="B255" s="222" t="s">
        <v>598</v>
      </c>
      <c r="C255" s="221">
        <v>2090533.9</v>
      </c>
      <c r="D255" s="221">
        <v>1019585.7</v>
      </c>
      <c r="E255" s="221">
        <v>111930</v>
      </c>
      <c r="F255" s="221">
        <v>57056</v>
      </c>
      <c r="G255" s="221">
        <f t="shared" si="4"/>
        <v>3279105.5999999996</v>
      </c>
    </row>
    <row r="256" spans="1:7">
      <c r="A256" s="222" t="s">
        <v>599</v>
      </c>
      <c r="B256" s="222" t="s">
        <v>600</v>
      </c>
      <c r="C256" s="221">
        <v>1994454.4</v>
      </c>
      <c r="D256" s="221">
        <v>759486.9</v>
      </c>
      <c r="E256" s="221">
        <v>34230</v>
      </c>
      <c r="F256" s="221">
        <v>35395</v>
      </c>
      <c r="G256" s="221">
        <f t="shared" si="4"/>
        <v>2823566.3</v>
      </c>
    </row>
    <row r="257" spans="1:7">
      <c r="A257" s="222" t="s">
        <v>601</v>
      </c>
      <c r="B257" s="222" t="s">
        <v>602</v>
      </c>
      <c r="C257" s="221">
        <v>1566059.3</v>
      </c>
      <c r="D257" s="221">
        <v>755269.9</v>
      </c>
      <c r="E257" s="221">
        <v>38392</v>
      </c>
      <c r="F257" s="221">
        <v>21439</v>
      </c>
      <c r="G257" s="221">
        <f t="shared" si="4"/>
        <v>2381160.2000000002</v>
      </c>
    </row>
    <row r="258" spans="1:7">
      <c r="A258" s="222" t="s">
        <v>603</v>
      </c>
      <c r="B258" s="222" t="s">
        <v>604</v>
      </c>
      <c r="C258" s="221">
        <v>1669773.6</v>
      </c>
      <c r="D258" s="221">
        <v>598152</v>
      </c>
      <c r="E258" s="221">
        <v>67418</v>
      </c>
      <c r="F258" s="221">
        <v>33620</v>
      </c>
      <c r="G258" s="221">
        <f t="shared" si="4"/>
        <v>2368963.6</v>
      </c>
    </row>
    <row r="259" spans="1:7">
      <c r="A259" s="222" t="s">
        <v>605</v>
      </c>
      <c r="B259" s="222" t="s">
        <v>606</v>
      </c>
      <c r="C259" s="221">
        <v>2158429.4</v>
      </c>
      <c r="D259" s="221">
        <v>852434.6</v>
      </c>
      <c r="E259" s="221">
        <v>76394</v>
      </c>
      <c r="F259" s="221">
        <v>35368</v>
      </c>
      <c r="G259" s="221">
        <f t="shared" si="4"/>
        <v>3122626</v>
      </c>
    </row>
    <row r="260" spans="1:7">
      <c r="A260" s="222" t="s">
        <v>607</v>
      </c>
      <c r="B260" s="222" t="s">
        <v>608</v>
      </c>
      <c r="C260" s="221">
        <v>2378820.2999999998</v>
      </c>
      <c r="D260" s="221">
        <v>1014594.4</v>
      </c>
      <c r="E260" s="221">
        <v>108719</v>
      </c>
      <c r="F260" s="221">
        <v>52559</v>
      </c>
      <c r="G260" s="221">
        <f t="shared" si="4"/>
        <v>3554692.6999999997</v>
      </c>
    </row>
    <row r="261" spans="1:7">
      <c r="A261" s="222" t="s">
        <v>609</v>
      </c>
      <c r="B261" s="222" t="s">
        <v>610</v>
      </c>
      <c r="C261" s="221">
        <v>1778828.9</v>
      </c>
      <c r="D261" s="221">
        <v>563352</v>
      </c>
      <c r="E261" s="221">
        <v>70752</v>
      </c>
      <c r="F261" s="221">
        <v>40546</v>
      </c>
      <c r="G261" s="221">
        <f t="shared" si="4"/>
        <v>2453478.9</v>
      </c>
    </row>
    <row r="262" spans="1:7">
      <c r="A262" s="222" t="s">
        <v>611</v>
      </c>
      <c r="B262" s="222" t="s">
        <v>612</v>
      </c>
      <c r="C262" s="221">
        <v>923875.7</v>
      </c>
      <c r="D262" s="221">
        <v>464645.4</v>
      </c>
      <c r="E262" s="221">
        <v>6931</v>
      </c>
      <c r="F262" s="221">
        <v>5222</v>
      </c>
      <c r="G262" s="221">
        <f t="shared" si="4"/>
        <v>1400674.1</v>
      </c>
    </row>
    <row r="263" spans="1:7">
      <c r="A263" s="222" t="s">
        <v>613</v>
      </c>
      <c r="B263" s="222" t="s">
        <v>614</v>
      </c>
      <c r="C263" s="221">
        <v>1369677</v>
      </c>
      <c r="D263" s="221">
        <v>645271.30000000005</v>
      </c>
      <c r="E263" s="221">
        <v>35410</v>
      </c>
      <c r="F263" s="221">
        <v>17445</v>
      </c>
      <c r="G263" s="221">
        <f t="shared" si="4"/>
        <v>2067803.3</v>
      </c>
    </row>
    <row r="264" spans="1:7">
      <c r="A264" s="222" t="s">
        <v>615</v>
      </c>
      <c r="B264" s="222" t="s">
        <v>616</v>
      </c>
      <c r="C264" s="221">
        <v>1081473.2</v>
      </c>
      <c r="D264" s="221">
        <v>569183.5</v>
      </c>
      <c r="E264" s="221">
        <v>22462</v>
      </c>
      <c r="F264" s="221">
        <v>14208</v>
      </c>
      <c r="G264" s="221">
        <f t="shared" ref="G264:G327" si="5">SUM(C264:F264)</f>
        <v>1687326.7</v>
      </c>
    </row>
    <row r="265" spans="1:7">
      <c r="A265" s="222" t="s">
        <v>617</v>
      </c>
      <c r="B265" s="222" t="s">
        <v>618</v>
      </c>
      <c r="C265" s="221">
        <v>2143260</v>
      </c>
      <c r="D265" s="221">
        <v>1270553.5</v>
      </c>
      <c r="E265" s="221">
        <v>83269</v>
      </c>
      <c r="F265" s="221">
        <v>42849</v>
      </c>
      <c r="G265" s="221">
        <f t="shared" si="5"/>
        <v>3539931.5</v>
      </c>
    </row>
    <row r="266" spans="1:7">
      <c r="A266" s="222" t="s">
        <v>619</v>
      </c>
      <c r="B266" s="222" t="s">
        <v>620</v>
      </c>
      <c r="C266" s="221">
        <v>1704968.4</v>
      </c>
      <c r="D266" s="221">
        <v>584899.69999999995</v>
      </c>
      <c r="E266" s="221">
        <v>79178</v>
      </c>
      <c r="F266" s="221">
        <v>40447</v>
      </c>
      <c r="G266" s="221">
        <f t="shared" si="5"/>
        <v>2409493.0999999996</v>
      </c>
    </row>
    <row r="267" spans="1:7">
      <c r="A267" s="222" t="s">
        <v>621</v>
      </c>
      <c r="B267" s="222" t="s">
        <v>622</v>
      </c>
      <c r="C267" s="221">
        <v>3627392.3</v>
      </c>
      <c r="D267" s="221">
        <v>3474937</v>
      </c>
      <c r="E267" s="221">
        <v>236387</v>
      </c>
      <c r="F267" s="221">
        <v>115097</v>
      </c>
      <c r="G267" s="221">
        <f t="shared" si="5"/>
        <v>7453813.2999999998</v>
      </c>
    </row>
    <row r="268" spans="1:7">
      <c r="A268" s="222" t="s">
        <v>623</v>
      </c>
      <c r="B268" s="222" t="s">
        <v>624</v>
      </c>
      <c r="C268" s="221">
        <v>995097</v>
      </c>
      <c r="D268" s="221">
        <v>359103.6</v>
      </c>
      <c r="E268" s="221">
        <v>29977</v>
      </c>
      <c r="F268" s="221">
        <v>26869</v>
      </c>
      <c r="G268" s="221">
        <f t="shared" si="5"/>
        <v>1411046.6</v>
      </c>
    </row>
    <row r="269" spans="1:7">
      <c r="A269" s="222" t="s">
        <v>625</v>
      </c>
      <c r="B269" s="222" t="s">
        <v>626</v>
      </c>
      <c r="C269" s="221">
        <v>2536033.2999999998</v>
      </c>
      <c r="D269" s="221">
        <v>1089916.2</v>
      </c>
      <c r="E269" s="221">
        <v>123007</v>
      </c>
      <c r="F269" s="221">
        <v>60311</v>
      </c>
      <c r="G269" s="221">
        <f t="shared" si="5"/>
        <v>3809267.5</v>
      </c>
    </row>
    <row r="270" spans="1:7">
      <c r="A270" s="222" t="s">
        <v>627</v>
      </c>
      <c r="B270" s="222" t="s">
        <v>628</v>
      </c>
      <c r="C270" s="221">
        <v>1828145.8</v>
      </c>
      <c r="D270" s="221">
        <v>1053312</v>
      </c>
      <c r="E270" s="221">
        <v>74208</v>
      </c>
      <c r="F270" s="221">
        <v>36531</v>
      </c>
      <c r="G270" s="221">
        <f t="shared" si="5"/>
        <v>2992196.8</v>
      </c>
    </row>
    <row r="271" spans="1:7">
      <c r="A271" s="222" t="s">
        <v>629</v>
      </c>
      <c r="B271" s="222" t="s">
        <v>630</v>
      </c>
      <c r="C271" s="221">
        <v>3632310.3</v>
      </c>
      <c r="D271" s="221">
        <v>726072</v>
      </c>
      <c r="E271" s="221">
        <v>212645</v>
      </c>
      <c r="F271" s="221">
        <v>104990</v>
      </c>
      <c r="G271" s="221">
        <f t="shared" si="5"/>
        <v>4676017.3</v>
      </c>
    </row>
    <row r="272" spans="1:7">
      <c r="A272" s="222" t="s">
        <v>631</v>
      </c>
      <c r="B272" s="222" t="s">
        <v>632</v>
      </c>
      <c r="C272" s="221">
        <v>4536449.5</v>
      </c>
      <c r="D272" s="221">
        <v>6941402</v>
      </c>
      <c r="E272" s="221">
        <v>272996</v>
      </c>
      <c r="F272" s="221">
        <v>152257</v>
      </c>
      <c r="G272" s="221">
        <f t="shared" si="5"/>
        <v>11903104.5</v>
      </c>
    </row>
    <row r="273" spans="1:7">
      <c r="A273" s="222" t="s">
        <v>633</v>
      </c>
      <c r="B273" s="222" t="s">
        <v>634</v>
      </c>
      <c r="C273" s="221">
        <v>794001</v>
      </c>
      <c r="D273" s="221">
        <v>426118.8</v>
      </c>
      <c r="E273" s="221">
        <v>8205</v>
      </c>
      <c r="F273" s="221">
        <v>5700</v>
      </c>
      <c r="G273" s="221">
        <f t="shared" si="5"/>
        <v>1234024.8</v>
      </c>
    </row>
    <row r="274" spans="1:7">
      <c r="A274" s="222" t="s">
        <v>635</v>
      </c>
      <c r="B274" s="222" t="s">
        <v>636</v>
      </c>
      <c r="C274" s="221">
        <v>1197986</v>
      </c>
      <c r="D274" s="221">
        <v>550370</v>
      </c>
      <c r="E274" s="221">
        <v>27440</v>
      </c>
      <c r="F274" s="221">
        <v>21735</v>
      </c>
      <c r="G274" s="221">
        <f t="shared" si="5"/>
        <v>1797531</v>
      </c>
    </row>
    <row r="275" spans="1:7">
      <c r="A275" s="222" t="s">
        <v>637</v>
      </c>
      <c r="B275" s="222" t="s">
        <v>638</v>
      </c>
      <c r="C275" s="221">
        <v>3688038.9</v>
      </c>
      <c r="D275" s="221">
        <v>2759216.2</v>
      </c>
      <c r="E275" s="221">
        <v>121041</v>
      </c>
      <c r="F275" s="221">
        <v>68241</v>
      </c>
      <c r="G275" s="221">
        <f t="shared" si="5"/>
        <v>6636537.0999999996</v>
      </c>
    </row>
    <row r="276" spans="1:7">
      <c r="A276" s="222" t="s">
        <v>639</v>
      </c>
      <c r="B276" s="222" t="s">
        <v>640</v>
      </c>
      <c r="C276" s="221">
        <v>1405168.4</v>
      </c>
      <c r="D276" s="221">
        <v>661449.69999999995</v>
      </c>
      <c r="E276" s="221">
        <v>47968</v>
      </c>
      <c r="F276" s="221">
        <v>22229</v>
      </c>
      <c r="G276" s="221">
        <f t="shared" si="5"/>
        <v>2136815.0999999996</v>
      </c>
    </row>
    <row r="277" spans="1:7">
      <c r="A277" s="222" t="s">
        <v>641</v>
      </c>
      <c r="B277" s="222" t="s">
        <v>642</v>
      </c>
      <c r="C277" s="221">
        <v>1979967</v>
      </c>
      <c r="D277" s="221">
        <v>583008</v>
      </c>
      <c r="E277" s="221">
        <v>110614</v>
      </c>
      <c r="F277" s="221">
        <v>52487</v>
      </c>
      <c r="G277" s="221">
        <f t="shared" si="5"/>
        <v>2726076</v>
      </c>
    </row>
    <row r="278" spans="1:7">
      <c r="A278" s="222" t="s">
        <v>643</v>
      </c>
      <c r="B278" s="222" t="s">
        <v>644</v>
      </c>
      <c r="C278" s="221">
        <v>3162038</v>
      </c>
      <c r="D278" s="221">
        <v>796294.3</v>
      </c>
      <c r="E278" s="221">
        <v>187578</v>
      </c>
      <c r="F278" s="221">
        <v>112498</v>
      </c>
      <c r="G278" s="221">
        <f t="shared" si="5"/>
        <v>4258408.3</v>
      </c>
    </row>
    <row r="279" spans="1:7">
      <c r="A279" s="222" t="s">
        <v>645</v>
      </c>
      <c r="B279" s="222" t="s">
        <v>646</v>
      </c>
      <c r="C279" s="221">
        <v>2284268.7999999998</v>
      </c>
      <c r="D279" s="221">
        <v>989656.9</v>
      </c>
      <c r="E279" s="221">
        <v>120182</v>
      </c>
      <c r="F279" s="221">
        <v>59234</v>
      </c>
      <c r="G279" s="221">
        <f t="shared" si="5"/>
        <v>3453341.6999999997</v>
      </c>
    </row>
    <row r="280" spans="1:7">
      <c r="A280" s="222" t="s">
        <v>647</v>
      </c>
      <c r="B280" s="222" t="s">
        <v>648</v>
      </c>
      <c r="C280" s="221">
        <v>1462110.9</v>
      </c>
      <c r="D280" s="221">
        <v>600384</v>
      </c>
      <c r="E280" s="221">
        <v>44613</v>
      </c>
      <c r="F280" s="221">
        <v>20592</v>
      </c>
      <c r="G280" s="221">
        <f t="shared" si="5"/>
        <v>2127699.9</v>
      </c>
    </row>
    <row r="281" spans="1:7">
      <c r="A281" s="222" t="s">
        <v>649</v>
      </c>
      <c r="B281" s="222" t="s">
        <v>650</v>
      </c>
      <c r="C281" s="221">
        <v>3494998.8</v>
      </c>
      <c r="D281" s="221">
        <v>783576</v>
      </c>
      <c r="E281" s="221">
        <v>234839</v>
      </c>
      <c r="F281" s="221">
        <v>118367</v>
      </c>
      <c r="G281" s="221">
        <f t="shared" si="5"/>
        <v>4631780.8</v>
      </c>
    </row>
    <row r="282" spans="1:7">
      <c r="A282" s="222" t="s">
        <v>651</v>
      </c>
      <c r="B282" s="222" t="s">
        <v>652</v>
      </c>
      <c r="C282" s="221">
        <v>1541352.9</v>
      </c>
      <c r="D282" s="221">
        <v>872928.9</v>
      </c>
      <c r="E282" s="221">
        <v>27144</v>
      </c>
      <c r="F282" s="221">
        <v>12727</v>
      </c>
      <c r="G282" s="221">
        <f t="shared" si="5"/>
        <v>2454152.7999999998</v>
      </c>
    </row>
    <row r="283" spans="1:7">
      <c r="A283" s="222" t="s">
        <v>653</v>
      </c>
      <c r="B283" s="222" t="s">
        <v>654</v>
      </c>
      <c r="C283" s="221">
        <v>7883405</v>
      </c>
      <c r="D283" s="221">
        <v>3183867.2</v>
      </c>
      <c r="E283" s="221">
        <v>423901</v>
      </c>
      <c r="F283" s="221">
        <v>220343</v>
      </c>
      <c r="G283" s="221">
        <f t="shared" si="5"/>
        <v>11711516.199999999</v>
      </c>
    </row>
    <row r="284" spans="1:7">
      <c r="A284" s="222" t="s">
        <v>655</v>
      </c>
      <c r="B284" s="222" t="s">
        <v>656</v>
      </c>
      <c r="C284" s="221">
        <v>16489878.5</v>
      </c>
      <c r="D284" s="221">
        <v>7202451.2000000002</v>
      </c>
      <c r="E284" s="221">
        <v>1167909</v>
      </c>
      <c r="F284" s="221">
        <v>616657</v>
      </c>
      <c r="G284" s="221">
        <f t="shared" si="5"/>
        <v>25476895.699999999</v>
      </c>
    </row>
    <row r="285" spans="1:7">
      <c r="A285" s="222" t="s">
        <v>657</v>
      </c>
      <c r="B285" s="222" t="s">
        <v>658</v>
      </c>
      <c r="C285" s="221">
        <v>2012286.3</v>
      </c>
      <c r="D285" s="221">
        <v>920910.8</v>
      </c>
      <c r="E285" s="221">
        <v>91119</v>
      </c>
      <c r="F285" s="221">
        <v>47767</v>
      </c>
      <c r="G285" s="221">
        <f t="shared" si="5"/>
        <v>3072083.1</v>
      </c>
    </row>
    <row r="286" spans="1:7">
      <c r="A286" s="222" t="s">
        <v>659</v>
      </c>
      <c r="B286" s="222" t="s">
        <v>660</v>
      </c>
      <c r="C286" s="221">
        <v>2077792.8</v>
      </c>
      <c r="D286" s="221">
        <v>949631.5</v>
      </c>
      <c r="E286" s="221">
        <v>69748</v>
      </c>
      <c r="F286" s="221">
        <v>43810</v>
      </c>
      <c r="G286" s="221">
        <f t="shared" si="5"/>
        <v>3140982.3</v>
      </c>
    </row>
    <row r="287" spans="1:7">
      <c r="A287" s="222" t="s">
        <v>661</v>
      </c>
      <c r="B287" s="222" t="s">
        <v>662</v>
      </c>
      <c r="C287" s="221">
        <v>902561.8</v>
      </c>
      <c r="D287" s="221">
        <v>378887.2</v>
      </c>
      <c r="E287" s="221">
        <v>8749</v>
      </c>
      <c r="F287" s="221">
        <v>11990</v>
      </c>
      <c r="G287" s="221">
        <f t="shared" si="5"/>
        <v>1302188</v>
      </c>
    </row>
    <row r="288" spans="1:7">
      <c r="A288" s="222" t="s">
        <v>663</v>
      </c>
      <c r="B288" s="222" t="s">
        <v>664</v>
      </c>
      <c r="C288" s="221">
        <v>1100495.6000000001</v>
      </c>
      <c r="D288" s="221">
        <v>416712</v>
      </c>
      <c r="E288" s="221">
        <v>25125</v>
      </c>
      <c r="F288" s="221">
        <v>12810</v>
      </c>
      <c r="G288" s="221">
        <f t="shared" si="5"/>
        <v>1555142.6</v>
      </c>
    </row>
    <row r="289" spans="1:7">
      <c r="A289" s="222" t="s">
        <v>665</v>
      </c>
      <c r="B289" s="222" t="s">
        <v>666</v>
      </c>
      <c r="C289" s="221">
        <v>1249965</v>
      </c>
      <c r="D289" s="221">
        <v>681181.1</v>
      </c>
      <c r="E289" s="221">
        <v>31296</v>
      </c>
      <c r="F289" s="221">
        <v>25686</v>
      </c>
      <c r="G289" s="221">
        <f t="shared" si="5"/>
        <v>1988128.1</v>
      </c>
    </row>
    <row r="290" spans="1:7">
      <c r="A290" s="222" t="s">
        <v>667</v>
      </c>
      <c r="B290" s="222" t="s">
        <v>668</v>
      </c>
      <c r="C290" s="221">
        <v>4013716</v>
      </c>
      <c r="D290" s="221">
        <v>1831924.6</v>
      </c>
      <c r="E290" s="221">
        <v>108989</v>
      </c>
      <c r="F290" s="221">
        <v>53156</v>
      </c>
      <c r="G290" s="221">
        <f t="shared" si="5"/>
        <v>6007785.5999999996</v>
      </c>
    </row>
    <row r="291" spans="1:7">
      <c r="A291" s="222" t="s">
        <v>669</v>
      </c>
      <c r="B291" s="222" t="s">
        <v>670</v>
      </c>
      <c r="C291" s="221">
        <v>2152880.4</v>
      </c>
      <c r="D291" s="221">
        <v>1011357.2</v>
      </c>
      <c r="E291" s="221">
        <v>106396</v>
      </c>
      <c r="F291" s="221">
        <v>53798</v>
      </c>
      <c r="G291" s="221">
        <f t="shared" si="5"/>
        <v>3324431.5999999996</v>
      </c>
    </row>
    <row r="292" spans="1:7">
      <c r="A292" s="222" t="s">
        <v>671</v>
      </c>
      <c r="B292" s="222" t="s">
        <v>672</v>
      </c>
      <c r="C292" s="221">
        <v>2629056.9</v>
      </c>
      <c r="D292" s="221">
        <v>1160774.6000000001</v>
      </c>
      <c r="E292" s="221">
        <v>100279</v>
      </c>
      <c r="F292" s="221">
        <v>51162</v>
      </c>
      <c r="G292" s="221">
        <f t="shared" si="5"/>
        <v>3941272.5</v>
      </c>
    </row>
    <row r="293" spans="1:7">
      <c r="A293" s="222" t="s">
        <v>673</v>
      </c>
      <c r="B293" s="222" t="s">
        <v>674</v>
      </c>
      <c r="C293" s="221">
        <v>892463</v>
      </c>
      <c r="D293" s="221">
        <v>399373.7</v>
      </c>
      <c r="E293" s="221">
        <v>10307</v>
      </c>
      <c r="F293" s="221">
        <v>13992</v>
      </c>
      <c r="G293" s="221">
        <f t="shared" si="5"/>
        <v>1316135.7</v>
      </c>
    </row>
    <row r="294" spans="1:7">
      <c r="A294" s="222" t="s">
        <v>675</v>
      </c>
      <c r="B294" s="222" t="s">
        <v>676</v>
      </c>
      <c r="C294" s="221">
        <v>1085557.3999999999</v>
      </c>
      <c r="D294" s="221">
        <v>756197.9</v>
      </c>
      <c r="E294" s="221">
        <v>19030</v>
      </c>
      <c r="F294" s="221">
        <v>9815</v>
      </c>
      <c r="G294" s="221">
        <f t="shared" si="5"/>
        <v>1870600.2999999998</v>
      </c>
    </row>
    <row r="295" spans="1:7">
      <c r="A295" s="222" t="s">
        <v>677</v>
      </c>
      <c r="B295" s="222" t="s">
        <v>678</v>
      </c>
      <c r="C295" s="221">
        <v>1350069.8</v>
      </c>
      <c r="D295" s="221">
        <v>593112</v>
      </c>
      <c r="E295" s="221">
        <v>34768</v>
      </c>
      <c r="F295" s="221">
        <v>18160</v>
      </c>
      <c r="G295" s="221">
        <f t="shared" si="5"/>
        <v>1996109.8</v>
      </c>
    </row>
    <row r="296" spans="1:7">
      <c r="A296" s="222" t="s">
        <v>679</v>
      </c>
      <c r="B296" s="222" t="s">
        <v>680</v>
      </c>
      <c r="C296" s="221">
        <v>1064373.3</v>
      </c>
      <c r="D296" s="221">
        <v>473172.6</v>
      </c>
      <c r="E296" s="221">
        <v>30463</v>
      </c>
      <c r="F296" s="221">
        <v>16078</v>
      </c>
      <c r="G296" s="221">
        <f t="shared" si="5"/>
        <v>1584086.9</v>
      </c>
    </row>
    <row r="297" spans="1:7">
      <c r="A297" s="222" t="s">
        <v>681</v>
      </c>
      <c r="B297" s="222" t="s">
        <v>682</v>
      </c>
      <c r="C297" s="221">
        <v>2460728.1</v>
      </c>
      <c r="D297" s="221">
        <v>687240</v>
      </c>
      <c r="E297" s="221">
        <v>132284</v>
      </c>
      <c r="F297" s="221">
        <v>66209</v>
      </c>
      <c r="G297" s="221">
        <f t="shared" si="5"/>
        <v>3346461.1</v>
      </c>
    </row>
    <row r="298" spans="1:7">
      <c r="A298" s="222" t="s">
        <v>683</v>
      </c>
      <c r="B298" s="222" t="s">
        <v>684</v>
      </c>
      <c r="C298" s="221">
        <v>1451441</v>
      </c>
      <c r="D298" s="221">
        <v>617918.5</v>
      </c>
      <c r="E298" s="221">
        <v>46691</v>
      </c>
      <c r="F298" s="221">
        <v>23829</v>
      </c>
      <c r="G298" s="221">
        <f t="shared" si="5"/>
        <v>2139879.5</v>
      </c>
    </row>
    <row r="299" spans="1:7">
      <c r="A299" s="222" t="s">
        <v>685</v>
      </c>
      <c r="B299" s="222" t="s">
        <v>686</v>
      </c>
      <c r="C299" s="221">
        <v>8961877</v>
      </c>
      <c r="D299" s="221">
        <v>4209916.5</v>
      </c>
      <c r="E299" s="221">
        <v>378762</v>
      </c>
      <c r="F299" s="221">
        <v>448798</v>
      </c>
      <c r="G299" s="221">
        <f t="shared" si="5"/>
        <v>13999353.5</v>
      </c>
    </row>
    <row r="300" spans="1:7">
      <c r="A300" s="222" t="s">
        <v>687</v>
      </c>
      <c r="B300" s="222" t="s">
        <v>688</v>
      </c>
      <c r="C300" s="221">
        <v>3327981</v>
      </c>
      <c r="D300" s="221">
        <v>1828719.1</v>
      </c>
      <c r="E300" s="221">
        <v>165989</v>
      </c>
      <c r="F300" s="221">
        <v>136347</v>
      </c>
      <c r="G300" s="221">
        <f t="shared" si="5"/>
        <v>5459036.0999999996</v>
      </c>
    </row>
    <row r="301" spans="1:7">
      <c r="A301" s="222" t="s">
        <v>689</v>
      </c>
      <c r="B301" s="222" t="s">
        <v>690</v>
      </c>
      <c r="C301" s="221">
        <v>6565862</v>
      </c>
      <c r="D301" s="221">
        <v>3326968.4</v>
      </c>
      <c r="E301" s="221">
        <v>243512</v>
      </c>
      <c r="F301" s="221">
        <v>234483</v>
      </c>
      <c r="G301" s="221">
        <f t="shared" si="5"/>
        <v>10370825.4</v>
      </c>
    </row>
    <row r="302" spans="1:7">
      <c r="A302" s="222" t="s">
        <v>691</v>
      </c>
      <c r="B302" s="222" t="s">
        <v>692</v>
      </c>
      <c r="C302" s="221">
        <v>1112424</v>
      </c>
      <c r="D302" s="221">
        <v>537080.5</v>
      </c>
      <c r="E302" s="221">
        <v>27912</v>
      </c>
      <c r="F302" s="221">
        <v>21900</v>
      </c>
      <c r="G302" s="221">
        <f t="shared" si="5"/>
        <v>1699316.5</v>
      </c>
    </row>
    <row r="303" spans="1:7">
      <c r="A303" s="222" t="s">
        <v>693</v>
      </c>
      <c r="B303" s="222" t="s">
        <v>694</v>
      </c>
      <c r="C303" s="221">
        <v>1744540</v>
      </c>
      <c r="D303" s="221">
        <v>718071.1</v>
      </c>
      <c r="E303" s="221">
        <v>73017</v>
      </c>
      <c r="F303" s="221">
        <v>46237</v>
      </c>
      <c r="G303" s="221">
        <f t="shared" si="5"/>
        <v>2581865.1</v>
      </c>
    </row>
    <row r="304" spans="1:7">
      <c r="A304" s="222" t="s">
        <v>695</v>
      </c>
      <c r="B304" s="222" t="s">
        <v>696</v>
      </c>
      <c r="C304" s="221">
        <v>6561757</v>
      </c>
      <c r="D304" s="221">
        <v>2397216.6</v>
      </c>
      <c r="E304" s="221">
        <v>347118</v>
      </c>
      <c r="F304" s="221">
        <v>216440</v>
      </c>
      <c r="G304" s="221">
        <f t="shared" si="5"/>
        <v>9522531.5999999996</v>
      </c>
    </row>
    <row r="305" spans="1:7">
      <c r="A305" s="222" t="s">
        <v>697</v>
      </c>
      <c r="B305" s="222" t="s">
        <v>698</v>
      </c>
      <c r="C305" s="221">
        <v>1371910</v>
      </c>
      <c r="D305" s="221">
        <v>585936</v>
      </c>
      <c r="E305" s="221">
        <v>33864</v>
      </c>
      <c r="F305" s="221">
        <v>27337</v>
      </c>
      <c r="G305" s="221">
        <f t="shared" si="5"/>
        <v>2019047</v>
      </c>
    </row>
    <row r="306" spans="1:7">
      <c r="A306" s="222" t="s">
        <v>699</v>
      </c>
      <c r="B306" s="222" t="s">
        <v>700</v>
      </c>
      <c r="C306" s="221">
        <v>3114383.5</v>
      </c>
      <c r="D306" s="221">
        <v>1152766.2</v>
      </c>
      <c r="E306" s="221">
        <v>204249</v>
      </c>
      <c r="F306" s="221">
        <v>102767</v>
      </c>
      <c r="G306" s="221">
        <f t="shared" si="5"/>
        <v>4574165.7</v>
      </c>
    </row>
    <row r="307" spans="1:7">
      <c r="A307" s="222" t="s">
        <v>701</v>
      </c>
      <c r="B307" s="222" t="s">
        <v>702</v>
      </c>
      <c r="C307" s="221">
        <v>2853462.2</v>
      </c>
      <c r="D307" s="221">
        <v>1532728.2</v>
      </c>
      <c r="E307" s="221">
        <v>49301</v>
      </c>
      <c r="F307" s="221">
        <v>38131</v>
      </c>
      <c r="G307" s="221">
        <f t="shared" si="5"/>
        <v>4473622.4000000004</v>
      </c>
    </row>
    <row r="308" spans="1:7">
      <c r="A308" s="222" t="s">
        <v>703</v>
      </c>
      <c r="B308" s="222" t="s">
        <v>704</v>
      </c>
      <c r="C308" s="221">
        <v>2964673.1</v>
      </c>
      <c r="D308" s="221">
        <v>834912.9</v>
      </c>
      <c r="E308" s="221">
        <v>133630</v>
      </c>
      <c r="F308" s="221">
        <v>70851</v>
      </c>
      <c r="G308" s="221">
        <f t="shared" si="5"/>
        <v>4004067</v>
      </c>
    </row>
    <row r="309" spans="1:7">
      <c r="A309" s="222" t="s">
        <v>705</v>
      </c>
      <c r="B309" s="222" t="s">
        <v>706</v>
      </c>
      <c r="C309" s="221">
        <v>1078687.1000000001</v>
      </c>
      <c r="D309" s="221">
        <v>409680</v>
      </c>
      <c r="E309" s="221">
        <v>35610</v>
      </c>
      <c r="F309" s="221">
        <v>19437</v>
      </c>
      <c r="G309" s="221">
        <f t="shared" si="5"/>
        <v>1543414.1</v>
      </c>
    </row>
    <row r="310" spans="1:7">
      <c r="A310" s="222" t="s">
        <v>707</v>
      </c>
      <c r="B310" s="222" t="s">
        <v>708</v>
      </c>
      <c r="C310" s="221">
        <v>1099035.1000000001</v>
      </c>
      <c r="D310" s="221">
        <v>491568</v>
      </c>
      <c r="E310" s="221">
        <v>27300</v>
      </c>
      <c r="F310" s="221">
        <v>13521</v>
      </c>
      <c r="G310" s="221">
        <f t="shared" si="5"/>
        <v>1631424.1</v>
      </c>
    </row>
    <row r="311" spans="1:7">
      <c r="A311" s="222" t="s">
        <v>709</v>
      </c>
      <c r="B311" s="222" t="s">
        <v>710</v>
      </c>
      <c r="C311" s="221">
        <v>2333487.1</v>
      </c>
      <c r="D311" s="221">
        <v>1195451.3999999999</v>
      </c>
      <c r="E311" s="221">
        <v>103764</v>
      </c>
      <c r="F311" s="221">
        <v>80079</v>
      </c>
      <c r="G311" s="221">
        <f t="shared" si="5"/>
        <v>3712781.5</v>
      </c>
    </row>
    <row r="312" spans="1:7">
      <c r="A312" s="222" t="s">
        <v>711</v>
      </c>
      <c r="B312" s="222" t="s">
        <v>712</v>
      </c>
      <c r="C312" s="221">
        <v>2509294.7999999998</v>
      </c>
      <c r="D312" s="221">
        <v>1095192</v>
      </c>
      <c r="E312" s="221">
        <v>130040</v>
      </c>
      <c r="F312" s="221">
        <v>62012</v>
      </c>
      <c r="G312" s="221">
        <f t="shared" si="5"/>
        <v>3796538.8</v>
      </c>
    </row>
    <row r="313" spans="1:7">
      <c r="A313" s="222" t="s">
        <v>713</v>
      </c>
      <c r="B313" s="222" t="s">
        <v>714</v>
      </c>
      <c r="C313" s="221">
        <v>4371075.2</v>
      </c>
      <c r="D313" s="221">
        <v>780153.1</v>
      </c>
      <c r="E313" s="221">
        <v>285829</v>
      </c>
      <c r="F313" s="221">
        <v>152434</v>
      </c>
      <c r="G313" s="221">
        <f t="shared" si="5"/>
        <v>5589491.2999999998</v>
      </c>
    </row>
    <row r="314" spans="1:7">
      <c r="A314" s="222" t="s">
        <v>715</v>
      </c>
      <c r="B314" s="222" t="s">
        <v>716</v>
      </c>
      <c r="C314" s="221">
        <v>2260142.9</v>
      </c>
      <c r="D314" s="221">
        <v>1656916.2</v>
      </c>
      <c r="E314" s="221">
        <v>84347</v>
      </c>
      <c r="F314" s="221">
        <v>45108</v>
      </c>
      <c r="G314" s="221">
        <f t="shared" si="5"/>
        <v>4046514.0999999996</v>
      </c>
    </row>
    <row r="315" spans="1:7">
      <c r="A315" s="222" t="s">
        <v>717</v>
      </c>
      <c r="B315" s="222" t="s">
        <v>718</v>
      </c>
      <c r="C315" s="221">
        <v>5583642.2000000002</v>
      </c>
      <c r="D315" s="221">
        <v>1826114.5</v>
      </c>
      <c r="E315" s="221">
        <v>340290</v>
      </c>
      <c r="F315" s="221">
        <v>164781</v>
      </c>
      <c r="G315" s="221">
        <f t="shared" si="5"/>
        <v>7914827.7000000002</v>
      </c>
    </row>
    <row r="316" spans="1:7">
      <c r="A316" s="222" t="s">
        <v>719</v>
      </c>
      <c r="B316" s="222" t="s">
        <v>720</v>
      </c>
      <c r="C316" s="221">
        <v>3288424.9</v>
      </c>
      <c r="D316" s="221">
        <v>1362569</v>
      </c>
      <c r="E316" s="221">
        <v>201365</v>
      </c>
      <c r="F316" s="221">
        <v>123999</v>
      </c>
      <c r="G316" s="221">
        <f t="shared" si="5"/>
        <v>4976357.9000000004</v>
      </c>
    </row>
    <row r="317" spans="1:7">
      <c r="A317" s="222" t="s">
        <v>721</v>
      </c>
      <c r="B317" s="222" t="s">
        <v>722</v>
      </c>
      <c r="C317" s="221">
        <v>1263494.8</v>
      </c>
      <c r="D317" s="221">
        <v>636074.30000000005</v>
      </c>
      <c r="E317" s="221">
        <v>14336</v>
      </c>
      <c r="F317" s="221">
        <v>10317</v>
      </c>
      <c r="G317" s="221">
        <f t="shared" si="5"/>
        <v>1924222.1</v>
      </c>
    </row>
    <row r="318" spans="1:7">
      <c r="A318" s="222" t="s">
        <v>723</v>
      </c>
      <c r="B318" s="222" t="s">
        <v>724</v>
      </c>
      <c r="C318" s="221">
        <v>5187323.5999999996</v>
      </c>
      <c r="D318" s="221">
        <v>1071413</v>
      </c>
      <c r="E318" s="221">
        <v>390020</v>
      </c>
      <c r="F318" s="221">
        <v>187644</v>
      </c>
      <c r="G318" s="221">
        <f t="shared" si="5"/>
        <v>6836400.5999999996</v>
      </c>
    </row>
    <row r="319" spans="1:7">
      <c r="A319" s="222" t="s">
        <v>725</v>
      </c>
      <c r="B319" s="222" t="s">
        <v>726</v>
      </c>
      <c r="C319" s="221">
        <v>1360058</v>
      </c>
      <c r="D319" s="221">
        <v>632424</v>
      </c>
      <c r="E319" s="221">
        <v>27046</v>
      </c>
      <c r="F319" s="221">
        <v>13253</v>
      </c>
      <c r="G319" s="221">
        <f t="shared" si="5"/>
        <v>2032781</v>
      </c>
    </row>
    <row r="320" spans="1:7">
      <c r="A320" s="222" t="s">
        <v>727</v>
      </c>
      <c r="B320" s="222" t="s">
        <v>728</v>
      </c>
      <c r="C320" s="221">
        <v>1674491.5</v>
      </c>
      <c r="D320" s="221">
        <v>799861.8</v>
      </c>
      <c r="E320" s="221">
        <v>49504</v>
      </c>
      <c r="F320" s="221">
        <v>44615</v>
      </c>
      <c r="G320" s="221">
        <f t="shared" si="5"/>
        <v>2568472.2999999998</v>
      </c>
    </row>
    <row r="321" spans="1:7">
      <c r="A321" s="222" t="s">
        <v>729</v>
      </c>
      <c r="B321" s="222" t="s">
        <v>730</v>
      </c>
      <c r="C321" s="221">
        <v>1741575</v>
      </c>
      <c r="D321" s="221">
        <v>887911.3</v>
      </c>
      <c r="E321" s="221">
        <v>59503</v>
      </c>
      <c r="F321" s="221">
        <v>31159</v>
      </c>
      <c r="G321" s="221">
        <f t="shared" si="5"/>
        <v>2720148.3</v>
      </c>
    </row>
    <row r="322" spans="1:7">
      <c r="A322" s="222" t="s">
        <v>731</v>
      </c>
      <c r="B322" s="222" t="s">
        <v>732</v>
      </c>
      <c r="C322" s="221">
        <v>1406946.9</v>
      </c>
      <c r="D322" s="221">
        <v>721678.2</v>
      </c>
      <c r="E322" s="221">
        <v>22839</v>
      </c>
      <c r="F322" s="221">
        <v>11965</v>
      </c>
      <c r="G322" s="221">
        <f t="shared" si="5"/>
        <v>2163429.0999999996</v>
      </c>
    </row>
    <row r="323" spans="1:7">
      <c r="A323" s="222" t="s">
        <v>733</v>
      </c>
      <c r="B323" s="222" t="s">
        <v>734</v>
      </c>
      <c r="C323" s="221">
        <v>1549372</v>
      </c>
      <c r="D323" s="221">
        <v>771920.7</v>
      </c>
      <c r="E323" s="221">
        <v>42585</v>
      </c>
      <c r="F323" s="221">
        <v>31864</v>
      </c>
      <c r="G323" s="221">
        <f t="shared" si="5"/>
        <v>2395741.7000000002</v>
      </c>
    </row>
    <row r="324" spans="1:7">
      <c r="A324" s="222" t="s">
        <v>735</v>
      </c>
      <c r="B324" s="222" t="s">
        <v>736</v>
      </c>
      <c r="C324" s="221">
        <v>30838882.399999999</v>
      </c>
      <c r="D324" s="221">
        <v>10794575.9</v>
      </c>
      <c r="E324" s="221">
        <v>1164838</v>
      </c>
      <c r="F324" s="221">
        <v>1103136</v>
      </c>
      <c r="G324" s="221">
        <f t="shared" si="5"/>
        <v>43901432.299999997</v>
      </c>
    </row>
    <row r="325" spans="1:7">
      <c r="A325" s="222" t="s">
        <v>737</v>
      </c>
      <c r="B325" s="222" t="s">
        <v>738</v>
      </c>
      <c r="C325" s="221">
        <v>859419.7</v>
      </c>
      <c r="D325" s="221">
        <v>297576</v>
      </c>
      <c r="E325" s="221">
        <v>34944</v>
      </c>
      <c r="F325" s="221">
        <v>17461</v>
      </c>
      <c r="G325" s="221">
        <f t="shared" si="5"/>
        <v>1209400.7</v>
      </c>
    </row>
    <row r="326" spans="1:7">
      <c r="A326" s="222" t="s">
        <v>739</v>
      </c>
      <c r="B326" s="222" t="s">
        <v>740</v>
      </c>
      <c r="C326" s="221">
        <v>823894.4</v>
      </c>
      <c r="D326" s="221">
        <v>322536</v>
      </c>
      <c r="E326" s="221">
        <v>21638</v>
      </c>
      <c r="F326" s="221">
        <v>11652</v>
      </c>
      <c r="G326" s="221">
        <f t="shared" si="5"/>
        <v>1179720.3999999999</v>
      </c>
    </row>
    <row r="327" spans="1:7">
      <c r="A327" s="222" t="s">
        <v>741</v>
      </c>
      <c r="B327" s="222" t="s">
        <v>742</v>
      </c>
      <c r="C327" s="221">
        <v>1136962.5</v>
      </c>
      <c r="D327" s="221">
        <v>471245.8</v>
      </c>
      <c r="E327" s="221">
        <v>27545</v>
      </c>
      <c r="F327" s="221">
        <v>14885</v>
      </c>
      <c r="G327" s="221">
        <f t="shared" si="5"/>
        <v>1650638.3</v>
      </c>
    </row>
    <row r="328" spans="1:7">
      <c r="A328" s="222" t="s">
        <v>743</v>
      </c>
      <c r="B328" s="222" t="s">
        <v>744</v>
      </c>
      <c r="C328" s="221">
        <v>1404781.5</v>
      </c>
      <c r="D328" s="221">
        <v>673032</v>
      </c>
      <c r="E328" s="221">
        <v>29602</v>
      </c>
      <c r="F328" s="221">
        <v>14046</v>
      </c>
      <c r="G328" s="221">
        <f t="shared" ref="G328:G391" si="6">SUM(C328:F328)</f>
        <v>2121461.5</v>
      </c>
    </row>
    <row r="329" spans="1:7">
      <c r="A329" s="222" t="s">
        <v>745</v>
      </c>
      <c r="B329" s="222" t="s">
        <v>746</v>
      </c>
      <c r="C329" s="221">
        <v>1786855</v>
      </c>
      <c r="D329" s="221">
        <v>539256</v>
      </c>
      <c r="E329" s="221">
        <v>69771</v>
      </c>
      <c r="F329" s="221">
        <v>35742</v>
      </c>
      <c r="G329" s="221">
        <f t="shared" si="6"/>
        <v>2431624</v>
      </c>
    </row>
    <row r="330" spans="1:7">
      <c r="A330" s="222" t="s">
        <v>747</v>
      </c>
      <c r="B330" s="222" t="s">
        <v>748</v>
      </c>
      <c r="C330" s="221">
        <v>20157653.800000001</v>
      </c>
      <c r="D330" s="221">
        <v>5535041</v>
      </c>
      <c r="E330" s="221">
        <v>1328678</v>
      </c>
      <c r="F330" s="221">
        <v>696869</v>
      </c>
      <c r="G330" s="221">
        <f t="shared" si="6"/>
        <v>27718241.800000001</v>
      </c>
    </row>
    <row r="331" spans="1:7">
      <c r="A331" s="222" t="s">
        <v>749</v>
      </c>
      <c r="B331" s="222" t="s">
        <v>750</v>
      </c>
      <c r="C331" s="221">
        <v>5330333.2</v>
      </c>
      <c r="D331" s="221">
        <v>2343840</v>
      </c>
      <c r="E331" s="221">
        <v>351808</v>
      </c>
      <c r="F331" s="221">
        <v>176530</v>
      </c>
      <c r="G331" s="221">
        <f t="shared" si="6"/>
        <v>8202511.2000000002</v>
      </c>
    </row>
    <row r="332" spans="1:7">
      <c r="A332" s="222" t="s">
        <v>751</v>
      </c>
      <c r="B332" s="222" t="s">
        <v>752</v>
      </c>
      <c r="C332" s="221">
        <v>3451496.1</v>
      </c>
      <c r="D332" s="221">
        <v>1972212.2</v>
      </c>
      <c r="E332" s="221">
        <v>160217</v>
      </c>
      <c r="F332" s="221">
        <v>87676</v>
      </c>
      <c r="G332" s="221">
        <f t="shared" si="6"/>
        <v>5671601.2999999998</v>
      </c>
    </row>
    <row r="333" spans="1:7">
      <c r="A333" s="222" t="s">
        <v>753</v>
      </c>
      <c r="B333" s="222" t="s">
        <v>754</v>
      </c>
      <c r="C333" s="221">
        <v>15377818.199999999</v>
      </c>
      <c r="D333" s="221">
        <v>6867987.9000000004</v>
      </c>
      <c r="E333" s="221">
        <v>409825</v>
      </c>
      <c r="F333" s="221">
        <v>304997</v>
      </c>
      <c r="G333" s="221">
        <f t="shared" si="6"/>
        <v>22960628.100000001</v>
      </c>
    </row>
    <row r="334" spans="1:7">
      <c r="A334" s="222" t="s">
        <v>755</v>
      </c>
      <c r="B334" s="222" t="s">
        <v>756</v>
      </c>
      <c r="C334" s="221">
        <v>1221083.1000000001</v>
      </c>
      <c r="D334" s="221">
        <v>492768</v>
      </c>
      <c r="E334" s="221">
        <v>38570</v>
      </c>
      <c r="F334" s="221">
        <v>19580</v>
      </c>
      <c r="G334" s="221">
        <f t="shared" si="6"/>
        <v>1772001.1</v>
      </c>
    </row>
    <row r="335" spans="1:7">
      <c r="A335" s="222" t="s">
        <v>757</v>
      </c>
      <c r="B335" s="222" t="s">
        <v>758</v>
      </c>
      <c r="C335" s="221">
        <v>1444096</v>
      </c>
      <c r="D335" s="221">
        <v>584349</v>
      </c>
      <c r="E335" s="221">
        <v>42587</v>
      </c>
      <c r="F335" s="221">
        <v>31580</v>
      </c>
      <c r="G335" s="221">
        <f t="shared" si="6"/>
        <v>2102612</v>
      </c>
    </row>
    <row r="336" spans="1:7">
      <c r="A336" s="222" t="s">
        <v>759</v>
      </c>
      <c r="B336" s="222" t="s">
        <v>760</v>
      </c>
      <c r="C336" s="221">
        <v>2488116</v>
      </c>
      <c r="D336" s="221">
        <v>717263.1</v>
      </c>
      <c r="E336" s="221">
        <v>137769</v>
      </c>
      <c r="F336" s="221">
        <v>69035</v>
      </c>
      <c r="G336" s="221">
        <f t="shared" si="6"/>
        <v>3412183.1</v>
      </c>
    </row>
    <row r="337" spans="1:7">
      <c r="A337" s="222" t="s">
        <v>761</v>
      </c>
      <c r="B337" s="222" t="s">
        <v>762</v>
      </c>
      <c r="C337" s="221">
        <v>1621612.7</v>
      </c>
      <c r="D337" s="221">
        <v>722861.5</v>
      </c>
      <c r="E337" s="221">
        <v>28217</v>
      </c>
      <c r="F337" s="221">
        <v>25719</v>
      </c>
      <c r="G337" s="221">
        <f t="shared" si="6"/>
        <v>2398410.2000000002</v>
      </c>
    </row>
    <row r="338" spans="1:7">
      <c r="A338" s="222" t="s">
        <v>763</v>
      </c>
      <c r="B338" s="222" t="s">
        <v>764</v>
      </c>
      <c r="C338" s="221">
        <v>688796.3</v>
      </c>
      <c r="D338" s="221">
        <v>306024</v>
      </c>
      <c r="E338" s="221">
        <v>11867</v>
      </c>
      <c r="F338" s="221">
        <v>6453</v>
      </c>
      <c r="G338" s="221">
        <f t="shared" si="6"/>
        <v>1013140.3</v>
      </c>
    </row>
    <row r="339" spans="1:7">
      <c r="A339" s="222" t="s">
        <v>765</v>
      </c>
      <c r="B339" s="222" t="s">
        <v>766</v>
      </c>
      <c r="C339" s="221">
        <v>1895356</v>
      </c>
      <c r="D339" s="221">
        <v>701537.7</v>
      </c>
      <c r="E339" s="221">
        <v>73882</v>
      </c>
      <c r="F339" s="221">
        <v>59142</v>
      </c>
      <c r="G339" s="221">
        <f t="shared" si="6"/>
        <v>2729917.7</v>
      </c>
    </row>
    <row r="340" spans="1:7">
      <c r="A340" s="222" t="s">
        <v>767</v>
      </c>
      <c r="B340" s="222" t="s">
        <v>768</v>
      </c>
      <c r="C340" s="221">
        <v>18549319.300000001</v>
      </c>
      <c r="D340" s="221">
        <v>4537678</v>
      </c>
      <c r="E340" s="221">
        <v>1330371</v>
      </c>
      <c r="F340" s="221">
        <v>697712</v>
      </c>
      <c r="G340" s="221">
        <f t="shared" si="6"/>
        <v>25115080.300000001</v>
      </c>
    </row>
    <row r="341" spans="1:7">
      <c r="A341" s="222" t="s">
        <v>769</v>
      </c>
      <c r="B341" s="222" t="s">
        <v>770</v>
      </c>
      <c r="C341" s="221">
        <v>1387501.1</v>
      </c>
      <c r="D341" s="221">
        <v>606312</v>
      </c>
      <c r="E341" s="221">
        <v>33005</v>
      </c>
      <c r="F341" s="221">
        <v>16973</v>
      </c>
      <c r="G341" s="221">
        <f t="shared" si="6"/>
        <v>2043791.1</v>
      </c>
    </row>
    <row r="342" spans="1:7">
      <c r="A342" s="222" t="s">
        <v>771</v>
      </c>
      <c r="B342" s="222" t="s">
        <v>772</v>
      </c>
      <c r="C342" s="221">
        <v>2327830</v>
      </c>
      <c r="D342" s="221">
        <v>1110138.6000000001</v>
      </c>
      <c r="E342" s="221">
        <v>74105</v>
      </c>
      <c r="F342" s="221">
        <v>51528</v>
      </c>
      <c r="G342" s="221">
        <f t="shared" si="6"/>
        <v>3563601.6</v>
      </c>
    </row>
    <row r="343" spans="1:7">
      <c r="A343" s="222" t="s">
        <v>773</v>
      </c>
      <c r="B343" s="222" t="s">
        <v>774</v>
      </c>
      <c r="C343" s="221">
        <v>3599639.3</v>
      </c>
      <c r="D343" s="221">
        <v>1407018.3</v>
      </c>
      <c r="E343" s="221">
        <v>194296</v>
      </c>
      <c r="F343" s="221">
        <v>108156</v>
      </c>
      <c r="G343" s="221">
        <f t="shared" si="6"/>
        <v>5309109.5999999996</v>
      </c>
    </row>
    <row r="344" spans="1:7">
      <c r="A344" s="222" t="s">
        <v>775</v>
      </c>
      <c r="B344" s="222" t="s">
        <v>776</v>
      </c>
      <c r="C344" s="221">
        <v>4770625.0999999996</v>
      </c>
      <c r="D344" s="221">
        <v>3156816.8</v>
      </c>
      <c r="E344" s="221">
        <v>238151</v>
      </c>
      <c r="F344" s="221">
        <v>147445</v>
      </c>
      <c r="G344" s="221">
        <f t="shared" si="6"/>
        <v>8313037.8999999994</v>
      </c>
    </row>
    <row r="345" spans="1:7">
      <c r="A345" s="222" t="s">
        <v>777</v>
      </c>
      <c r="B345" s="222" t="s">
        <v>778</v>
      </c>
      <c r="C345" s="221">
        <v>3967509.7</v>
      </c>
      <c r="D345" s="221">
        <v>1485926</v>
      </c>
      <c r="E345" s="221">
        <v>111621</v>
      </c>
      <c r="F345" s="221">
        <v>63380</v>
      </c>
      <c r="G345" s="221">
        <f t="shared" si="6"/>
        <v>5628436.7000000002</v>
      </c>
    </row>
    <row r="346" spans="1:7">
      <c r="A346" s="222" t="s">
        <v>779</v>
      </c>
      <c r="B346" s="222" t="s">
        <v>780</v>
      </c>
      <c r="C346" s="221">
        <v>1553308.5</v>
      </c>
      <c r="D346" s="221">
        <v>503261.5</v>
      </c>
      <c r="E346" s="221">
        <v>56879</v>
      </c>
      <c r="F346" s="221">
        <v>31420</v>
      </c>
      <c r="G346" s="221">
        <f t="shared" si="6"/>
        <v>2144869</v>
      </c>
    </row>
    <row r="347" spans="1:7">
      <c r="A347" s="222" t="s">
        <v>781</v>
      </c>
      <c r="B347" s="222" t="s">
        <v>782</v>
      </c>
      <c r="C347" s="221">
        <v>993876.7</v>
      </c>
      <c r="D347" s="221">
        <v>426694.8</v>
      </c>
      <c r="E347" s="221">
        <v>6556</v>
      </c>
      <c r="F347" s="221">
        <v>7698</v>
      </c>
      <c r="G347" s="221">
        <f t="shared" si="6"/>
        <v>1434825.5</v>
      </c>
    </row>
    <row r="348" spans="1:7">
      <c r="A348" s="222" t="s">
        <v>783</v>
      </c>
      <c r="B348" s="222" t="s">
        <v>784</v>
      </c>
      <c r="C348" s="221">
        <v>4324132</v>
      </c>
      <c r="D348" s="221">
        <v>1425323.5</v>
      </c>
      <c r="E348" s="221">
        <v>57788</v>
      </c>
      <c r="F348" s="221">
        <v>70507</v>
      </c>
      <c r="G348" s="221">
        <f t="shared" si="6"/>
        <v>5877750.5</v>
      </c>
    </row>
    <row r="349" spans="1:7">
      <c r="A349" s="222" t="s">
        <v>785</v>
      </c>
      <c r="B349" s="222" t="s">
        <v>786</v>
      </c>
      <c r="C349" s="221">
        <v>1798736.7</v>
      </c>
      <c r="D349" s="221">
        <v>861828.7</v>
      </c>
      <c r="E349" s="221">
        <v>53378</v>
      </c>
      <c r="F349" s="221">
        <v>38703</v>
      </c>
      <c r="G349" s="221">
        <f t="shared" si="6"/>
        <v>2752646.4</v>
      </c>
    </row>
    <row r="350" spans="1:7">
      <c r="A350" s="222" t="s">
        <v>787</v>
      </c>
      <c r="B350" s="222" t="s">
        <v>788</v>
      </c>
      <c r="C350" s="221">
        <v>2098187.6</v>
      </c>
      <c r="D350" s="221">
        <v>1082230.6000000001</v>
      </c>
      <c r="E350" s="221">
        <v>81759</v>
      </c>
      <c r="F350" s="221">
        <v>41515</v>
      </c>
      <c r="G350" s="221">
        <f t="shared" si="6"/>
        <v>3303692.2</v>
      </c>
    </row>
    <row r="351" spans="1:7">
      <c r="A351" s="222" t="s">
        <v>789</v>
      </c>
      <c r="B351" s="222" t="s">
        <v>790</v>
      </c>
      <c r="C351" s="221">
        <v>2426459.6</v>
      </c>
      <c r="D351" s="221">
        <v>649416</v>
      </c>
      <c r="E351" s="221">
        <v>122040</v>
      </c>
      <c r="F351" s="221">
        <v>63046</v>
      </c>
      <c r="G351" s="221">
        <f t="shared" si="6"/>
        <v>3260961.6</v>
      </c>
    </row>
    <row r="352" spans="1:7">
      <c r="A352" s="222" t="s">
        <v>791</v>
      </c>
      <c r="B352" s="222" t="s">
        <v>792</v>
      </c>
      <c r="C352" s="221">
        <v>1693471.6</v>
      </c>
      <c r="D352" s="221">
        <v>573188.5</v>
      </c>
      <c r="E352" s="221">
        <v>44139</v>
      </c>
      <c r="F352" s="221">
        <v>27991</v>
      </c>
      <c r="G352" s="221">
        <f t="shared" si="6"/>
        <v>2338790.1</v>
      </c>
    </row>
    <row r="353" spans="1:7">
      <c r="A353" s="222" t="s">
        <v>793</v>
      </c>
      <c r="B353" s="222" t="s">
        <v>794</v>
      </c>
      <c r="C353" s="221">
        <v>2188729.1</v>
      </c>
      <c r="D353" s="221">
        <v>650040</v>
      </c>
      <c r="E353" s="221">
        <v>121643</v>
      </c>
      <c r="F353" s="221">
        <v>58217</v>
      </c>
      <c r="G353" s="221">
        <f t="shared" si="6"/>
        <v>3018629.1</v>
      </c>
    </row>
    <row r="354" spans="1:7">
      <c r="A354" s="222" t="s">
        <v>795</v>
      </c>
      <c r="B354" s="222" t="s">
        <v>796</v>
      </c>
      <c r="C354" s="221">
        <v>5211617.2</v>
      </c>
      <c r="D354" s="221">
        <v>2625510.2999999998</v>
      </c>
      <c r="E354" s="221">
        <v>258614</v>
      </c>
      <c r="F354" s="221">
        <v>147676</v>
      </c>
      <c r="G354" s="221">
        <f t="shared" si="6"/>
        <v>8243417.5</v>
      </c>
    </row>
    <row r="355" spans="1:7">
      <c r="A355" s="222" t="s">
        <v>797</v>
      </c>
      <c r="B355" s="222" t="s">
        <v>798</v>
      </c>
      <c r="C355" s="221">
        <v>1534437</v>
      </c>
      <c r="D355" s="221">
        <v>1040492.7</v>
      </c>
      <c r="E355" s="221">
        <v>59738</v>
      </c>
      <c r="F355" s="221">
        <v>34485</v>
      </c>
      <c r="G355" s="221">
        <f t="shared" si="6"/>
        <v>2669152.7000000002</v>
      </c>
    </row>
    <row r="356" spans="1:7">
      <c r="A356" s="222" t="s">
        <v>799</v>
      </c>
      <c r="B356" s="222" t="s">
        <v>800</v>
      </c>
      <c r="C356" s="221">
        <v>10948897</v>
      </c>
      <c r="D356" s="221">
        <v>4418793</v>
      </c>
      <c r="E356" s="221">
        <v>383311</v>
      </c>
      <c r="F356" s="221">
        <v>436870</v>
      </c>
      <c r="G356" s="221">
        <f t="shared" si="6"/>
        <v>16187871</v>
      </c>
    </row>
    <row r="357" spans="1:7">
      <c r="A357" s="222" t="s">
        <v>801</v>
      </c>
      <c r="B357" s="222" t="s">
        <v>802</v>
      </c>
      <c r="C357" s="221">
        <v>1910105.3</v>
      </c>
      <c r="D357" s="221">
        <v>904027</v>
      </c>
      <c r="E357" s="221">
        <v>82856</v>
      </c>
      <c r="F357" s="221">
        <v>42830</v>
      </c>
      <c r="G357" s="221">
        <f t="shared" si="6"/>
        <v>2939818.3</v>
      </c>
    </row>
    <row r="358" spans="1:7">
      <c r="A358" s="222" t="s">
        <v>803</v>
      </c>
      <c r="B358" s="222" t="s">
        <v>804</v>
      </c>
      <c r="C358" s="221">
        <v>2263425.7000000002</v>
      </c>
      <c r="D358" s="221">
        <v>712320</v>
      </c>
      <c r="E358" s="221">
        <v>134823</v>
      </c>
      <c r="F358" s="221">
        <v>60899</v>
      </c>
      <c r="G358" s="221">
        <f t="shared" si="6"/>
        <v>3171467.7</v>
      </c>
    </row>
    <row r="359" spans="1:7">
      <c r="A359" s="222" t="s">
        <v>805</v>
      </c>
      <c r="B359" s="222" t="s">
        <v>806</v>
      </c>
      <c r="C359" s="221">
        <v>1710085.8</v>
      </c>
      <c r="D359" s="221">
        <v>1343838.4</v>
      </c>
      <c r="E359" s="221">
        <v>61603</v>
      </c>
      <c r="F359" s="221">
        <v>37836</v>
      </c>
      <c r="G359" s="221">
        <f t="shared" si="6"/>
        <v>3153363.2</v>
      </c>
    </row>
    <row r="360" spans="1:7">
      <c r="A360" s="222" t="s">
        <v>807</v>
      </c>
      <c r="B360" s="222" t="s">
        <v>808</v>
      </c>
      <c r="C360" s="221">
        <v>1148667</v>
      </c>
      <c r="D360" s="221">
        <v>553416.30000000005</v>
      </c>
      <c r="E360" s="221">
        <v>18158</v>
      </c>
      <c r="F360" s="221">
        <v>9832</v>
      </c>
      <c r="G360" s="221">
        <f t="shared" si="6"/>
        <v>1730073.3</v>
      </c>
    </row>
    <row r="361" spans="1:7">
      <c r="A361" s="222" t="s">
        <v>809</v>
      </c>
      <c r="B361" s="222" t="s">
        <v>810</v>
      </c>
      <c r="C361" s="221">
        <v>1119101.8999999999</v>
      </c>
      <c r="D361" s="221">
        <v>545760</v>
      </c>
      <c r="E361" s="221">
        <v>24566</v>
      </c>
      <c r="F361" s="221">
        <v>11728</v>
      </c>
      <c r="G361" s="221">
        <f t="shared" si="6"/>
        <v>1701155.9</v>
      </c>
    </row>
    <row r="362" spans="1:7">
      <c r="A362" s="222" t="s">
        <v>811</v>
      </c>
      <c r="B362" s="222" t="s">
        <v>812</v>
      </c>
      <c r="C362" s="221">
        <v>2368722</v>
      </c>
      <c r="D362" s="221">
        <v>771831.1</v>
      </c>
      <c r="E362" s="221">
        <v>60372</v>
      </c>
      <c r="F362" s="221">
        <v>67236</v>
      </c>
      <c r="G362" s="221">
        <f t="shared" si="6"/>
        <v>3268161.1</v>
      </c>
    </row>
    <row r="363" spans="1:7">
      <c r="A363" s="222" t="s">
        <v>813</v>
      </c>
      <c r="B363" s="222" t="s">
        <v>814</v>
      </c>
      <c r="C363" s="221">
        <v>1472870.9</v>
      </c>
      <c r="D363" s="221">
        <v>632293.1</v>
      </c>
      <c r="E363" s="221">
        <v>27304</v>
      </c>
      <c r="F363" s="221">
        <v>14427</v>
      </c>
      <c r="G363" s="221">
        <f t="shared" si="6"/>
        <v>2146895</v>
      </c>
    </row>
    <row r="364" spans="1:7">
      <c r="A364" s="222" t="s">
        <v>815</v>
      </c>
      <c r="B364" s="222" t="s">
        <v>816</v>
      </c>
      <c r="C364" s="221">
        <v>2272609</v>
      </c>
      <c r="D364" s="221">
        <v>996637.9</v>
      </c>
      <c r="E364" s="221">
        <v>57557</v>
      </c>
      <c r="F364" s="221">
        <v>40990</v>
      </c>
      <c r="G364" s="221">
        <f t="shared" si="6"/>
        <v>3367793.9</v>
      </c>
    </row>
    <row r="365" spans="1:7">
      <c r="A365" s="222" t="s">
        <v>817</v>
      </c>
      <c r="B365" s="222" t="s">
        <v>818</v>
      </c>
      <c r="C365" s="221">
        <v>1389660.9</v>
      </c>
      <c r="D365" s="221">
        <v>652509.9</v>
      </c>
      <c r="E365" s="221">
        <v>24566</v>
      </c>
      <c r="F365" s="221">
        <v>18740</v>
      </c>
      <c r="G365" s="221">
        <f t="shared" si="6"/>
        <v>2085476.7999999998</v>
      </c>
    </row>
    <row r="366" spans="1:7">
      <c r="A366" s="222" t="s">
        <v>819</v>
      </c>
      <c r="B366" s="222" t="s">
        <v>820</v>
      </c>
      <c r="C366" s="221">
        <v>2862299</v>
      </c>
      <c r="D366" s="221">
        <v>1561362.9</v>
      </c>
      <c r="E366" s="221">
        <v>112828</v>
      </c>
      <c r="F366" s="221">
        <v>73674</v>
      </c>
      <c r="G366" s="221">
        <f t="shared" si="6"/>
        <v>4610163.9000000004</v>
      </c>
    </row>
    <row r="367" spans="1:7">
      <c r="A367" s="222" t="s">
        <v>821</v>
      </c>
      <c r="B367" s="222" t="s">
        <v>822</v>
      </c>
      <c r="C367" s="221">
        <v>1407545</v>
      </c>
      <c r="D367" s="221">
        <v>737041.7</v>
      </c>
      <c r="E367" s="221">
        <v>29320</v>
      </c>
      <c r="F367" s="221">
        <v>16151</v>
      </c>
      <c r="G367" s="221">
        <f t="shared" si="6"/>
        <v>2190057.7000000002</v>
      </c>
    </row>
    <row r="368" spans="1:7">
      <c r="A368" s="222" t="s">
        <v>823</v>
      </c>
      <c r="B368" s="222" t="s">
        <v>824</v>
      </c>
      <c r="C368" s="221">
        <v>1663596.6</v>
      </c>
      <c r="D368" s="221">
        <v>718925.8</v>
      </c>
      <c r="E368" s="221">
        <v>45338</v>
      </c>
      <c r="F368" s="221">
        <v>36068</v>
      </c>
      <c r="G368" s="221">
        <f t="shared" si="6"/>
        <v>2463928.4000000004</v>
      </c>
    </row>
    <row r="369" spans="1:7">
      <c r="A369" s="222" t="s">
        <v>825</v>
      </c>
      <c r="B369" s="222" t="s">
        <v>826</v>
      </c>
      <c r="C369" s="221">
        <v>2000346</v>
      </c>
      <c r="D369" s="221">
        <v>822770.6</v>
      </c>
      <c r="E369" s="221">
        <v>76281</v>
      </c>
      <c r="F369" s="221">
        <v>65702</v>
      </c>
      <c r="G369" s="221">
        <f t="shared" si="6"/>
        <v>2965099.6</v>
      </c>
    </row>
    <row r="370" spans="1:7">
      <c r="A370" s="222" t="s">
        <v>827</v>
      </c>
      <c r="B370" s="222" t="s">
        <v>828</v>
      </c>
      <c r="C370" s="221">
        <v>7994464</v>
      </c>
      <c r="D370" s="221">
        <v>3567243.8</v>
      </c>
      <c r="E370" s="221">
        <v>455396</v>
      </c>
      <c r="F370" s="221">
        <v>264109</v>
      </c>
      <c r="G370" s="221">
        <f t="shared" si="6"/>
        <v>12281212.800000001</v>
      </c>
    </row>
    <row r="371" spans="1:7">
      <c r="A371" s="222" t="s">
        <v>829</v>
      </c>
      <c r="B371" s="222" t="s">
        <v>830</v>
      </c>
      <c r="C371" s="221">
        <v>1187931.1000000001</v>
      </c>
      <c r="D371" s="221">
        <v>486140.1</v>
      </c>
      <c r="E371" s="221">
        <v>38520</v>
      </c>
      <c r="F371" s="221">
        <v>22476</v>
      </c>
      <c r="G371" s="221">
        <f t="shared" si="6"/>
        <v>1735067.2000000002</v>
      </c>
    </row>
    <row r="372" spans="1:7">
      <c r="A372" s="222" t="s">
        <v>831</v>
      </c>
      <c r="B372" s="222" t="s">
        <v>832</v>
      </c>
      <c r="C372" s="221">
        <v>3471107.1</v>
      </c>
      <c r="D372" s="221">
        <v>1974638</v>
      </c>
      <c r="E372" s="221">
        <v>135709</v>
      </c>
      <c r="F372" s="221">
        <v>86767</v>
      </c>
      <c r="G372" s="221">
        <f t="shared" si="6"/>
        <v>5668221.0999999996</v>
      </c>
    </row>
    <row r="373" spans="1:7">
      <c r="A373" s="222" t="s">
        <v>833</v>
      </c>
      <c r="B373" s="222" t="s">
        <v>834</v>
      </c>
      <c r="C373" s="221">
        <v>2622809.5</v>
      </c>
      <c r="D373" s="221">
        <v>882125.3</v>
      </c>
      <c r="E373" s="221">
        <v>151095</v>
      </c>
      <c r="F373" s="221">
        <v>72183</v>
      </c>
      <c r="G373" s="221">
        <f t="shared" si="6"/>
        <v>3728212.8</v>
      </c>
    </row>
    <row r="374" spans="1:7">
      <c r="A374" s="222" t="s">
        <v>835</v>
      </c>
      <c r="B374" s="222" t="s">
        <v>836</v>
      </c>
      <c r="C374" s="221">
        <v>3478154.3</v>
      </c>
      <c r="D374" s="221">
        <v>1920726.5</v>
      </c>
      <c r="E374" s="221">
        <v>54752</v>
      </c>
      <c r="F374" s="221">
        <v>36832</v>
      </c>
      <c r="G374" s="221">
        <f t="shared" si="6"/>
        <v>5490464.7999999998</v>
      </c>
    </row>
    <row r="375" spans="1:7">
      <c r="A375" s="222" t="s">
        <v>837</v>
      </c>
      <c r="B375" s="222" t="s">
        <v>838</v>
      </c>
      <c r="C375" s="221">
        <v>1312943.5</v>
      </c>
      <c r="D375" s="221">
        <v>777531.9</v>
      </c>
      <c r="E375" s="221">
        <v>51455</v>
      </c>
      <c r="F375" s="221">
        <v>29621</v>
      </c>
      <c r="G375" s="221">
        <f t="shared" si="6"/>
        <v>2171551.4</v>
      </c>
    </row>
    <row r="376" spans="1:7">
      <c r="A376" s="222" t="s">
        <v>839</v>
      </c>
      <c r="B376" s="222" t="s">
        <v>840</v>
      </c>
      <c r="C376" s="221">
        <v>1227402.5</v>
      </c>
      <c r="D376" s="221">
        <v>620124.30000000005</v>
      </c>
      <c r="E376" s="221">
        <v>19975</v>
      </c>
      <c r="F376" s="221">
        <v>17481</v>
      </c>
      <c r="G376" s="221">
        <f t="shared" si="6"/>
        <v>1884982.8</v>
      </c>
    </row>
    <row r="377" spans="1:7">
      <c r="A377" s="222" t="s">
        <v>841</v>
      </c>
      <c r="B377" s="222" t="s">
        <v>842</v>
      </c>
      <c r="C377" s="221">
        <v>1521640.1</v>
      </c>
      <c r="D377" s="221">
        <v>716235.6</v>
      </c>
      <c r="E377" s="221">
        <v>30197</v>
      </c>
      <c r="F377" s="221">
        <v>26393</v>
      </c>
      <c r="G377" s="221">
        <f t="shared" si="6"/>
        <v>2294465.7000000002</v>
      </c>
    </row>
    <row r="378" spans="1:7">
      <c r="A378" s="222" t="s">
        <v>843</v>
      </c>
      <c r="B378" s="222" t="s">
        <v>844</v>
      </c>
      <c r="C378" s="221">
        <v>1767555.9</v>
      </c>
      <c r="D378" s="221">
        <v>812690.9</v>
      </c>
      <c r="E378" s="221">
        <v>60974</v>
      </c>
      <c r="F378" s="221">
        <v>31764</v>
      </c>
      <c r="G378" s="221">
        <f t="shared" si="6"/>
        <v>2672984.7999999998</v>
      </c>
    </row>
    <row r="379" spans="1:7">
      <c r="A379" s="222" t="s">
        <v>845</v>
      </c>
      <c r="B379" s="222" t="s">
        <v>846</v>
      </c>
      <c r="C379" s="221">
        <v>951351.5</v>
      </c>
      <c r="D379" s="221">
        <v>445056</v>
      </c>
      <c r="E379" s="221">
        <v>14148</v>
      </c>
      <c r="F379" s="221">
        <v>7207</v>
      </c>
      <c r="G379" s="221">
        <f t="shared" si="6"/>
        <v>1417762.5</v>
      </c>
    </row>
    <row r="380" spans="1:7">
      <c r="A380" s="222" t="s">
        <v>847</v>
      </c>
      <c r="B380" s="222" t="s">
        <v>848</v>
      </c>
      <c r="C380" s="221">
        <v>1317712.3999999999</v>
      </c>
      <c r="D380" s="221">
        <v>499680</v>
      </c>
      <c r="E380" s="221">
        <v>50911</v>
      </c>
      <c r="F380" s="221">
        <v>23356</v>
      </c>
      <c r="G380" s="221">
        <f t="shared" si="6"/>
        <v>1891659.4</v>
      </c>
    </row>
    <row r="381" spans="1:7">
      <c r="A381" s="222" t="s">
        <v>849</v>
      </c>
      <c r="B381" s="222" t="s">
        <v>850</v>
      </c>
      <c r="C381" s="221">
        <v>6250479</v>
      </c>
      <c r="D381" s="221">
        <v>2752203.5</v>
      </c>
      <c r="E381" s="221">
        <v>256682</v>
      </c>
      <c r="F381" s="221">
        <v>299648</v>
      </c>
      <c r="G381" s="221">
        <f t="shared" si="6"/>
        <v>9559012.5</v>
      </c>
    </row>
    <row r="382" spans="1:7">
      <c r="A382" s="222" t="s">
        <v>851</v>
      </c>
      <c r="B382" s="222" t="s">
        <v>852</v>
      </c>
      <c r="C382" s="221">
        <v>792997.6</v>
      </c>
      <c r="D382" s="221">
        <v>402947.8</v>
      </c>
      <c r="E382" s="221">
        <v>11130</v>
      </c>
      <c r="F382" s="221">
        <v>5783</v>
      </c>
      <c r="G382" s="221">
        <f t="shared" si="6"/>
        <v>1212858.3999999999</v>
      </c>
    </row>
    <row r="383" spans="1:7">
      <c r="A383" s="222" t="s">
        <v>853</v>
      </c>
      <c r="B383" s="222" t="s">
        <v>854</v>
      </c>
      <c r="C383" s="221">
        <v>5446751.0999999996</v>
      </c>
      <c r="D383" s="221">
        <v>2041959.5</v>
      </c>
      <c r="E383" s="221">
        <v>368617</v>
      </c>
      <c r="F383" s="221">
        <v>187985</v>
      </c>
      <c r="G383" s="221">
        <f t="shared" si="6"/>
        <v>8045312.5999999996</v>
      </c>
    </row>
    <row r="384" spans="1:7">
      <c r="A384" s="222" t="s">
        <v>855</v>
      </c>
      <c r="B384" s="222" t="s">
        <v>856</v>
      </c>
      <c r="C384" s="221">
        <v>2107355.5</v>
      </c>
      <c r="D384" s="221">
        <v>1368726.5</v>
      </c>
      <c r="E384" s="221">
        <v>109552</v>
      </c>
      <c r="F384" s="221">
        <v>68641</v>
      </c>
      <c r="G384" s="221">
        <f t="shared" si="6"/>
        <v>3654275</v>
      </c>
    </row>
    <row r="385" spans="1:7">
      <c r="A385" s="222" t="s">
        <v>857</v>
      </c>
      <c r="B385" s="222" t="s">
        <v>858</v>
      </c>
      <c r="C385" s="221">
        <v>1912219.6</v>
      </c>
      <c r="D385" s="221">
        <v>616063.19999999995</v>
      </c>
      <c r="E385" s="221">
        <v>96903</v>
      </c>
      <c r="F385" s="221">
        <v>47302</v>
      </c>
      <c r="G385" s="221">
        <f t="shared" si="6"/>
        <v>2672487.7999999998</v>
      </c>
    </row>
    <row r="386" spans="1:7">
      <c r="A386" s="222" t="s">
        <v>859</v>
      </c>
      <c r="B386" s="222" t="s">
        <v>860</v>
      </c>
      <c r="C386" s="221">
        <v>1384018.8</v>
      </c>
      <c r="D386" s="221">
        <v>468027.2</v>
      </c>
      <c r="E386" s="221">
        <v>58479</v>
      </c>
      <c r="F386" s="221">
        <v>32784</v>
      </c>
      <c r="G386" s="221">
        <f t="shared" si="6"/>
        <v>1943309</v>
      </c>
    </row>
    <row r="387" spans="1:7">
      <c r="A387" s="222" t="s">
        <v>861</v>
      </c>
      <c r="B387" s="222" t="s">
        <v>862</v>
      </c>
      <c r="C387" s="221">
        <v>1681226.6</v>
      </c>
      <c r="D387" s="221">
        <v>1290575.5</v>
      </c>
      <c r="E387" s="221">
        <v>74742</v>
      </c>
      <c r="F387" s="221">
        <v>41405</v>
      </c>
      <c r="G387" s="221">
        <f t="shared" si="6"/>
        <v>3087949.1</v>
      </c>
    </row>
    <row r="388" spans="1:7">
      <c r="A388" s="222" t="s">
        <v>863</v>
      </c>
      <c r="B388" s="222" t="s">
        <v>864</v>
      </c>
      <c r="C388" s="221">
        <v>1353852.1</v>
      </c>
      <c r="D388" s="221">
        <v>649805.30000000005</v>
      </c>
      <c r="E388" s="221">
        <v>39531</v>
      </c>
      <c r="F388" s="221">
        <v>19560</v>
      </c>
      <c r="G388" s="221">
        <f t="shared" si="6"/>
        <v>2062748.4000000001</v>
      </c>
    </row>
    <row r="389" spans="1:7">
      <c r="A389" s="222" t="s">
        <v>865</v>
      </c>
      <c r="B389" s="222" t="s">
        <v>866</v>
      </c>
      <c r="C389" s="221">
        <v>980108</v>
      </c>
      <c r="D389" s="221">
        <v>405857.2</v>
      </c>
      <c r="E389" s="221">
        <v>18017</v>
      </c>
      <c r="F389" s="221">
        <v>11024</v>
      </c>
      <c r="G389" s="221">
        <f t="shared" si="6"/>
        <v>1415006.2</v>
      </c>
    </row>
    <row r="390" spans="1:7">
      <c r="A390" s="222" t="s">
        <v>867</v>
      </c>
      <c r="B390" s="222" t="s">
        <v>868</v>
      </c>
      <c r="C390" s="221">
        <v>2560985.2999999998</v>
      </c>
      <c r="D390" s="221">
        <v>727104</v>
      </c>
      <c r="E390" s="221">
        <v>145300</v>
      </c>
      <c r="F390" s="221">
        <v>71833</v>
      </c>
      <c r="G390" s="221">
        <f t="shared" si="6"/>
        <v>3505222.3</v>
      </c>
    </row>
    <row r="391" spans="1:7">
      <c r="A391" s="222" t="s">
        <v>869</v>
      </c>
      <c r="B391" s="222" t="s">
        <v>870</v>
      </c>
      <c r="C391" s="221">
        <v>53678948</v>
      </c>
      <c r="D391" s="221">
        <v>12849053.1</v>
      </c>
      <c r="E391" s="221">
        <v>2008919</v>
      </c>
      <c r="F391" s="221">
        <v>2436133</v>
      </c>
      <c r="G391" s="221">
        <f t="shared" si="6"/>
        <v>70973053.099999994</v>
      </c>
    </row>
    <row r="392" spans="1:7">
      <c r="A392" s="222" t="s">
        <v>871</v>
      </c>
      <c r="B392" s="222" t="s">
        <v>872</v>
      </c>
      <c r="C392" s="221">
        <v>13148902</v>
      </c>
      <c r="D392" s="221">
        <v>3184721.7</v>
      </c>
      <c r="E392" s="221">
        <v>621644</v>
      </c>
      <c r="F392" s="221">
        <v>503914</v>
      </c>
      <c r="G392" s="221">
        <f t="shared" ref="G392:G455" si="7">SUM(C392:F392)</f>
        <v>17459181.699999999</v>
      </c>
    </row>
    <row r="393" spans="1:7">
      <c r="A393" s="222" t="s">
        <v>873</v>
      </c>
      <c r="B393" s="222" t="s">
        <v>874</v>
      </c>
      <c r="C393" s="221">
        <v>1976930.5</v>
      </c>
      <c r="D393" s="221">
        <v>890896.6</v>
      </c>
      <c r="E393" s="221">
        <v>84662</v>
      </c>
      <c r="F393" s="221">
        <v>55128</v>
      </c>
      <c r="G393" s="221">
        <f t="shared" si="7"/>
        <v>3007617.1</v>
      </c>
    </row>
    <row r="394" spans="1:7">
      <c r="A394" s="222" t="s">
        <v>875</v>
      </c>
      <c r="B394" s="222" t="s">
        <v>876</v>
      </c>
      <c r="C394" s="221">
        <v>1991704.4</v>
      </c>
      <c r="D394" s="221">
        <v>2158158.9</v>
      </c>
      <c r="E394" s="221">
        <v>85421</v>
      </c>
      <c r="F394" s="221">
        <v>40491</v>
      </c>
      <c r="G394" s="221">
        <f t="shared" si="7"/>
        <v>4275775.3</v>
      </c>
    </row>
    <row r="395" spans="1:7">
      <c r="A395" s="222" t="s">
        <v>877</v>
      </c>
      <c r="B395" s="222" t="s">
        <v>878</v>
      </c>
      <c r="C395" s="221">
        <v>1698086.1</v>
      </c>
      <c r="D395" s="221">
        <v>824598.6</v>
      </c>
      <c r="E395" s="221">
        <v>30114</v>
      </c>
      <c r="F395" s="221">
        <v>14634</v>
      </c>
      <c r="G395" s="221">
        <f t="shared" si="7"/>
        <v>2567432.7000000002</v>
      </c>
    </row>
    <row r="396" spans="1:7">
      <c r="A396" s="222" t="s">
        <v>879</v>
      </c>
      <c r="B396" s="222" t="s">
        <v>880</v>
      </c>
      <c r="C396" s="221">
        <v>20782387.199999999</v>
      </c>
      <c r="D396" s="221">
        <v>7774901.0999999996</v>
      </c>
      <c r="E396" s="221">
        <v>1154410</v>
      </c>
      <c r="F396" s="221">
        <v>852138</v>
      </c>
      <c r="G396" s="221">
        <f t="shared" si="7"/>
        <v>30563836.299999997</v>
      </c>
    </row>
    <row r="397" spans="1:7">
      <c r="A397" s="222" t="s">
        <v>881</v>
      </c>
      <c r="B397" s="222" t="s">
        <v>882</v>
      </c>
      <c r="C397" s="221">
        <v>2362401.2999999998</v>
      </c>
      <c r="D397" s="221">
        <v>1032273.6</v>
      </c>
      <c r="E397" s="221">
        <v>122108</v>
      </c>
      <c r="F397" s="221">
        <v>55971</v>
      </c>
      <c r="G397" s="221">
        <f t="shared" si="7"/>
        <v>3572753.9</v>
      </c>
    </row>
    <row r="398" spans="1:7">
      <c r="A398" s="222" t="s">
        <v>883</v>
      </c>
      <c r="B398" s="222" t="s">
        <v>884</v>
      </c>
      <c r="C398" s="221">
        <v>3899487.2</v>
      </c>
      <c r="D398" s="221">
        <v>1500125.1</v>
      </c>
      <c r="E398" s="221">
        <v>229184</v>
      </c>
      <c r="F398" s="221">
        <v>114841</v>
      </c>
      <c r="G398" s="221">
        <f t="shared" si="7"/>
        <v>5743637.3000000007</v>
      </c>
    </row>
    <row r="399" spans="1:7">
      <c r="A399" s="222" t="s">
        <v>885</v>
      </c>
      <c r="B399" s="222" t="s">
        <v>886</v>
      </c>
      <c r="C399" s="221">
        <v>2442763.7000000002</v>
      </c>
      <c r="D399" s="221">
        <v>896450.2</v>
      </c>
      <c r="E399" s="221">
        <v>112110</v>
      </c>
      <c r="F399" s="221">
        <v>62734</v>
      </c>
      <c r="G399" s="221">
        <f t="shared" si="7"/>
        <v>3514057.9000000004</v>
      </c>
    </row>
    <row r="400" spans="1:7">
      <c r="A400" s="222" t="s">
        <v>887</v>
      </c>
      <c r="B400" s="222" t="s">
        <v>888</v>
      </c>
      <c r="C400" s="221">
        <v>1655271.8</v>
      </c>
      <c r="D400" s="221">
        <v>467568</v>
      </c>
      <c r="E400" s="221">
        <v>84555</v>
      </c>
      <c r="F400" s="221">
        <v>44138</v>
      </c>
      <c r="G400" s="221">
        <f t="shared" si="7"/>
        <v>2251532.7999999998</v>
      </c>
    </row>
    <row r="401" spans="1:7">
      <c r="A401" s="222" t="s">
        <v>889</v>
      </c>
      <c r="B401" s="222" t="s">
        <v>890</v>
      </c>
      <c r="C401" s="221">
        <v>1847421.9</v>
      </c>
      <c r="D401" s="221">
        <v>699770.5</v>
      </c>
      <c r="E401" s="221">
        <v>65720</v>
      </c>
      <c r="F401" s="221">
        <v>30157</v>
      </c>
      <c r="G401" s="221">
        <f t="shared" si="7"/>
        <v>2643069.4</v>
      </c>
    </row>
    <row r="402" spans="1:7">
      <c r="A402" s="222" t="s">
        <v>891</v>
      </c>
      <c r="B402" s="222" t="s">
        <v>892</v>
      </c>
      <c r="C402" s="221">
        <v>2361830.9</v>
      </c>
      <c r="D402" s="221">
        <v>808526.4</v>
      </c>
      <c r="E402" s="221">
        <v>115410</v>
      </c>
      <c r="F402" s="221">
        <v>53392</v>
      </c>
      <c r="G402" s="221">
        <f t="shared" si="7"/>
        <v>3339159.3</v>
      </c>
    </row>
    <row r="403" spans="1:7">
      <c r="A403" s="222" t="s">
        <v>893</v>
      </c>
      <c r="B403" s="222" t="s">
        <v>894</v>
      </c>
      <c r="C403" s="221">
        <v>23231114</v>
      </c>
      <c r="D403" s="221">
        <v>10060128.5</v>
      </c>
      <c r="E403" s="221">
        <v>1092062</v>
      </c>
      <c r="F403" s="221">
        <v>826956</v>
      </c>
      <c r="G403" s="221">
        <f t="shared" si="7"/>
        <v>35210260.5</v>
      </c>
    </row>
    <row r="404" spans="1:7">
      <c r="A404" s="222" t="s">
        <v>895</v>
      </c>
      <c r="B404" s="222" t="s">
        <v>896</v>
      </c>
      <c r="C404" s="221">
        <v>3331392</v>
      </c>
      <c r="D404" s="221">
        <v>1564920.7</v>
      </c>
      <c r="E404" s="221">
        <v>135717</v>
      </c>
      <c r="F404" s="221">
        <v>92991</v>
      </c>
      <c r="G404" s="221">
        <f t="shared" si="7"/>
        <v>5125020.7</v>
      </c>
    </row>
    <row r="405" spans="1:7">
      <c r="A405" s="222" t="s">
        <v>897</v>
      </c>
      <c r="B405" s="222" t="s">
        <v>898</v>
      </c>
      <c r="C405" s="221">
        <v>12883684.300000001</v>
      </c>
      <c r="D405" s="221">
        <v>3970632</v>
      </c>
      <c r="E405" s="221">
        <v>729279</v>
      </c>
      <c r="F405" s="221">
        <v>436378</v>
      </c>
      <c r="G405" s="221">
        <f t="shared" si="7"/>
        <v>18019973.300000001</v>
      </c>
    </row>
    <row r="406" spans="1:7">
      <c r="A406" s="222" t="s">
        <v>899</v>
      </c>
      <c r="B406" s="222" t="s">
        <v>900</v>
      </c>
      <c r="C406" s="221">
        <v>1957033.8</v>
      </c>
      <c r="D406" s="221">
        <v>663569.1</v>
      </c>
      <c r="E406" s="221">
        <v>47727</v>
      </c>
      <c r="F406" s="221">
        <v>34182</v>
      </c>
      <c r="G406" s="221">
        <f t="shared" si="7"/>
        <v>2702511.9</v>
      </c>
    </row>
    <row r="407" spans="1:7">
      <c r="A407" s="222" t="s">
        <v>901</v>
      </c>
      <c r="B407" s="222" t="s">
        <v>902</v>
      </c>
      <c r="C407" s="221">
        <v>11035774.800000001</v>
      </c>
      <c r="D407" s="221">
        <v>4645118.7</v>
      </c>
      <c r="E407" s="221">
        <v>644848</v>
      </c>
      <c r="F407" s="221">
        <v>358476</v>
      </c>
      <c r="G407" s="221">
        <f t="shared" si="7"/>
        <v>16684217.5</v>
      </c>
    </row>
    <row r="408" spans="1:7">
      <c r="A408" s="222" t="s">
        <v>903</v>
      </c>
      <c r="B408" s="222" t="s">
        <v>904</v>
      </c>
      <c r="C408" s="221">
        <v>1165785.2</v>
      </c>
      <c r="D408" s="221">
        <v>488064</v>
      </c>
      <c r="E408" s="221">
        <v>32797</v>
      </c>
      <c r="F408" s="221">
        <v>17208</v>
      </c>
      <c r="G408" s="221">
        <f t="shared" si="7"/>
        <v>1703854.2</v>
      </c>
    </row>
    <row r="409" spans="1:7">
      <c r="A409" s="222" t="s">
        <v>905</v>
      </c>
      <c r="B409" s="222" t="s">
        <v>906</v>
      </c>
      <c r="C409" s="221">
        <v>2086556.4</v>
      </c>
      <c r="D409" s="221">
        <v>1076590.8</v>
      </c>
      <c r="E409" s="221">
        <v>74203</v>
      </c>
      <c r="F409" s="221">
        <v>78329</v>
      </c>
      <c r="G409" s="221">
        <f t="shared" si="7"/>
        <v>3315679.2</v>
      </c>
    </row>
    <row r="410" spans="1:7">
      <c r="A410" s="222" t="s">
        <v>907</v>
      </c>
      <c r="B410" s="222" t="s">
        <v>908</v>
      </c>
      <c r="C410" s="221">
        <v>1198077</v>
      </c>
      <c r="D410" s="221">
        <v>708865.2</v>
      </c>
      <c r="E410" s="221">
        <v>21476</v>
      </c>
      <c r="F410" s="221">
        <v>23297</v>
      </c>
      <c r="G410" s="221">
        <f t="shared" si="7"/>
        <v>1951715.2</v>
      </c>
    </row>
    <row r="411" spans="1:7">
      <c r="A411" s="222" t="s">
        <v>909</v>
      </c>
      <c r="B411" s="222" t="s">
        <v>910</v>
      </c>
      <c r="C411" s="221">
        <v>1977959</v>
      </c>
      <c r="D411" s="221">
        <v>816803.4</v>
      </c>
      <c r="E411" s="221">
        <v>57643</v>
      </c>
      <c r="F411" s="221">
        <v>68658</v>
      </c>
      <c r="G411" s="221">
        <f t="shared" si="7"/>
        <v>2921063.4</v>
      </c>
    </row>
    <row r="412" spans="1:7">
      <c r="A412" s="222" t="s">
        <v>911</v>
      </c>
      <c r="B412" s="222" t="s">
        <v>912</v>
      </c>
      <c r="C412" s="221">
        <v>10621990.4</v>
      </c>
      <c r="D412" s="221">
        <v>3049021.1</v>
      </c>
      <c r="E412" s="221">
        <v>748349</v>
      </c>
      <c r="F412" s="221">
        <v>327050</v>
      </c>
      <c r="G412" s="221">
        <f t="shared" si="7"/>
        <v>14746410.5</v>
      </c>
    </row>
    <row r="413" spans="1:7">
      <c r="A413" s="222" t="s">
        <v>913</v>
      </c>
      <c r="B413" s="222" t="s">
        <v>914</v>
      </c>
      <c r="C413" s="221">
        <v>4330465.9000000004</v>
      </c>
      <c r="D413" s="221">
        <v>864912</v>
      </c>
      <c r="E413" s="221">
        <v>279931</v>
      </c>
      <c r="F413" s="221">
        <v>135148</v>
      </c>
      <c r="G413" s="221">
        <f t="shared" si="7"/>
        <v>5610456.9000000004</v>
      </c>
    </row>
    <row r="414" spans="1:7">
      <c r="A414" s="222" t="s">
        <v>915</v>
      </c>
      <c r="B414" s="222" t="s">
        <v>916</v>
      </c>
      <c r="C414" s="221">
        <v>969220</v>
      </c>
      <c r="D414" s="221">
        <v>594891.80000000005</v>
      </c>
      <c r="E414" s="221">
        <v>14514</v>
      </c>
      <c r="F414" s="221">
        <v>14817</v>
      </c>
      <c r="G414" s="221">
        <f t="shared" si="7"/>
        <v>1593442.8</v>
      </c>
    </row>
    <row r="415" spans="1:7">
      <c r="A415" s="222" t="s">
        <v>917</v>
      </c>
      <c r="B415" s="222" t="s">
        <v>918</v>
      </c>
      <c r="C415" s="221">
        <v>5860261</v>
      </c>
      <c r="D415" s="221">
        <v>2011928</v>
      </c>
      <c r="E415" s="221">
        <v>196594</v>
      </c>
      <c r="F415" s="221">
        <v>279195</v>
      </c>
      <c r="G415" s="221">
        <f t="shared" si="7"/>
        <v>8347978</v>
      </c>
    </row>
    <row r="416" spans="1:7">
      <c r="A416" s="222" t="s">
        <v>919</v>
      </c>
      <c r="B416" s="222" t="s">
        <v>920</v>
      </c>
      <c r="C416" s="221">
        <v>2328168.4</v>
      </c>
      <c r="D416" s="221">
        <v>753240</v>
      </c>
      <c r="E416" s="221">
        <v>103645</v>
      </c>
      <c r="F416" s="221">
        <v>54990</v>
      </c>
      <c r="G416" s="221">
        <f t="shared" si="7"/>
        <v>3240043.4</v>
      </c>
    </row>
    <row r="417" spans="1:7">
      <c r="A417" s="222" t="s">
        <v>921</v>
      </c>
      <c r="B417" s="222" t="s">
        <v>922</v>
      </c>
      <c r="C417" s="221">
        <v>1102190.7</v>
      </c>
      <c r="D417" s="221">
        <v>564746.80000000005</v>
      </c>
      <c r="E417" s="221">
        <v>22659</v>
      </c>
      <c r="F417" s="221">
        <v>12966</v>
      </c>
      <c r="G417" s="221">
        <f t="shared" si="7"/>
        <v>1702562.5</v>
      </c>
    </row>
    <row r="418" spans="1:7">
      <c r="A418" s="222" t="s">
        <v>923</v>
      </c>
      <c r="B418" s="222" t="s">
        <v>924</v>
      </c>
      <c r="C418" s="221">
        <v>3175893.8</v>
      </c>
      <c r="D418" s="221">
        <v>715484</v>
      </c>
      <c r="E418" s="221">
        <v>100605</v>
      </c>
      <c r="F418" s="221">
        <v>87512</v>
      </c>
      <c r="G418" s="221">
        <f t="shared" si="7"/>
        <v>4079494.8</v>
      </c>
    </row>
    <row r="419" spans="1:7">
      <c r="A419" s="222" t="s">
        <v>925</v>
      </c>
      <c r="B419" s="222" t="s">
        <v>926</v>
      </c>
      <c r="C419" s="221">
        <v>77367408</v>
      </c>
      <c r="D419" s="221">
        <v>29078158.800000001</v>
      </c>
      <c r="E419" s="221">
        <v>1051861</v>
      </c>
      <c r="F419" s="221">
        <v>2787899</v>
      </c>
      <c r="G419" s="221">
        <f t="shared" si="7"/>
        <v>110285326.8</v>
      </c>
    </row>
    <row r="420" spans="1:7">
      <c r="A420" s="222" t="s">
        <v>927</v>
      </c>
      <c r="B420" s="222" t="s">
        <v>928</v>
      </c>
      <c r="C420" s="221">
        <v>5342128.3</v>
      </c>
      <c r="D420" s="221">
        <v>1798574.4</v>
      </c>
      <c r="E420" s="221">
        <v>333805</v>
      </c>
      <c r="F420" s="221">
        <v>180848</v>
      </c>
      <c r="G420" s="221">
        <f t="shared" si="7"/>
        <v>7655355.6999999993</v>
      </c>
    </row>
    <row r="421" spans="1:7">
      <c r="A421" s="222" t="s">
        <v>929</v>
      </c>
      <c r="B421" s="222" t="s">
        <v>930</v>
      </c>
      <c r="C421" s="221">
        <v>2595783.4</v>
      </c>
      <c r="D421" s="221">
        <v>647448</v>
      </c>
      <c r="E421" s="221">
        <v>149110</v>
      </c>
      <c r="F421" s="221">
        <v>77662</v>
      </c>
      <c r="G421" s="221">
        <f t="shared" si="7"/>
        <v>3470003.4</v>
      </c>
    </row>
    <row r="422" spans="1:7">
      <c r="A422" s="222" t="s">
        <v>931</v>
      </c>
      <c r="B422" s="222" t="s">
        <v>932</v>
      </c>
      <c r="C422" s="221">
        <v>1180382.2</v>
      </c>
      <c r="D422" s="221">
        <v>640154.69999999995</v>
      </c>
      <c r="E422" s="221">
        <v>16476</v>
      </c>
      <c r="F422" s="221">
        <v>10721</v>
      </c>
      <c r="G422" s="221">
        <f t="shared" si="7"/>
        <v>1847733.9</v>
      </c>
    </row>
    <row r="423" spans="1:7">
      <c r="A423" s="222" t="s">
        <v>933</v>
      </c>
      <c r="B423" s="222" t="s">
        <v>934</v>
      </c>
      <c r="C423" s="221">
        <v>5350534</v>
      </c>
      <c r="D423" s="221">
        <v>2838468.5</v>
      </c>
      <c r="E423" s="221">
        <v>282701</v>
      </c>
      <c r="F423" s="221">
        <v>161210</v>
      </c>
      <c r="G423" s="221">
        <f t="shared" si="7"/>
        <v>8632913.5</v>
      </c>
    </row>
    <row r="424" spans="1:7">
      <c r="A424" s="222" t="s">
        <v>935</v>
      </c>
      <c r="B424" s="222" t="s">
        <v>936</v>
      </c>
      <c r="C424" s="221">
        <v>4953028.2</v>
      </c>
      <c r="D424" s="221">
        <v>1465675.1</v>
      </c>
      <c r="E424" s="221">
        <v>336858</v>
      </c>
      <c r="F424" s="221">
        <v>188884</v>
      </c>
      <c r="G424" s="221">
        <f t="shared" si="7"/>
        <v>6944445.3000000007</v>
      </c>
    </row>
    <row r="425" spans="1:7">
      <c r="A425" s="222" t="s">
        <v>937</v>
      </c>
      <c r="B425" s="222" t="s">
        <v>938</v>
      </c>
      <c r="C425" s="221">
        <v>1083091</v>
      </c>
      <c r="D425" s="221">
        <v>589911.30000000005</v>
      </c>
      <c r="E425" s="221">
        <v>15855</v>
      </c>
      <c r="F425" s="221">
        <v>13619</v>
      </c>
      <c r="G425" s="221">
        <f t="shared" si="7"/>
        <v>1702476.3</v>
      </c>
    </row>
    <row r="426" spans="1:7">
      <c r="A426" s="222" t="s">
        <v>939</v>
      </c>
      <c r="B426" s="222" t="s">
        <v>940</v>
      </c>
      <c r="C426" s="221">
        <v>1708697.9</v>
      </c>
      <c r="D426" s="221">
        <v>574608</v>
      </c>
      <c r="E426" s="221">
        <v>53838</v>
      </c>
      <c r="F426" s="221">
        <v>28361</v>
      </c>
      <c r="G426" s="221">
        <f t="shared" si="7"/>
        <v>2365504.9</v>
      </c>
    </row>
    <row r="427" spans="1:7">
      <c r="A427" s="222" t="s">
        <v>941</v>
      </c>
      <c r="B427" s="222" t="s">
        <v>942</v>
      </c>
      <c r="C427" s="221">
        <v>4792152.5999999996</v>
      </c>
      <c r="D427" s="221">
        <v>2066587.1</v>
      </c>
      <c r="E427" s="221">
        <v>129106</v>
      </c>
      <c r="F427" s="221">
        <v>94034</v>
      </c>
      <c r="G427" s="221">
        <f t="shared" si="7"/>
        <v>7081879.6999999993</v>
      </c>
    </row>
    <row r="428" spans="1:7">
      <c r="A428" s="222" t="s">
        <v>943</v>
      </c>
      <c r="B428" s="222" t="s">
        <v>944</v>
      </c>
      <c r="C428" s="221">
        <v>1220956</v>
      </c>
      <c r="D428" s="221">
        <v>510844.8</v>
      </c>
      <c r="E428" s="221">
        <v>20581</v>
      </c>
      <c r="F428" s="221">
        <v>10820</v>
      </c>
      <c r="G428" s="221">
        <f t="shared" si="7"/>
        <v>1763201.8</v>
      </c>
    </row>
    <row r="429" spans="1:7">
      <c r="A429" s="222" t="s">
        <v>945</v>
      </c>
      <c r="B429" s="222" t="s">
        <v>946</v>
      </c>
      <c r="C429" s="221">
        <v>987940</v>
      </c>
      <c r="D429" s="221">
        <v>400944</v>
      </c>
      <c r="E429" s="221">
        <v>17351</v>
      </c>
      <c r="F429" s="221">
        <v>10850</v>
      </c>
      <c r="G429" s="221">
        <f t="shared" si="7"/>
        <v>1417085</v>
      </c>
    </row>
    <row r="430" spans="1:7">
      <c r="A430" s="222" t="s">
        <v>947</v>
      </c>
      <c r="B430" s="222" t="s">
        <v>948</v>
      </c>
      <c r="C430" s="221">
        <v>2703460.5</v>
      </c>
      <c r="D430" s="221">
        <v>2134218.2000000002</v>
      </c>
      <c r="E430" s="221">
        <v>131853</v>
      </c>
      <c r="F430" s="221">
        <v>66352</v>
      </c>
      <c r="G430" s="221">
        <f t="shared" si="7"/>
        <v>5035883.7</v>
      </c>
    </row>
    <row r="431" spans="1:7">
      <c r="A431" s="222" t="s">
        <v>949</v>
      </c>
      <c r="B431" s="222" t="s">
        <v>950</v>
      </c>
      <c r="C431" s="221">
        <v>2030845.1</v>
      </c>
      <c r="D431" s="221">
        <v>866173</v>
      </c>
      <c r="E431" s="221">
        <v>72215</v>
      </c>
      <c r="F431" s="221">
        <v>35097</v>
      </c>
      <c r="G431" s="221">
        <f t="shared" si="7"/>
        <v>3004330.1</v>
      </c>
    </row>
    <row r="432" spans="1:7">
      <c r="A432" s="222" t="s">
        <v>951</v>
      </c>
      <c r="B432" s="222" t="s">
        <v>952</v>
      </c>
      <c r="C432" s="221">
        <v>4740891</v>
      </c>
      <c r="D432" s="221">
        <v>1015354.7</v>
      </c>
      <c r="E432" s="221">
        <v>269019</v>
      </c>
      <c r="F432" s="221">
        <v>198460</v>
      </c>
      <c r="G432" s="221">
        <f t="shared" si="7"/>
        <v>6223724.7000000002</v>
      </c>
    </row>
    <row r="433" spans="1:7">
      <c r="A433" s="222" t="s">
        <v>953</v>
      </c>
      <c r="B433" s="222" t="s">
        <v>954</v>
      </c>
      <c r="C433" s="221">
        <v>6291873</v>
      </c>
      <c r="D433" s="221">
        <v>2069594.7</v>
      </c>
      <c r="E433" s="221">
        <v>454341</v>
      </c>
      <c r="F433" s="221">
        <v>270482</v>
      </c>
      <c r="G433" s="221">
        <f t="shared" si="7"/>
        <v>9086290.6999999993</v>
      </c>
    </row>
    <row r="434" spans="1:7">
      <c r="A434" s="222" t="s">
        <v>955</v>
      </c>
      <c r="B434" s="222" t="s">
        <v>956</v>
      </c>
      <c r="C434" s="221">
        <v>1674983.7</v>
      </c>
      <c r="D434" s="221">
        <v>658848</v>
      </c>
      <c r="E434" s="221">
        <v>58250</v>
      </c>
      <c r="F434" s="221">
        <v>32327</v>
      </c>
      <c r="G434" s="221">
        <f t="shared" si="7"/>
        <v>2424408.7000000002</v>
      </c>
    </row>
    <row r="435" spans="1:7">
      <c r="A435" s="222" t="s">
        <v>957</v>
      </c>
      <c r="B435" s="222" t="s">
        <v>958</v>
      </c>
      <c r="C435" s="221">
        <v>1533934.5</v>
      </c>
      <c r="D435" s="221">
        <v>614184</v>
      </c>
      <c r="E435" s="221">
        <v>49619</v>
      </c>
      <c r="F435" s="221">
        <v>24215</v>
      </c>
      <c r="G435" s="221">
        <f t="shared" si="7"/>
        <v>2221952.5</v>
      </c>
    </row>
    <row r="436" spans="1:7">
      <c r="A436" s="222" t="s">
        <v>959</v>
      </c>
      <c r="B436" s="222" t="s">
        <v>960</v>
      </c>
      <c r="C436" s="221">
        <v>942766</v>
      </c>
      <c r="D436" s="221">
        <v>527387.19999999995</v>
      </c>
      <c r="E436" s="221">
        <v>7851</v>
      </c>
      <c r="F436" s="221">
        <v>8006</v>
      </c>
      <c r="G436" s="221">
        <f t="shared" si="7"/>
        <v>1486010.2</v>
      </c>
    </row>
    <row r="437" spans="1:7">
      <c r="A437" s="222" t="s">
        <v>961</v>
      </c>
      <c r="B437" s="222" t="s">
        <v>962</v>
      </c>
      <c r="C437" s="221">
        <v>1237255.7</v>
      </c>
      <c r="D437" s="221">
        <v>524001.6</v>
      </c>
      <c r="E437" s="221">
        <v>51760</v>
      </c>
      <c r="F437" s="221">
        <v>28186</v>
      </c>
      <c r="G437" s="221">
        <f t="shared" si="7"/>
        <v>1841203.2999999998</v>
      </c>
    </row>
    <row r="438" spans="1:7">
      <c r="A438" s="222" t="s">
        <v>963</v>
      </c>
      <c r="B438" s="222" t="s">
        <v>964</v>
      </c>
      <c r="C438" s="221">
        <v>1370444.4</v>
      </c>
      <c r="D438" s="221">
        <v>674568</v>
      </c>
      <c r="E438" s="221">
        <v>28786</v>
      </c>
      <c r="F438" s="221">
        <v>19273</v>
      </c>
      <c r="G438" s="221">
        <f t="shared" si="7"/>
        <v>2093071.4</v>
      </c>
    </row>
    <row r="439" spans="1:7">
      <c r="A439" s="222" t="s">
        <v>965</v>
      </c>
      <c r="B439" s="222" t="s">
        <v>966</v>
      </c>
      <c r="C439" s="221">
        <v>1887814.9</v>
      </c>
      <c r="D439" s="221">
        <v>577584</v>
      </c>
      <c r="E439" s="221">
        <v>88512</v>
      </c>
      <c r="F439" s="221">
        <v>41229</v>
      </c>
      <c r="G439" s="221">
        <f t="shared" si="7"/>
        <v>2595139.9</v>
      </c>
    </row>
    <row r="440" spans="1:7">
      <c r="A440" s="222" t="s">
        <v>967</v>
      </c>
      <c r="B440" s="222" t="s">
        <v>968</v>
      </c>
      <c r="C440" s="221">
        <v>2886360.2</v>
      </c>
      <c r="D440" s="221">
        <v>809424</v>
      </c>
      <c r="E440" s="221">
        <v>151974</v>
      </c>
      <c r="F440" s="221">
        <v>76037</v>
      </c>
      <c r="G440" s="221">
        <f t="shared" si="7"/>
        <v>3923795.2</v>
      </c>
    </row>
    <row r="441" spans="1:7">
      <c r="A441" s="222" t="s">
        <v>969</v>
      </c>
      <c r="B441" s="222" t="s">
        <v>970</v>
      </c>
      <c r="C441" s="221">
        <v>2250362</v>
      </c>
      <c r="D441" s="221">
        <v>976983.4</v>
      </c>
      <c r="E441" s="221">
        <v>117500</v>
      </c>
      <c r="F441" s="221">
        <v>60770</v>
      </c>
      <c r="G441" s="221">
        <f t="shared" si="7"/>
        <v>3405615.4</v>
      </c>
    </row>
    <row r="442" spans="1:7">
      <c r="A442" s="222" t="s">
        <v>971</v>
      </c>
      <c r="B442" s="222" t="s">
        <v>972</v>
      </c>
      <c r="C442" s="221">
        <v>1237587.8999999999</v>
      </c>
      <c r="D442" s="221">
        <v>565823.4</v>
      </c>
      <c r="E442" s="221">
        <v>34569</v>
      </c>
      <c r="F442" s="221">
        <v>18199</v>
      </c>
      <c r="G442" s="221">
        <f t="shared" si="7"/>
        <v>1856179.2999999998</v>
      </c>
    </row>
    <row r="443" spans="1:7">
      <c r="A443" s="222" t="s">
        <v>973</v>
      </c>
      <c r="B443" s="222" t="s">
        <v>974</v>
      </c>
      <c r="C443" s="221">
        <v>8253043.5999999996</v>
      </c>
      <c r="D443" s="221">
        <v>865728</v>
      </c>
      <c r="E443" s="221">
        <v>318397</v>
      </c>
      <c r="F443" s="221">
        <v>223699</v>
      </c>
      <c r="G443" s="221">
        <f t="shared" si="7"/>
        <v>9660867.5999999996</v>
      </c>
    </row>
    <row r="444" spans="1:7">
      <c r="A444" s="222" t="s">
        <v>975</v>
      </c>
      <c r="B444" s="222" t="s">
        <v>976</v>
      </c>
      <c r="C444" s="221">
        <v>1686269.9</v>
      </c>
      <c r="D444" s="221">
        <v>631680</v>
      </c>
      <c r="E444" s="221">
        <v>57528</v>
      </c>
      <c r="F444" s="221">
        <v>27867</v>
      </c>
      <c r="G444" s="221">
        <f t="shared" si="7"/>
        <v>2403344.9</v>
      </c>
    </row>
    <row r="445" spans="1:7">
      <c r="A445" s="222" t="s">
        <v>977</v>
      </c>
      <c r="B445" s="222" t="s">
        <v>978</v>
      </c>
      <c r="C445" s="221">
        <v>10934756.5</v>
      </c>
      <c r="D445" s="221">
        <v>27299011.600000001</v>
      </c>
      <c r="E445" s="221">
        <v>801778</v>
      </c>
      <c r="F445" s="221">
        <v>386375</v>
      </c>
      <c r="G445" s="221">
        <f t="shared" si="7"/>
        <v>39421921.100000001</v>
      </c>
    </row>
    <row r="446" spans="1:7">
      <c r="A446" s="222" t="s">
        <v>979</v>
      </c>
      <c r="B446" s="222" t="s">
        <v>980</v>
      </c>
      <c r="C446" s="221">
        <v>1339001.3</v>
      </c>
      <c r="D446" s="221">
        <v>950630.3</v>
      </c>
      <c r="E446" s="221">
        <v>26949</v>
      </c>
      <c r="F446" s="221">
        <v>14236</v>
      </c>
      <c r="G446" s="221">
        <f t="shared" si="7"/>
        <v>2330816.6</v>
      </c>
    </row>
    <row r="447" spans="1:7">
      <c r="A447" s="222" t="s">
        <v>981</v>
      </c>
      <c r="B447" s="222" t="s">
        <v>982</v>
      </c>
      <c r="C447" s="221">
        <v>3463244.9</v>
      </c>
      <c r="D447" s="221">
        <v>1773492.8</v>
      </c>
      <c r="E447" s="221">
        <v>230123</v>
      </c>
      <c r="F447" s="221">
        <v>126053</v>
      </c>
      <c r="G447" s="221">
        <f t="shared" si="7"/>
        <v>5592913.7000000002</v>
      </c>
    </row>
    <row r="448" spans="1:7">
      <c r="A448" s="222" t="s">
        <v>983</v>
      </c>
      <c r="B448" s="222" t="s">
        <v>984</v>
      </c>
      <c r="C448" s="221">
        <v>757378.8</v>
      </c>
      <c r="D448" s="221">
        <v>409477.6</v>
      </c>
      <c r="E448" s="221">
        <v>10688</v>
      </c>
      <c r="F448" s="221">
        <v>6466</v>
      </c>
      <c r="G448" s="221">
        <f t="shared" si="7"/>
        <v>1184010.3999999999</v>
      </c>
    </row>
    <row r="449" spans="1:7">
      <c r="A449" s="222" t="s">
        <v>985</v>
      </c>
      <c r="B449" s="222" t="s">
        <v>986</v>
      </c>
      <c r="C449" s="221">
        <v>806662</v>
      </c>
      <c r="D449" s="221">
        <v>355985.7</v>
      </c>
      <c r="E449" s="221">
        <v>12333</v>
      </c>
      <c r="F449" s="221">
        <v>9954</v>
      </c>
      <c r="G449" s="221">
        <f t="shared" si="7"/>
        <v>1184934.7</v>
      </c>
    </row>
    <row r="450" spans="1:7">
      <c r="A450" s="222" t="s">
        <v>987</v>
      </c>
      <c r="B450" s="222" t="s">
        <v>988</v>
      </c>
      <c r="C450" s="221">
        <v>1052457</v>
      </c>
      <c r="D450" s="221">
        <v>471693.2</v>
      </c>
      <c r="E450" s="221">
        <v>15398</v>
      </c>
      <c r="F450" s="221">
        <v>22828</v>
      </c>
      <c r="G450" s="221">
        <f t="shared" si="7"/>
        <v>1562376.2</v>
      </c>
    </row>
    <row r="451" spans="1:7">
      <c r="A451" s="222" t="s">
        <v>989</v>
      </c>
      <c r="B451" s="222" t="s">
        <v>990</v>
      </c>
      <c r="C451" s="221">
        <v>1586502.1</v>
      </c>
      <c r="D451" s="221">
        <v>620880</v>
      </c>
      <c r="E451" s="221">
        <v>50245</v>
      </c>
      <c r="F451" s="221">
        <v>26482</v>
      </c>
      <c r="G451" s="221">
        <f t="shared" si="7"/>
        <v>2284109.1</v>
      </c>
    </row>
    <row r="452" spans="1:7">
      <c r="A452" s="222" t="s">
        <v>991</v>
      </c>
      <c r="B452" s="222" t="s">
        <v>992</v>
      </c>
      <c r="C452" s="221">
        <v>3465082.2</v>
      </c>
      <c r="D452" s="221">
        <v>1244347.8</v>
      </c>
      <c r="E452" s="221">
        <v>193629</v>
      </c>
      <c r="F452" s="221">
        <v>116112</v>
      </c>
      <c r="G452" s="221">
        <f t="shared" si="7"/>
        <v>5019171</v>
      </c>
    </row>
    <row r="453" spans="1:7">
      <c r="A453" s="222" t="s">
        <v>993</v>
      </c>
      <c r="B453" s="222" t="s">
        <v>994</v>
      </c>
      <c r="C453" s="221">
        <v>6731809.7999999998</v>
      </c>
      <c r="D453" s="221">
        <v>3255203.9</v>
      </c>
      <c r="E453" s="221">
        <v>470898</v>
      </c>
      <c r="F453" s="221">
        <v>239536</v>
      </c>
      <c r="G453" s="221">
        <f t="shared" si="7"/>
        <v>10697447.699999999</v>
      </c>
    </row>
    <row r="454" spans="1:7">
      <c r="A454" s="222" t="s">
        <v>995</v>
      </c>
      <c r="B454" s="222" t="s">
        <v>996</v>
      </c>
      <c r="C454" s="221">
        <v>1580397.7</v>
      </c>
      <c r="D454" s="221">
        <v>511680</v>
      </c>
      <c r="E454" s="221">
        <v>68511</v>
      </c>
      <c r="F454" s="221">
        <v>34367</v>
      </c>
      <c r="G454" s="221">
        <f t="shared" si="7"/>
        <v>2194955.7000000002</v>
      </c>
    </row>
    <row r="455" spans="1:7">
      <c r="A455" s="222" t="s">
        <v>997</v>
      </c>
      <c r="B455" s="222" t="s">
        <v>998</v>
      </c>
      <c r="C455" s="221">
        <v>2084372.1</v>
      </c>
      <c r="D455" s="221">
        <v>696101.3</v>
      </c>
      <c r="E455" s="221">
        <v>105600</v>
      </c>
      <c r="F455" s="221">
        <v>57532</v>
      </c>
      <c r="G455" s="221">
        <f t="shared" si="7"/>
        <v>2943605.4000000004</v>
      </c>
    </row>
    <row r="456" spans="1:7">
      <c r="A456" s="222" t="s">
        <v>999</v>
      </c>
      <c r="B456" s="222" t="s">
        <v>1000</v>
      </c>
      <c r="C456" s="221">
        <v>6088797</v>
      </c>
      <c r="D456" s="221">
        <v>1021824</v>
      </c>
      <c r="E456" s="221">
        <v>450655</v>
      </c>
      <c r="F456" s="221">
        <v>195634</v>
      </c>
      <c r="G456" s="221">
        <f t="shared" ref="G456:G519" si="8">SUM(C456:F456)</f>
        <v>7756910</v>
      </c>
    </row>
    <row r="457" spans="1:7">
      <c r="A457" s="222" t="s">
        <v>1001</v>
      </c>
      <c r="B457" s="222" t="s">
        <v>1002</v>
      </c>
      <c r="C457" s="221">
        <v>1444413</v>
      </c>
      <c r="D457" s="221">
        <v>559296</v>
      </c>
      <c r="E457" s="221">
        <v>35274</v>
      </c>
      <c r="F457" s="221">
        <v>17858</v>
      </c>
      <c r="G457" s="221">
        <f t="shared" si="8"/>
        <v>2056841</v>
      </c>
    </row>
    <row r="458" spans="1:7">
      <c r="A458" s="222" t="s">
        <v>1003</v>
      </c>
      <c r="B458" s="222" t="s">
        <v>1004</v>
      </c>
      <c r="C458" s="221">
        <v>3333258.3</v>
      </c>
      <c r="D458" s="221">
        <v>1385718.4</v>
      </c>
      <c r="E458" s="221">
        <v>138974</v>
      </c>
      <c r="F458" s="221">
        <v>77235</v>
      </c>
      <c r="G458" s="221">
        <f t="shared" si="8"/>
        <v>4935185.6999999993</v>
      </c>
    </row>
    <row r="459" spans="1:7">
      <c r="A459" s="222" t="s">
        <v>1005</v>
      </c>
      <c r="B459" s="222" t="s">
        <v>1006</v>
      </c>
      <c r="C459" s="221">
        <v>1871362.7</v>
      </c>
      <c r="D459" s="221">
        <v>409176</v>
      </c>
      <c r="E459" s="221">
        <v>115376</v>
      </c>
      <c r="F459" s="221">
        <v>62202</v>
      </c>
      <c r="G459" s="221">
        <f t="shared" si="8"/>
        <v>2458116.7000000002</v>
      </c>
    </row>
    <row r="460" spans="1:7">
      <c r="A460" s="222" t="s">
        <v>1007</v>
      </c>
      <c r="B460" s="222" t="s">
        <v>1008</v>
      </c>
      <c r="C460" s="221">
        <v>1996840.2</v>
      </c>
      <c r="D460" s="221">
        <v>557856</v>
      </c>
      <c r="E460" s="221">
        <v>100813</v>
      </c>
      <c r="F460" s="221">
        <v>50525</v>
      </c>
      <c r="G460" s="221">
        <f t="shared" si="8"/>
        <v>2706034.2</v>
      </c>
    </row>
    <row r="461" spans="1:7">
      <c r="A461" s="222" t="s">
        <v>1009</v>
      </c>
      <c r="B461" s="222" t="s">
        <v>1010</v>
      </c>
      <c r="C461" s="221">
        <v>2021985.5</v>
      </c>
      <c r="D461" s="221">
        <v>943666.6</v>
      </c>
      <c r="E461" s="221">
        <v>86637</v>
      </c>
      <c r="F461" s="221">
        <v>50473</v>
      </c>
      <c r="G461" s="221">
        <f t="shared" si="8"/>
        <v>3102762.1</v>
      </c>
    </row>
    <row r="462" spans="1:7">
      <c r="A462" s="222" t="s">
        <v>1011</v>
      </c>
      <c r="B462" s="222" t="s">
        <v>1012</v>
      </c>
      <c r="C462" s="221">
        <v>1375898.7</v>
      </c>
      <c r="D462" s="221">
        <v>864354.1</v>
      </c>
      <c r="E462" s="221">
        <v>50793</v>
      </c>
      <c r="F462" s="221">
        <v>30999</v>
      </c>
      <c r="G462" s="221">
        <f t="shared" si="8"/>
        <v>2322044.7999999998</v>
      </c>
    </row>
    <row r="463" spans="1:7">
      <c r="A463" s="222" t="s">
        <v>1013</v>
      </c>
      <c r="B463" s="222" t="s">
        <v>1014</v>
      </c>
      <c r="C463" s="221">
        <v>2399620</v>
      </c>
      <c r="D463" s="221">
        <v>682516.8</v>
      </c>
      <c r="E463" s="221">
        <v>114730</v>
      </c>
      <c r="F463" s="221">
        <v>67997</v>
      </c>
      <c r="G463" s="221">
        <f t="shared" si="8"/>
        <v>3264863.8</v>
      </c>
    </row>
    <row r="464" spans="1:7">
      <c r="A464" s="222" t="s">
        <v>1015</v>
      </c>
      <c r="B464" s="222" t="s">
        <v>1016</v>
      </c>
      <c r="C464" s="221">
        <v>1845218.3</v>
      </c>
      <c r="D464" s="221">
        <v>689810.6</v>
      </c>
      <c r="E464" s="221">
        <v>32753</v>
      </c>
      <c r="F464" s="221">
        <v>36916</v>
      </c>
      <c r="G464" s="221">
        <f t="shared" si="8"/>
        <v>2604697.9</v>
      </c>
    </row>
    <row r="465" spans="1:7">
      <c r="A465" s="222" t="s">
        <v>1017</v>
      </c>
      <c r="B465" s="222" t="s">
        <v>1018</v>
      </c>
      <c r="C465" s="221">
        <v>3070457.7</v>
      </c>
      <c r="D465" s="221">
        <v>1437732</v>
      </c>
      <c r="E465" s="221">
        <v>128699</v>
      </c>
      <c r="F465" s="221">
        <v>89118</v>
      </c>
      <c r="G465" s="221">
        <f t="shared" si="8"/>
        <v>4726006.7</v>
      </c>
    </row>
    <row r="466" spans="1:7">
      <c r="A466" s="222" t="s">
        <v>1019</v>
      </c>
      <c r="B466" s="222" t="s">
        <v>1020</v>
      </c>
      <c r="C466" s="221">
        <v>3210077.2</v>
      </c>
      <c r="D466" s="221">
        <v>809616</v>
      </c>
      <c r="E466" s="221">
        <v>175949</v>
      </c>
      <c r="F466" s="221">
        <v>86006</v>
      </c>
      <c r="G466" s="221">
        <f t="shared" si="8"/>
        <v>4281648.2</v>
      </c>
    </row>
    <row r="467" spans="1:7">
      <c r="A467" s="222" t="s">
        <v>1021</v>
      </c>
      <c r="B467" s="222" t="s">
        <v>1022</v>
      </c>
      <c r="C467" s="221">
        <v>1271745</v>
      </c>
      <c r="D467" s="221">
        <v>967692.1</v>
      </c>
      <c r="E467" s="221">
        <v>20234</v>
      </c>
      <c r="F467" s="221">
        <v>40151</v>
      </c>
      <c r="G467" s="221">
        <f t="shared" si="8"/>
        <v>2299822.1</v>
      </c>
    </row>
    <row r="468" spans="1:7">
      <c r="A468" s="222" t="s">
        <v>1023</v>
      </c>
      <c r="B468" s="222" t="s">
        <v>1024</v>
      </c>
      <c r="C468" s="221">
        <v>3007208.4</v>
      </c>
      <c r="D468" s="221">
        <v>1387605.1</v>
      </c>
      <c r="E468" s="221">
        <v>123289</v>
      </c>
      <c r="F468" s="221">
        <v>86207</v>
      </c>
      <c r="G468" s="221">
        <f t="shared" si="8"/>
        <v>4604309.5</v>
      </c>
    </row>
    <row r="469" spans="1:7">
      <c r="A469" s="222" t="s">
        <v>1025</v>
      </c>
      <c r="B469" s="222" t="s">
        <v>1026</v>
      </c>
      <c r="C469" s="221">
        <v>980715.2</v>
      </c>
      <c r="D469" s="221">
        <v>445030</v>
      </c>
      <c r="E469" s="221">
        <v>20678</v>
      </c>
      <c r="F469" s="221">
        <v>12144</v>
      </c>
      <c r="G469" s="221">
        <f t="shared" si="8"/>
        <v>1458567.2</v>
      </c>
    </row>
    <row r="470" spans="1:7">
      <c r="A470" s="222" t="s">
        <v>1027</v>
      </c>
      <c r="B470" s="222" t="s">
        <v>1028</v>
      </c>
      <c r="C470" s="221">
        <v>903085.1</v>
      </c>
      <c r="D470" s="221">
        <v>416376</v>
      </c>
      <c r="E470" s="221">
        <v>14731</v>
      </c>
      <c r="F470" s="221">
        <v>7627</v>
      </c>
      <c r="G470" s="221">
        <f t="shared" si="8"/>
        <v>1341819.1000000001</v>
      </c>
    </row>
    <row r="471" spans="1:7">
      <c r="A471" s="222" t="s">
        <v>1029</v>
      </c>
      <c r="B471" s="222" t="s">
        <v>1030</v>
      </c>
      <c r="C471" s="221">
        <v>1328435.1000000001</v>
      </c>
      <c r="D471" s="221">
        <v>535392</v>
      </c>
      <c r="E471" s="221">
        <v>48634</v>
      </c>
      <c r="F471" s="221">
        <v>24913</v>
      </c>
      <c r="G471" s="221">
        <f t="shared" si="8"/>
        <v>1937374.1</v>
      </c>
    </row>
    <row r="472" spans="1:7">
      <c r="A472" s="222" t="s">
        <v>1031</v>
      </c>
      <c r="B472" s="222" t="s">
        <v>1032</v>
      </c>
      <c r="C472" s="221">
        <v>5809217.7999999998</v>
      </c>
      <c r="D472" s="221">
        <v>992448</v>
      </c>
      <c r="E472" s="221">
        <v>410652</v>
      </c>
      <c r="F472" s="221">
        <v>189343</v>
      </c>
      <c r="G472" s="221">
        <f t="shared" si="8"/>
        <v>7401660.7999999998</v>
      </c>
    </row>
    <row r="473" spans="1:7">
      <c r="A473" s="222" t="s">
        <v>1033</v>
      </c>
      <c r="B473" s="222" t="s">
        <v>1034</v>
      </c>
      <c r="C473" s="221">
        <v>8450967.1999999993</v>
      </c>
      <c r="D473" s="221">
        <v>18417652.399999999</v>
      </c>
      <c r="E473" s="221">
        <v>539920</v>
      </c>
      <c r="F473" s="221">
        <v>307212</v>
      </c>
      <c r="G473" s="221">
        <f t="shared" si="8"/>
        <v>27715751.599999998</v>
      </c>
    </row>
    <row r="474" spans="1:7">
      <c r="A474" s="222" t="s">
        <v>1035</v>
      </c>
      <c r="B474" s="222" t="s">
        <v>1036</v>
      </c>
      <c r="C474" s="221">
        <v>6549705.7000000002</v>
      </c>
      <c r="D474" s="221">
        <v>3034871.2</v>
      </c>
      <c r="E474" s="221">
        <v>438476</v>
      </c>
      <c r="F474" s="221">
        <v>215575</v>
      </c>
      <c r="G474" s="221">
        <f t="shared" si="8"/>
        <v>10238627.9</v>
      </c>
    </row>
    <row r="475" spans="1:7">
      <c r="A475" s="222" t="s">
        <v>1037</v>
      </c>
      <c r="B475" s="222" t="s">
        <v>1038</v>
      </c>
      <c r="C475" s="221">
        <v>16861376.399999999</v>
      </c>
      <c r="D475" s="221">
        <v>5795400</v>
      </c>
      <c r="E475" s="221">
        <v>1089503</v>
      </c>
      <c r="F475" s="221">
        <v>523163</v>
      </c>
      <c r="G475" s="221">
        <f t="shared" si="8"/>
        <v>24269442.399999999</v>
      </c>
    </row>
    <row r="476" spans="1:7">
      <c r="A476" s="222" t="s">
        <v>1039</v>
      </c>
      <c r="B476" s="222" t="s">
        <v>1040</v>
      </c>
      <c r="C476" s="221">
        <v>2704866.1</v>
      </c>
      <c r="D476" s="221">
        <v>642091.80000000005</v>
      </c>
      <c r="E476" s="221">
        <v>149012</v>
      </c>
      <c r="F476" s="221">
        <v>74564</v>
      </c>
      <c r="G476" s="221">
        <f t="shared" si="8"/>
        <v>3570533.9000000004</v>
      </c>
    </row>
    <row r="477" spans="1:7">
      <c r="A477" s="222" t="s">
        <v>1041</v>
      </c>
      <c r="B477" s="222" t="s">
        <v>1042</v>
      </c>
      <c r="C477" s="221">
        <v>1145012</v>
      </c>
      <c r="D477" s="221">
        <v>636657.80000000005</v>
      </c>
      <c r="E477" s="221">
        <v>15401</v>
      </c>
      <c r="F477" s="221">
        <v>9494</v>
      </c>
      <c r="G477" s="221">
        <f t="shared" si="8"/>
        <v>1806564.8</v>
      </c>
    </row>
    <row r="478" spans="1:7">
      <c r="A478" s="222" t="s">
        <v>1043</v>
      </c>
      <c r="B478" s="222" t="s">
        <v>1044</v>
      </c>
      <c r="C478" s="221">
        <v>4689552.5999999996</v>
      </c>
      <c r="D478" s="221">
        <v>2162688</v>
      </c>
      <c r="E478" s="221">
        <v>91364</v>
      </c>
      <c r="F478" s="221">
        <v>50811</v>
      </c>
      <c r="G478" s="221">
        <f t="shared" si="8"/>
        <v>6994415.5999999996</v>
      </c>
    </row>
    <row r="479" spans="1:7">
      <c r="A479" s="222" t="s">
        <v>1045</v>
      </c>
      <c r="B479" s="222" t="s">
        <v>1046</v>
      </c>
      <c r="C479" s="221">
        <v>1379762</v>
      </c>
      <c r="D479" s="221">
        <v>617345.6</v>
      </c>
      <c r="E479" s="221">
        <v>41851</v>
      </c>
      <c r="F479" s="221">
        <v>23613</v>
      </c>
      <c r="G479" s="221">
        <f t="shared" si="8"/>
        <v>2062571.6</v>
      </c>
    </row>
    <row r="480" spans="1:7">
      <c r="A480" s="222" t="s">
        <v>1047</v>
      </c>
      <c r="B480" s="222" t="s">
        <v>1048</v>
      </c>
      <c r="C480" s="221">
        <v>1933777.1</v>
      </c>
      <c r="D480" s="221">
        <v>582600</v>
      </c>
      <c r="E480" s="221">
        <v>98355</v>
      </c>
      <c r="F480" s="221">
        <v>51796</v>
      </c>
      <c r="G480" s="221">
        <f t="shared" si="8"/>
        <v>2666528.1</v>
      </c>
    </row>
    <row r="481" spans="1:7">
      <c r="A481" s="222" t="s">
        <v>1049</v>
      </c>
      <c r="B481" s="222" t="s">
        <v>1050</v>
      </c>
      <c r="C481" s="221">
        <v>6944358</v>
      </c>
      <c r="D481" s="221">
        <v>4286025.5</v>
      </c>
      <c r="E481" s="221">
        <v>308665</v>
      </c>
      <c r="F481" s="221">
        <v>264235</v>
      </c>
      <c r="G481" s="221">
        <f t="shared" si="8"/>
        <v>11803283.5</v>
      </c>
    </row>
    <row r="482" spans="1:7">
      <c r="A482" s="222" t="s">
        <v>1051</v>
      </c>
      <c r="B482" s="222" t="s">
        <v>1052</v>
      </c>
      <c r="C482" s="221">
        <v>858434</v>
      </c>
      <c r="D482" s="221">
        <v>420944.5</v>
      </c>
      <c r="E482" s="221">
        <v>12000</v>
      </c>
      <c r="F482" s="221">
        <v>10594</v>
      </c>
      <c r="G482" s="221">
        <f t="shared" si="8"/>
        <v>1301972.5</v>
      </c>
    </row>
    <row r="483" spans="1:7">
      <c r="A483" s="222" t="s">
        <v>1053</v>
      </c>
      <c r="B483" s="222" t="s">
        <v>1054</v>
      </c>
      <c r="C483" s="221">
        <v>1587380.9</v>
      </c>
      <c r="D483" s="221">
        <v>809816.9</v>
      </c>
      <c r="E483" s="221">
        <v>47673</v>
      </c>
      <c r="F483" s="221">
        <v>24364</v>
      </c>
      <c r="G483" s="221">
        <f t="shared" si="8"/>
        <v>2469234.7999999998</v>
      </c>
    </row>
    <row r="484" spans="1:7">
      <c r="A484" s="222" t="s">
        <v>1055</v>
      </c>
      <c r="B484" s="222" t="s">
        <v>1056</v>
      </c>
      <c r="C484" s="221">
        <v>1572431.8</v>
      </c>
      <c r="D484" s="221">
        <v>458904</v>
      </c>
      <c r="E484" s="221">
        <v>58067</v>
      </c>
      <c r="F484" s="221">
        <v>30769</v>
      </c>
      <c r="G484" s="221">
        <f t="shared" si="8"/>
        <v>2120171.7999999998</v>
      </c>
    </row>
    <row r="485" spans="1:7">
      <c r="A485" s="222" t="s">
        <v>1057</v>
      </c>
      <c r="B485" s="222" t="s">
        <v>1058</v>
      </c>
      <c r="C485" s="221">
        <v>742425</v>
      </c>
      <c r="D485" s="221">
        <v>374495.3</v>
      </c>
      <c r="E485" s="221">
        <v>6703</v>
      </c>
      <c r="F485" s="221">
        <v>4141</v>
      </c>
      <c r="G485" s="221">
        <f t="shared" si="8"/>
        <v>1127764.3</v>
      </c>
    </row>
    <row r="486" spans="1:7">
      <c r="A486" s="222" t="s">
        <v>1059</v>
      </c>
      <c r="B486" s="222" t="s">
        <v>1060</v>
      </c>
      <c r="C486" s="221">
        <v>1430774</v>
      </c>
      <c r="D486" s="221">
        <v>593639.4</v>
      </c>
      <c r="E486" s="221">
        <v>31687</v>
      </c>
      <c r="F486" s="221">
        <v>22092</v>
      </c>
      <c r="G486" s="221">
        <f t="shared" si="8"/>
        <v>2078192.4</v>
      </c>
    </row>
    <row r="487" spans="1:7">
      <c r="A487" s="222" t="s">
        <v>1061</v>
      </c>
      <c r="B487" s="222" t="s">
        <v>1062</v>
      </c>
      <c r="C487" s="221">
        <v>1749090.7</v>
      </c>
      <c r="D487" s="221">
        <v>697776</v>
      </c>
      <c r="E487" s="221">
        <v>60352</v>
      </c>
      <c r="F487" s="221">
        <v>35754</v>
      </c>
      <c r="G487" s="221">
        <f t="shared" si="8"/>
        <v>2542972.7000000002</v>
      </c>
    </row>
    <row r="488" spans="1:7">
      <c r="A488" s="222" t="s">
        <v>1063</v>
      </c>
      <c r="B488" s="222" t="s">
        <v>1064</v>
      </c>
      <c r="C488" s="221">
        <v>36962784.100000001</v>
      </c>
      <c r="D488" s="221">
        <v>9503984.0999999996</v>
      </c>
      <c r="E488" s="221">
        <v>1508421</v>
      </c>
      <c r="F488" s="221">
        <v>1233813</v>
      </c>
      <c r="G488" s="221">
        <f t="shared" si="8"/>
        <v>49209002.200000003</v>
      </c>
    </row>
    <row r="489" spans="1:7">
      <c r="A489" s="222" t="s">
        <v>1065</v>
      </c>
      <c r="B489" s="222" t="s">
        <v>1066</v>
      </c>
      <c r="C489" s="221">
        <v>4582421.2</v>
      </c>
      <c r="D489" s="221">
        <v>2211659.4</v>
      </c>
      <c r="E489" s="221">
        <v>258297</v>
      </c>
      <c r="F489" s="221">
        <v>176309</v>
      </c>
      <c r="G489" s="221">
        <f t="shared" si="8"/>
        <v>7228686.5999999996</v>
      </c>
    </row>
    <row r="490" spans="1:7">
      <c r="A490" s="222" t="s">
        <v>1067</v>
      </c>
      <c r="B490" s="222" t="s">
        <v>1068</v>
      </c>
      <c r="C490" s="221">
        <v>3096484</v>
      </c>
      <c r="D490" s="221">
        <v>1260478.5</v>
      </c>
      <c r="E490" s="221">
        <v>132212</v>
      </c>
      <c r="F490" s="221">
        <v>86302</v>
      </c>
      <c r="G490" s="221">
        <f t="shared" si="8"/>
        <v>4575476.5</v>
      </c>
    </row>
    <row r="491" spans="1:7">
      <c r="A491" s="222" t="s">
        <v>1069</v>
      </c>
      <c r="B491" s="222" t="s">
        <v>1070</v>
      </c>
      <c r="C491" s="221">
        <v>2148370.7000000002</v>
      </c>
      <c r="D491" s="221">
        <v>989444.4</v>
      </c>
      <c r="E491" s="221">
        <v>101232</v>
      </c>
      <c r="F491" s="221">
        <v>49575</v>
      </c>
      <c r="G491" s="221">
        <f t="shared" si="8"/>
        <v>3288622.1</v>
      </c>
    </row>
    <row r="492" spans="1:7">
      <c r="A492" s="222" t="s">
        <v>1071</v>
      </c>
      <c r="B492" s="222" t="s">
        <v>1072</v>
      </c>
      <c r="C492" s="221">
        <v>1782161.8</v>
      </c>
      <c r="D492" s="221">
        <v>2458262.5</v>
      </c>
      <c r="E492" s="221">
        <v>72676</v>
      </c>
      <c r="F492" s="221">
        <v>39228</v>
      </c>
      <c r="G492" s="221">
        <f t="shared" si="8"/>
        <v>4352328.3</v>
      </c>
    </row>
    <row r="493" spans="1:7">
      <c r="A493" s="222" t="s">
        <v>1073</v>
      </c>
      <c r="B493" s="222" t="s">
        <v>1074</v>
      </c>
      <c r="C493" s="221">
        <v>2373251.6</v>
      </c>
      <c r="D493" s="221">
        <v>892669.3</v>
      </c>
      <c r="E493" s="221">
        <v>56858</v>
      </c>
      <c r="F493" s="221">
        <v>44899</v>
      </c>
      <c r="G493" s="221">
        <f t="shared" si="8"/>
        <v>3367677.9000000004</v>
      </c>
    </row>
    <row r="494" spans="1:7">
      <c r="A494" s="222" t="s">
        <v>1075</v>
      </c>
      <c r="B494" s="222" t="s">
        <v>1076</v>
      </c>
      <c r="C494" s="221">
        <v>820409.4</v>
      </c>
      <c r="D494" s="221">
        <v>477436.5</v>
      </c>
      <c r="E494" s="221">
        <v>3811</v>
      </c>
      <c r="F494" s="221">
        <v>4217</v>
      </c>
      <c r="G494" s="221">
        <f t="shared" si="8"/>
        <v>1305873.8999999999</v>
      </c>
    </row>
    <row r="495" spans="1:7">
      <c r="A495" s="222" t="s">
        <v>1077</v>
      </c>
      <c r="B495" s="222" t="s">
        <v>1078</v>
      </c>
      <c r="C495" s="221">
        <v>3116419.3</v>
      </c>
      <c r="D495" s="221">
        <v>919042.3</v>
      </c>
      <c r="E495" s="221">
        <v>162086</v>
      </c>
      <c r="F495" s="221">
        <v>80905</v>
      </c>
      <c r="G495" s="221">
        <f t="shared" si="8"/>
        <v>4278452.5999999996</v>
      </c>
    </row>
    <row r="496" spans="1:7">
      <c r="A496" s="222" t="s">
        <v>1079</v>
      </c>
      <c r="B496" s="222" t="s">
        <v>1080</v>
      </c>
      <c r="C496" s="221">
        <v>1950305.2</v>
      </c>
      <c r="D496" s="221">
        <v>691507.1</v>
      </c>
      <c r="E496" s="221">
        <v>102959</v>
      </c>
      <c r="F496" s="221">
        <v>48873</v>
      </c>
      <c r="G496" s="221">
        <f t="shared" si="8"/>
        <v>2793644.3</v>
      </c>
    </row>
    <row r="497" spans="1:7">
      <c r="A497" s="222" t="s">
        <v>1081</v>
      </c>
      <c r="B497" s="222" t="s">
        <v>1082</v>
      </c>
      <c r="C497" s="221">
        <v>2365453.7999999998</v>
      </c>
      <c r="D497" s="221">
        <v>683496</v>
      </c>
      <c r="E497" s="221">
        <v>130089</v>
      </c>
      <c r="F497" s="221">
        <v>72279</v>
      </c>
      <c r="G497" s="221">
        <f t="shared" si="8"/>
        <v>3251317.8</v>
      </c>
    </row>
    <row r="498" spans="1:7">
      <c r="A498" s="222" t="s">
        <v>1083</v>
      </c>
      <c r="B498" s="222" t="s">
        <v>1084</v>
      </c>
      <c r="C498" s="221">
        <v>2983445.5</v>
      </c>
      <c r="D498" s="221">
        <v>1124811.5</v>
      </c>
      <c r="E498" s="221">
        <v>106375</v>
      </c>
      <c r="F498" s="221">
        <v>55511</v>
      </c>
      <c r="G498" s="221">
        <f t="shared" si="8"/>
        <v>4270143</v>
      </c>
    </row>
    <row r="499" spans="1:7">
      <c r="A499" s="222" t="s">
        <v>1085</v>
      </c>
      <c r="B499" s="222" t="s">
        <v>1086</v>
      </c>
      <c r="C499" s="221">
        <v>821269.6</v>
      </c>
      <c r="D499" s="221">
        <v>411224.6</v>
      </c>
      <c r="E499" s="221">
        <v>15749</v>
      </c>
      <c r="F499" s="221">
        <v>11393</v>
      </c>
      <c r="G499" s="221">
        <f t="shared" si="8"/>
        <v>1259636.2</v>
      </c>
    </row>
    <row r="500" spans="1:7">
      <c r="A500" s="222" t="s">
        <v>1087</v>
      </c>
      <c r="B500" s="222" t="s">
        <v>1088</v>
      </c>
      <c r="C500" s="221">
        <v>2928762.7</v>
      </c>
      <c r="D500" s="221">
        <v>1278634.1000000001</v>
      </c>
      <c r="E500" s="221">
        <v>164641</v>
      </c>
      <c r="F500" s="221">
        <v>77792</v>
      </c>
      <c r="G500" s="221">
        <f t="shared" si="8"/>
        <v>4449829.8000000007</v>
      </c>
    </row>
    <row r="501" spans="1:7">
      <c r="A501" s="222" t="s">
        <v>1089</v>
      </c>
      <c r="B501" s="222" t="s">
        <v>1090</v>
      </c>
      <c r="C501" s="221">
        <v>2174740.7000000002</v>
      </c>
      <c r="D501" s="221">
        <v>697224</v>
      </c>
      <c r="E501" s="221">
        <v>95570</v>
      </c>
      <c r="F501" s="221">
        <v>45821</v>
      </c>
      <c r="G501" s="221">
        <f t="shared" si="8"/>
        <v>3013355.7</v>
      </c>
    </row>
    <row r="502" spans="1:7">
      <c r="A502" s="222" t="s">
        <v>1091</v>
      </c>
      <c r="B502" s="222" t="s">
        <v>1092</v>
      </c>
      <c r="C502" s="221">
        <v>1345426.2</v>
      </c>
      <c r="D502" s="221">
        <v>584082.5</v>
      </c>
      <c r="E502" s="221">
        <v>58536</v>
      </c>
      <c r="F502" s="221">
        <v>35639</v>
      </c>
      <c r="G502" s="221">
        <f t="shared" si="8"/>
        <v>2023683.7</v>
      </c>
    </row>
    <row r="503" spans="1:7">
      <c r="A503" s="222" t="s">
        <v>1093</v>
      </c>
      <c r="B503" s="222" t="s">
        <v>1094</v>
      </c>
      <c r="C503" s="221">
        <v>2629686</v>
      </c>
      <c r="D503" s="221">
        <v>1147067.8999999999</v>
      </c>
      <c r="E503" s="221">
        <v>140845</v>
      </c>
      <c r="F503" s="221">
        <v>67693</v>
      </c>
      <c r="G503" s="221">
        <f t="shared" si="8"/>
        <v>3985291.9</v>
      </c>
    </row>
    <row r="504" spans="1:7">
      <c r="A504" s="222" t="s">
        <v>1095</v>
      </c>
      <c r="B504" s="222" t="s">
        <v>1096</v>
      </c>
      <c r="C504" s="221">
        <v>4096015.5</v>
      </c>
      <c r="D504" s="221">
        <v>1418228.5</v>
      </c>
      <c r="E504" s="221">
        <v>217449</v>
      </c>
      <c r="F504" s="221">
        <v>114905</v>
      </c>
      <c r="G504" s="221">
        <f t="shared" si="8"/>
        <v>5846598</v>
      </c>
    </row>
    <row r="505" spans="1:7">
      <c r="A505" s="222" t="s">
        <v>1097</v>
      </c>
      <c r="B505" s="222" t="s">
        <v>1098</v>
      </c>
      <c r="C505" s="221">
        <v>1799395.3</v>
      </c>
      <c r="D505" s="221">
        <v>807553.1</v>
      </c>
      <c r="E505" s="221">
        <v>55531</v>
      </c>
      <c r="F505" s="221">
        <v>51289</v>
      </c>
      <c r="G505" s="221">
        <f t="shared" si="8"/>
        <v>2713768.4</v>
      </c>
    </row>
    <row r="506" spans="1:7">
      <c r="A506" s="222" t="s">
        <v>1099</v>
      </c>
      <c r="B506" s="222" t="s">
        <v>1100</v>
      </c>
      <c r="C506" s="221">
        <v>4247401.0999999996</v>
      </c>
      <c r="D506" s="221">
        <v>1119513.7</v>
      </c>
      <c r="E506" s="221">
        <v>241601</v>
      </c>
      <c r="F506" s="221">
        <v>125250</v>
      </c>
      <c r="G506" s="221">
        <f t="shared" si="8"/>
        <v>5733765.7999999998</v>
      </c>
    </row>
    <row r="507" spans="1:7">
      <c r="A507" s="222" t="s">
        <v>1101</v>
      </c>
      <c r="B507" s="222" t="s">
        <v>1102</v>
      </c>
      <c r="C507" s="221">
        <v>1197277</v>
      </c>
      <c r="D507" s="221">
        <v>532581.1</v>
      </c>
      <c r="E507" s="221">
        <v>29181</v>
      </c>
      <c r="F507" s="221">
        <v>31416</v>
      </c>
      <c r="G507" s="221">
        <f t="shared" si="8"/>
        <v>1790455.1</v>
      </c>
    </row>
    <row r="508" spans="1:7">
      <c r="A508" s="222" t="s">
        <v>1103</v>
      </c>
      <c r="B508" s="222" t="s">
        <v>1104</v>
      </c>
      <c r="C508" s="221">
        <v>3126512.7</v>
      </c>
      <c r="D508" s="221">
        <v>744648</v>
      </c>
      <c r="E508" s="221">
        <v>186356</v>
      </c>
      <c r="F508" s="221">
        <v>94511</v>
      </c>
      <c r="G508" s="221">
        <f t="shared" si="8"/>
        <v>4152027.7</v>
      </c>
    </row>
    <row r="509" spans="1:7">
      <c r="A509" s="222" t="s">
        <v>1105</v>
      </c>
      <c r="B509" s="222" t="s">
        <v>1106</v>
      </c>
      <c r="C509" s="221">
        <v>1543511</v>
      </c>
      <c r="D509" s="221">
        <v>551568</v>
      </c>
      <c r="E509" s="221">
        <v>11181</v>
      </c>
      <c r="F509" s="221">
        <v>5941</v>
      </c>
      <c r="G509" s="221">
        <f t="shared" si="8"/>
        <v>2112201</v>
      </c>
    </row>
    <row r="510" spans="1:7">
      <c r="A510" s="222" t="s">
        <v>1107</v>
      </c>
      <c r="B510" s="222" t="s">
        <v>1108</v>
      </c>
      <c r="C510" s="221">
        <v>1728490.8</v>
      </c>
      <c r="D510" s="221">
        <v>761147.3</v>
      </c>
      <c r="E510" s="221">
        <v>49481</v>
      </c>
      <c r="F510" s="221">
        <v>26626</v>
      </c>
      <c r="G510" s="221">
        <f t="shared" si="8"/>
        <v>2565745.1</v>
      </c>
    </row>
    <row r="511" spans="1:7">
      <c r="A511" s="222" t="s">
        <v>1109</v>
      </c>
      <c r="B511" s="222" t="s">
        <v>1110</v>
      </c>
      <c r="C511" s="221">
        <v>4175564.7999999998</v>
      </c>
      <c r="D511" s="221">
        <v>829872</v>
      </c>
      <c r="E511" s="221">
        <v>207906</v>
      </c>
      <c r="F511" s="221">
        <v>304797</v>
      </c>
      <c r="G511" s="221">
        <f t="shared" si="8"/>
        <v>5518139.7999999998</v>
      </c>
    </row>
    <row r="512" spans="1:7">
      <c r="A512" s="222" t="s">
        <v>1111</v>
      </c>
      <c r="B512" s="222" t="s">
        <v>1112</v>
      </c>
      <c r="C512" s="221">
        <v>1089353</v>
      </c>
      <c r="D512" s="221">
        <v>584864.30000000005</v>
      </c>
      <c r="E512" s="221">
        <v>24279</v>
      </c>
      <c r="F512" s="221">
        <v>23130</v>
      </c>
      <c r="G512" s="221">
        <f t="shared" si="8"/>
        <v>1721626.3</v>
      </c>
    </row>
    <row r="513" spans="1:7">
      <c r="A513" s="222" t="s">
        <v>1113</v>
      </c>
      <c r="B513" s="222" t="s">
        <v>1114</v>
      </c>
      <c r="C513" s="221">
        <v>2058395.9</v>
      </c>
      <c r="D513" s="221">
        <v>881304</v>
      </c>
      <c r="E513" s="221">
        <v>104991</v>
      </c>
      <c r="F513" s="221">
        <v>51223</v>
      </c>
      <c r="G513" s="221">
        <f t="shared" si="8"/>
        <v>3095913.9</v>
      </c>
    </row>
    <row r="514" spans="1:7">
      <c r="A514" s="222" t="s">
        <v>1115</v>
      </c>
      <c r="B514" s="222" t="s">
        <v>1116</v>
      </c>
      <c r="C514" s="221">
        <v>1139189.7</v>
      </c>
      <c r="D514" s="221">
        <v>386755.8</v>
      </c>
      <c r="E514" s="221">
        <v>42497</v>
      </c>
      <c r="F514" s="221">
        <v>24167</v>
      </c>
      <c r="G514" s="221">
        <f t="shared" si="8"/>
        <v>1592609.5</v>
      </c>
    </row>
    <row r="515" spans="1:7">
      <c r="A515" s="222" t="s">
        <v>1117</v>
      </c>
      <c r="B515" s="222" t="s">
        <v>1118</v>
      </c>
      <c r="C515" s="221">
        <v>4989284.5</v>
      </c>
      <c r="D515" s="221">
        <v>1556016</v>
      </c>
      <c r="E515" s="221">
        <v>363976</v>
      </c>
      <c r="F515" s="221">
        <v>178442</v>
      </c>
      <c r="G515" s="221">
        <f t="shared" si="8"/>
        <v>7087718.5</v>
      </c>
    </row>
    <row r="516" spans="1:7">
      <c r="A516" s="222" t="s">
        <v>1119</v>
      </c>
      <c r="B516" s="222" t="s">
        <v>1120</v>
      </c>
      <c r="C516" s="221">
        <v>1219181.8999999999</v>
      </c>
      <c r="D516" s="221">
        <v>425400</v>
      </c>
      <c r="E516" s="221">
        <v>29021</v>
      </c>
      <c r="F516" s="221">
        <v>13935</v>
      </c>
      <c r="G516" s="221">
        <f t="shared" si="8"/>
        <v>1687537.9</v>
      </c>
    </row>
    <row r="517" spans="1:7">
      <c r="A517" s="222" t="s">
        <v>1121</v>
      </c>
      <c r="B517" s="222" t="s">
        <v>1122</v>
      </c>
      <c r="C517" s="221">
        <v>2242489.2999999998</v>
      </c>
      <c r="D517" s="221">
        <v>1226343.5</v>
      </c>
      <c r="E517" s="221">
        <v>123720</v>
      </c>
      <c r="F517" s="221">
        <v>61683</v>
      </c>
      <c r="G517" s="221">
        <f t="shared" si="8"/>
        <v>3654235.8</v>
      </c>
    </row>
    <row r="518" spans="1:7">
      <c r="A518" s="222" t="s">
        <v>1123</v>
      </c>
      <c r="B518" s="222" t="s">
        <v>1124</v>
      </c>
      <c r="C518" s="221">
        <v>1236011.6000000001</v>
      </c>
      <c r="D518" s="221">
        <v>535224</v>
      </c>
      <c r="E518" s="221">
        <v>29489</v>
      </c>
      <c r="F518" s="221">
        <v>14842</v>
      </c>
      <c r="G518" s="221">
        <f t="shared" si="8"/>
        <v>1815566.6</v>
      </c>
    </row>
    <row r="519" spans="1:7">
      <c r="A519" s="222" t="s">
        <v>1125</v>
      </c>
      <c r="B519" s="222" t="s">
        <v>1126</v>
      </c>
      <c r="C519" s="221">
        <v>4169681.7</v>
      </c>
      <c r="D519" s="221">
        <v>966264</v>
      </c>
      <c r="E519" s="221">
        <v>245916</v>
      </c>
      <c r="F519" s="221">
        <v>133368</v>
      </c>
      <c r="G519" s="221">
        <f t="shared" si="8"/>
        <v>5515229.7000000002</v>
      </c>
    </row>
    <row r="520" spans="1:7">
      <c r="A520" s="222" t="s">
        <v>1127</v>
      </c>
      <c r="B520" s="222" t="s">
        <v>1128</v>
      </c>
      <c r="C520" s="221">
        <v>1413509</v>
      </c>
      <c r="D520" s="221">
        <v>629291.6</v>
      </c>
      <c r="E520" s="221">
        <v>34548</v>
      </c>
      <c r="F520" s="221">
        <v>18242</v>
      </c>
      <c r="G520" s="221">
        <f t="shared" ref="G520:G576" si="9">SUM(C520:F520)</f>
        <v>2095590.6</v>
      </c>
    </row>
    <row r="521" spans="1:7">
      <c r="A521" s="222" t="s">
        <v>1129</v>
      </c>
      <c r="B521" s="222" t="s">
        <v>1130</v>
      </c>
      <c r="C521" s="221">
        <v>36929593</v>
      </c>
      <c r="D521" s="221">
        <v>15377869.6</v>
      </c>
      <c r="E521" s="221">
        <v>1732452</v>
      </c>
      <c r="F521" s="221">
        <v>1424676</v>
      </c>
      <c r="G521" s="221">
        <f t="shared" si="9"/>
        <v>55464590.600000001</v>
      </c>
    </row>
    <row r="522" spans="1:7">
      <c r="A522" s="222" t="s">
        <v>1131</v>
      </c>
      <c r="B522" s="222" t="s">
        <v>1132</v>
      </c>
      <c r="C522" s="221">
        <v>2959586</v>
      </c>
      <c r="D522" s="221">
        <v>844283.7</v>
      </c>
      <c r="E522" s="221">
        <v>145875</v>
      </c>
      <c r="F522" s="221">
        <v>81010</v>
      </c>
      <c r="G522" s="221">
        <f t="shared" si="9"/>
        <v>4030754.7</v>
      </c>
    </row>
    <row r="523" spans="1:7">
      <c r="A523" s="222" t="s">
        <v>1133</v>
      </c>
      <c r="B523" s="222" t="s">
        <v>1134</v>
      </c>
      <c r="C523" s="221">
        <v>2914156</v>
      </c>
      <c r="D523" s="221">
        <v>776351.7</v>
      </c>
      <c r="E523" s="221">
        <v>177066</v>
      </c>
      <c r="F523" s="221">
        <v>107917</v>
      </c>
      <c r="G523" s="221">
        <f t="shared" si="9"/>
        <v>3975490.7</v>
      </c>
    </row>
    <row r="524" spans="1:7">
      <c r="A524" s="222" t="s">
        <v>1135</v>
      </c>
      <c r="B524" s="222" t="s">
        <v>1136</v>
      </c>
      <c r="C524" s="221">
        <v>734005</v>
      </c>
      <c r="D524" s="221">
        <v>416995.4</v>
      </c>
      <c r="E524" s="221">
        <v>4325</v>
      </c>
      <c r="F524" s="221">
        <v>6684</v>
      </c>
      <c r="G524" s="221">
        <f t="shared" si="9"/>
        <v>1162009.3999999999</v>
      </c>
    </row>
    <row r="525" spans="1:7">
      <c r="A525" s="222" t="s">
        <v>1137</v>
      </c>
      <c r="B525" s="222" t="s">
        <v>1138</v>
      </c>
      <c r="C525" s="221">
        <v>1941267</v>
      </c>
      <c r="D525" s="221">
        <v>975252.8</v>
      </c>
      <c r="E525" s="221">
        <v>81308</v>
      </c>
      <c r="F525" s="221">
        <v>56763</v>
      </c>
      <c r="G525" s="221">
        <f t="shared" si="9"/>
        <v>3054590.8</v>
      </c>
    </row>
    <row r="526" spans="1:7">
      <c r="A526" s="222" t="s">
        <v>1139</v>
      </c>
      <c r="B526" s="222" t="s">
        <v>1140</v>
      </c>
      <c r="C526" s="221">
        <v>4700637</v>
      </c>
      <c r="D526" s="221">
        <v>2328726</v>
      </c>
      <c r="E526" s="221">
        <v>216707</v>
      </c>
      <c r="F526" s="221">
        <v>153157</v>
      </c>
      <c r="G526" s="221">
        <f t="shared" si="9"/>
        <v>7399227</v>
      </c>
    </row>
    <row r="527" spans="1:7">
      <c r="A527" s="222" t="s">
        <v>1141</v>
      </c>
      <c r="B527" s="222" t="s">
        <v>1142</v>
      </c>
      <c r="C527" s="221">
        <v>950664</v>
      </c>
      <c r="D527" s="221">
        <v>456049.6</v>
      </c>
      <c r="E527" s="221">
        <v>8886</v>
      </c>
      <c r="F527" s="221">
        <v>6318</v>
      </c>
      <c r="G527" s="221">
        <f t="shared" si="9"/>
        <v>1421917.6</v>
      </c>
    </row>
    <row r="528" spans="1:7">
      <c r="A528" s="222" t="s">
        <v>1143</v>
      </c>
      <c r="B528" s="222" t="s">
        <v>1144</v>
      </c>
      <c r="C528" s="221">
        <v>1195017.7</v>
      </c>
      <c r="D528" s="221">
        <v>492936</v>
      </c>
      <c r="E528" s="221">
        <v>39801</v>
      </c>
      <c r="F528" s="221">
        <v>19274</v>
      </c>
      <c r="G528" s="221">
        <f t="shared" si="9"/>
        <v>1747028.7</v>
      </c>
    </row>
    <row r="529" spans="1:7">
      <c r="A529" s="222" t="s">
        <v>1145</v>
      </c>
      <c r="B529" s="222" t="s">
        <v>1146</v>
      </c>
      <c r="C529" s="221">
        <v>2052169.2</v>
      </c>
      <c r="D529" s="221">
        <v>723633.7</v>
      </c>
      <c r="E529" s="221">
        <v>46773</v>
      </c>
      <c r="F529" s="221">
        <v>25566</v>
      </c>
      <c r="G529" s="221">
        <f t="shared" si="9"/>
        <v>2848141.9</v>
      </c>
    </row>
    <row r="530" spans="1:7">
      <c r="A530" s="222" t="s">
        <v>1147</v>
      </c>
      <c r="B530" s="222" t="s">
        <v>1148</v>
      </c>
      <c r="C530" s="221">
        <v>880683.4</v>
      </c>
      <c r="D530" s="221">
        <v>405456.4</v>
      </c>
      <c r="E530" s="221">
        <v>11012</v>
      </c>
      <c r="F530" s="221">
        <v>6569</v>
      </c>
      <c r="G530" s="221">
        <f t="shared" si="9"/>
        <v>1303720.8</v>
      </c>
    </row>
    <row r="531" spans="1:7">
      <c r="A531" s="222" t="s">
        <v>1149</v>
      </c>
      <c r="B531" s="222" t="s">
        <v>1150</v>
      </c>
      <c r="C531" s="221">
        <v>7820876</v>
      </c>
      <c r="D531" s="221">
        <v>2643252.4</v>
      </c>
      <c r="E531" s="221">
        <v>324037</v>
      </c>
      <c r="F531" s="221">
        <v>215081</v>
      </c>
      <c r="G531" s="221">
        <f t="shared" si="9"/>
        <v>11003246.4</v>
      </c>
    </row>
    <row r="532" spans="1:7">
      <c r="A532" s="222" t="s">
        <v>1151</v>
      </c>
      <c r="B532" s="222" t="s">
        <v>1152</v>
      </c>
      <c r="C532" s="221">
        <v>6906767.7999999998</v>
      </c>
      <c r="D532" s="221">
        <v>1838643.2</v>
      </c>
      <c r="E532" s="221">
        <v>507508</v>
      </c>
      <c r="F532" s="221">
        <v>253993</v>
      </c>
      <c r="G532" s="221">
        <f t="shared" si="9"/>
        <v>9506912</v>
      </c>
    </row>
    <row r="533" spans="1:7">
      <c r="A533" s="222" t="s">
        <v>1153</v>
      </c>
      <c r="B533" s="222" t="s">
        <v>1154</v>
      </c>
      <c r="C533" s="221">
        <v>2125834.7999999998</v>
      </c>
      <c r="D533" s="221">
        <v>1100400</v>
      </c>
      <c r="E533" s="221">
        <v>88367</v>
      </c>
      <c r="F533" s="221">
        <v>44947</v>
      </c>
      <c r="G533" s="221">
        <f t="shared" si="9"/>
        <v>3359548.8</v>
      </c>
    </row>
    <row r="534" spans="1:7">
      <c r="A534" s="222" t="s">
        <v>1155</v>
      </c>
      <c r="B534" s="222" t="s">
        <v>1156</v>
      </c>
      <c r="C534" s="221">
        <v>1337251</v>
      </c>
      <c r="D534" s="221">
        <v>555092.1</v>
      </c>
      <c r="E534" s="221">
        <v>38513</v>
      </c>
      <c r="F534" s="221">
        <v>24109</v>
      </c>
      <c r="G534" s="221">
        <f t="shared" si="9"/>
        <v>1954965.1</v>
      </c>
    </row>
    <row r="535" spans="1:7">
      <c r="A535" s="222" t="s">
        <v>1157</v>
      </c>
      <c r="B535" s="222" t="s">
        <v>1158</v>
      </c>
      <c r="C535" s="221">
        <v>1463669.5</v>
      </c>
      <c r="D535" s="221">
        <v>578365.69999999995</v>
      </c>
      <c r="E535" s="221">
        <v>46126</v>
      </c>
      <c r="F535" s="221">
        <v>21165</v>
      </c>
      <c r="G535" s="221">
        <f t="shared" si="9"/>
        <v>2109326.2000000002</v>
      </c>
    </row>
    <row r="536" spans="1:7">
      <c r="A536" s="222" t="s">
        <v>1159</v>
      </c>
      <c r="B536" s="222" t="s">
        <v>1160</v>
      </c>
      <c r="C536" s="221">
        <v>2785372</v>
      </c>
      <c r="D536" s="221">
        <v>1140950.8</v>
      </c>
      <c r="E536" s="221">
        <v>106418</v>
      </c>
      <c r="F536" s="221">
        <v>98137</v>
      </c>
      <c r="G536" s="221">
        <f t="shared" si="9"/>
        <v>4130877.8</v>
      </c>
    </row>
    <row r="537" spans="1:7">
      <c r="A537" s="222" t="s">
        <v>1161</v>
      </c>
      <c r="B537" s="222" t="s">
        <v>1162</v>
      </c>
      <c r="C537" s="221">
        <v>1662409.4</v>
      </c>
      <c r="D537" s="221">
        <v>581496</v>
      </c>
      <c r="E537" s="221">
        <v>65695</v>
      </c>
      <c r="F537" s="221">
        <v>38035</v>
      </c>
      <c r="G537" s="221">
        <f t="shared" si="9"/>
        <v>2347635.4</v>
      </c>
    </row>
    <row r="538" spans="1:7">
      <c r="A538" s="222" t="s">
        <v>1163</v>
      </c>
      <c r="B538" s="222" t="s">
        <v>1164</v>
      </c>
      <c r="C538" s="221">
        <v>2391083.1</v>
      </c>
      <c r="D538" s="221">
        <v>1400069.1</v>
      </c>
      <c r="E538" s="221">
        <v>129597</v>
      </c>
      <c r="F538" s="221">
        <v>67045</v>
      </c>
      <c r="G538" s="221">
        <f t="shared" si="9"/>
        <v>3987794.2</v>
      </c>
    </row>
    <row r="539" spans="1:7">
      <c r="A539" s="222" t="s">
        <v>1165</v>
      </c>
      <c r="B539" s="222" t="s">
        <v>1166</v>
      </c>
      <c r="C539" s="221">
        <v>1956539.8</v>
      </c>
      <c r="D539" s="221">
        <v>909040.4</v>
      </c>
      <c r="E539" s="221">
        <v>65860</v>
      </c>
      <c r="F539" s="221">
        <v>39233</v>
      </c>
      <c r="G539" s="221">
        <f t="shared" si="9"/>
        <v>2970673.2</v>
      </c>
    </row>
    <row r="540" spans="1:7">
      <c r="A540" s="222" t="s">
        <v>1167</v>
      </c>
      <c r="B540" s="222" t="s">
        <v>1168</v>
      </c>
      <c r="C540" s="221">
        <v>2479326.7999999998</v>
      </c>
      <c r="D540" s="221">
        <v>857448</v>
      </c>
      <c r="E540" s="221">
        <v>130250</v>
      </c>
      <c r="F540" s="221">
        <v>72845</v>
      </c>
      <c r="G540" s="221">
        <f t="shared" si="9"/>
        <v>3539869.8</v>
      </c>
    </row>
    <row r="541" spans="1:7">
      <c r="A541" s="222" t="s">
        <v>1169</v>
      </c>
      <c r="B541" s="222" t="s">
        <v>1170</v>
      </c>
      <c r="C541" s="221">
        <v>2423435.4</v>
      </c>
      <c r="D541" s="221">
        <v>662928</v>
      </c>
      <c r="E541" s="221">
        <v>95449</v>
      </c>
      <c r="F541" s="221">
        <v>48885</v>
      </c>
      <c r="G541" s="221">
        <f t="shared" si="9"/>
        <v>3230697.4</v>
      </c>
    </row>
    <row r="542" spans="1:7">
      <c r="A542" s="222" t="s">
        <v>1171</v>
      </c>
      <c r="B542" s="222" t="s">
        <v>1172</v>
      </c>
      <c r="C542" s="221">
        <v>953496</v>
      </c>
      <c r="D542" s="221">
        <v>460670.4</v>
      </c>
      <c r="E542" s="221">
        <v>14594</v>
      </c>
      <c r="F542" s="221">
        <v>11486</v>
      </c>
      <c r="G542" s="221">
        <f t="shared" si="9"/>
        <v>1440246.4</v>
      </c>
    </row>
    <row r="543" spans="1:7">
      <c r="A543" s="222" t="s">
        <v>1173</v>
      </c>
      <c r="B543" s="222" t="s">
        <v>1174</v>
      </c>
      <c r="C543" s="221">
        <v>5129781.7</v>
      </c>
      <c r="D543" s="221">
        <v>1984190</v>
      </c>
      <c r="E543" s="221">
        <v>207920</v>
      </c>
      <c r="F543" s="221">
        <v>107200</v>
      </c>
      <c r="G543" s="221">
        <f t="shared" si="9"/>
        <v>7429091.7000000002</v>
      </c>
    </row>
    <row r="544" spans="1:7">
      <c r="A544" s="222" t="s">
        <v>1175</v>
      </c>
      <c r="B544" s="222" t="s">
        <v>1176</v>
      </c>
      <c r="C544" s="221">
        <v>1233539</v>
      </c>
      <c r="D544" s="221">
        <v>626691.5</v>
      </c>
      <c r="E544" s="221">
        <v>21917</v>
      </c>
      <c r="F544" s="221">
        <v>22765</v>
      </c>
      <c r="G544" s="221">
        <f t="shared" si="9"/>
        <v>1904912.5</v>
      </c>
    </row>
    <row r="545" spans="1:7">
      <c r="A545" s="222" t="s">
        <v>1177</v>
      </c>
      <c r="B545" s="222" t="s">
        <v>1178</v>
      </c>
      <c r="C545" s="221">
        <v>2374589.2000000002</v>
      </c>
      <c r="D545" s="221">
        <v>1346452.7</v>
      </c>
      <c r="E545" s="221">
        <v>133360</v>
      </c>
      <c r="F545" s="221">
        <v>83318</v>
      </c>
      <c r="G545" s="221">
        <f t="shared" si="9"/>
        <v>3937719.9000000004</v>
      </c>
    </row>
    <row r="546" spans="1:7">
      <c r="A546" s="222" t="s">
        <v>1179</v>
      </c>
      <c r="B546" s="222" t="s">
        <v>1180</v>
      </c>
      <c r="C546" s="221">
        <v>4409025.5999999996</v>
      </c>
      <c r="D546" s="221">
        <v>2130902.2999999998</v>
      </c>
      <c r="E546" s="221">
        <v>190808</v>
      </c>
      <c r="F546" s="221">
        <v>112156</v>
      </c>
      <c r="G546" s="221">
        <f t="shared" si="9"/>
        <v>6842891.8999999994</v>
      </c>
    </row>
    <row r="547" spans="1:7">
      <c r="A547" s="222" t="s">
        <v>1181</v>
      </c>
      <c r="B547" s="222" t="s">
        <v>1182</v>
      </c>
      <c r="C547" s="221">
        <v>1475949</v>
      </c>
      <c r="D547" s="221">
        <v>735768.9</v>
      </c>
      <c r="E547" s="221">
        <v>51397</v>
      </c>
      <c r="F547" s="221">
        <v>28055</v>
      </c>
      <c r="G547" s="221">
        <f t="shared" si="9"/>
        <v>2291169.9</v>
      </c>
    </row>
    <row r="548" spans="1:7">
      <c r="A548" s="222" t="s">
        <v>1183</v>
      </c>
      <c r="B548" s="222" t="s">
        <v>1184</v>
      </c>
      <c r="C548" s="221">
        <v>1233442.7</v>
      </c>
      <c r="D548" s="221">
        <v>669649</v>
      </c>
      <c r="E548" s="221">
        <v>22950</v>
      </c>
      <c r="F548" s="221">
        <v>11852</v>
      </c>
      <c r="G548" s="221">
        <f t="shared" si="9"/>
        <v>1937893.7</v>
      </c>
    </row>
    <row r="549" spans="1:7">
      <c r="A549" s="222" t="s">
        <v>1185</v>
      </c>
      <c r="B549" s="222" t="s">
        <v>1186</v>
      </c>
      <c r="C549" s="221">
        <v>2937412.8</v>
      </c>
      <c r="D549" s="221">
        <v>698223.8</v>
      </c>
      <c r="E549" s="221">
        <v>179388</v>
      </c>
      <c r="F549" s="221">
        <v>88355</v>
      </c>
      <c r="G549" s="221">
        <f t="shared" si="9"/>
        <v>3903379.5999999996</v>
      </c>
    </row>
    <row r="550" spans="1:7">
      <c r="A550" s="222" t="s">
        <v>1187</v>
      </c>
      <c r="B550" s="222" t="s">
        <v>1188</v>
      </c>
      <c r="C550" s="221">
        <v>1319559.1000000001</v>
      </c>
      <c r="D550" s="221">
        <v>593677.4</v>
      </c>
      <c r="E550" s="221">
        <v>32412</v>
      </c>
      <c r="F550" s="221">
        <v>21651</v>
      </c>
      <c r="G550" s="221">
        <f t="shared" si="9"/>
        <v>1967299.5</v>
      </c>
    </row>
    <row r="551" spans="1:7">
      <c r="A551" s="222" t="s">
        <v>1189</v>
      </c>
      <c r="B551" s="222" t="s">
        <v>1190</v>
      </c>
      <c r="C551" s="221">
        <v>8592133.1999999993</v>
      </c>
      <c r="D551" s="221">
        <v>4266181</v>
      </c>
      <c r="E551" s="221">
        <v>243562</v>
      </c>
      <c r="F551" s="221">
        <v>164480</v>
      </c>
      <c r="G551" s="221">
        <f t="shared" si="9"/>
        <v>13266356.199999999</v>
      </c>
    </row>
    <row r="552" spans="1:7">
      <c r="A552" s="222" t="s">
        <v>1191</v>
      </c>
      <c r="B552" s="222" t="s">
        <v>1192</v>
      </c>
      <c r="C552" s="221">
        <v>3146895.8</v>
      </c>
      <c r="D552" s="221">
        <v>1343736.5</v>
      </c>
      <c r="E552" s="221">
        <v>171119</v>
      </c>
      <c r="F552" s="221">
        <v>95636</v>
      </c>
      <c r="G552" s="221">
        <f t="shared" si="9"/>
        <v>4757387.3</v>
      </c>
    </row>
    <row r="553" spans="1:7">
      <c r="A553" s="222" t="s">
        <v>1193</v>
      </c>
      <c r="B553" s="222" t="s">
        <v>1194</v>
      </c>
      <c r="C553" s="221">
        <v>1349200.2</v>
      </c>
      <c r="D553" s="221">
        <v>644522.1</v>
      </c>
      <c r="E553" s="221">
        <v>28066</v>
      </c>
      <c r="F553" s="221">
        <v>18421</v>
      </c>
      <c r="G553" s="221">
        <f t="shared" si="9"/>
        <v>2040209.2999999998</v>
      </c>
    </row>
    <row r="554" spans="1:7">
      <c r="A554" s="222" t="s">
        <v>1195</v>
      </c>
      <c r="B554" s="222" t="s">
        <v>1196</v>
      </c>
      <c r="C554" s="221">
        <v>2215914</v>
      </c>
      <c r="D554" s="221">
        <v>1030612.3</v>
      </c>
      <c r="E554" s="221">
        <v>54291</v>
      </c>
      <c r="F554" s="221">
        <v>28146</v>
      </c>
      <c r="G554" s="221">
        <f t="shared" si="9"/>
        <v>3328963.3</v>
      </c>
    </row>
    <row r="555" spans="1:7">
      <c r="A555" s="222" t="s">
        <v>1197</v>
      </c>
      <c r="B555" s="222" t="s">
        <v>1198</v>
      </c>
      <c r="C555" s="221">
        <v>7398839.2000000002</v>
      </c>
      <c r="D555" s="221">
        <v>3225146.3</v>
      </c>
      <c r="E555" s="221">
        <v>357815</v>
      </c>
      <c r="F555" s="221">
        <v>179842</v>
      </c>
      <c r="G555" s="221">
        <f t="shared" si="9"/>
        <v>11161642.5</v>
      </c>
    </row>
    <row r="556" spans="1:7">
      <c r="A556" s="222" t="s">
        <v>1199</v>
      </c>
      <c r="B556" s="222" t="s">
        <v>1200</v>
      </c>
      <c r="C556" s="221">
        <v>4411175</v>
      </c>
      <c r="D556" s="221">
        <v>1084238.1000000001</v>
      </c>
      <c r="E556" s="221">
        <v>144744</v>
      </c>
      <c r="F556" s="221">
        <v>147110</v>
      </c>
      <c r="G556" s="221">
        <f t="shared" si="9"/>
        <v>5787267.0999999996</v>
      </c>
    </row>
    <row r="557" spans="1:7">
      <c r="A557" s="222" t="s">
        <v>1201</v>
      </c>
      <c r="B557" s="222" t="s">
        <v>1202</v>
      </c>
      <c r="C557" s="221">
        <v>17370843.800000001</v>
      </c>
      <c r="D557" s="221">
        <v>7187019.2000000002</v>
      </c>
      <c r="E557" s="221">
        <v>535772</v>
      </c>
      <c r="F557" s="221">
        <v>808821</v>
      </c>
      <c r="G557" s="221">
        <f t="shared" si="9"/>
        <v>25902456</v>
      </c>
    </row>
    <row r="558" spans="1:7">
      <c r="A558" s="222" t="s">
        <v>1203</v>
      </c>
      <c r="B558" s="222" t="s">
        <v>1204</v>
      </c>
      <c r="C558" s="221">
        <v>824416.4</v>
      </c>
      <c r="D558" s="221">
        <v>652974.80000000005</v>
      </c>
      <c r="E558" s="221">
        <v>14998</v>
      </c>
      <c r="F558" s="221">
        <v>11628</v>
      </c>
      <c r="G558" s="221">
        <f t="shared" si="9"/>
        <v>1504017.2000000002</v>
      </c>
    </row>
    <row r="559" spans="1:7">
      <c r="A559" s="222" t="s">
        <v>1205</v>
      </c>
      <c r="B559" s="222" t="s">
        <v>1206</v>
      </c>
      <c r="C559" s="221">
        <v>8547463.1999999993</v>
      </c>
      <c r="D559" s="221">
        <v>2941114.9</v>
      </c>
      <c r="E559" s="221">
        <v>257639</v>
      </c>
      <c r="F559" s="221">
        <v>303382</v>
      </c>
      <c r="G559" s="221">
        <f t="shared" si="9"/>
        <v>12049599.1</v>
      </c>
    </row>
    <row r="560" spans="1:7">
      <c r="A560" s="222" t="s">
        <v>1207</v>
      </c>
      <c r="B560" s="222" t="s">
        <v>1208</v>
      </c>
      <c r="C560" s="221">
        <v>3667815.9</v>
      </c>
      <c r="D560" s="221">
        <v>1401977.6</v>
      </c>
      <c r="E560" s="221">
        <v>176397</v>
      </c>
      <c r="F560" s="221">
        <v>88944</v>
      </c>
      <c r="G560" s="221">
        <f t="shared" si="9"/>
        <v>5335134.5</v>
      </c>
    </row>
    <row r="561" spans="1:7">
      <c r="A561" s="222" t="s">
        <v>1209</v>
      </c>
      <c r="B561" s="222" t="s">
        <v>1210</v>
      </c>
      <c r="C561" s="221">
        <v>1836970.5</v>
      </c>
      <c r="D561" s="221">
        <v>920014.7</v>
      </c>
      <c r="E561" s="221">
        <v>81057</v>
      </c>
      <c r="F561" s="221">
        <v>42151</v>
      </c>
      <c r="G561" s="221">
        <f t="shared" si="9"/>
        <v>2880193.2</v>
      </c>
    </row>
    <row r="562" spans="1:7">
      <c r="A562" s="222" t="s">
        <v>1211</v>
      </c>
      <c r="B562" s="222" t="s">
        <v>1212</v>
      </c>
      <c r="C562" s="221">
        <v>860236</v>
      </c>
      <c r="D562" s="221">
        <v>478943.7</v>
      </c>
      <c r="E562" s="221">
        <v>7314</v>
      </c>
      <c r="F562" s="221">
        <v>10705</v>
      </c>
      <c r="G562" s="221">
        <f t="shared" si="9"/>
        <v>1357198.7</v>
      </c>
    </row>
    <row r="563" spans="1:7">
      <c r="A563" s="222" t="s">
        <v>1213</v>
      </c>
      <c r="B563" s="222" t="s">
        <v>1214</v>
      </c>
      <c r="C563" s="221">
        <v>9096246</v>
      </c>
      <c r="D563" s="221">
        <v>4642915.5</v>
      </c>
      <c r="E563" s="221">
        <v>371273</v>
      </c>
      <c r="F563" s="221">
        <v>221964</v>
      </c>
      <c r="G563" s="221">
        <f t="shared" si="9"/>
        <v>14332398.5</v>
      </c>
    </row>
    <row r="564" spans="1:7">
      <c r="A564" s="222" t="s">
        <v>1215</v>
      </c>
      <c r="B564" s="222" t="s">
        <v>1216</v>
      </c>
      <c r="C564" s="221">
        <v>1146740.3</v>
      </c>
      <c r="D564" s="221">
        <v>384024</v>
      </c>
      <c r="E564" s="221">
        <v>44974</v>
      </c>
      <c r="F564" s="221">
        <v>24516</v>
      </c>
      <c r="G564" s="221">
        <f t="shared" si="9"/>
        <v>1600254.3</v>
      </c>
    </row>
    <row r="565" spans="1:7">
      <c r="A565" s="222" t="s">
        <v>1217</v>
      </c>
      <c r="B565" s="222" t="s">
        <v>1218</v>
      </c>
      <c r="C565" s="221">
        <v>10028024</v>
      </c>
      <c r="D565" s="221">
        <v>2046816</v>
      </c>
      <c r="E565" s="221">
        <v>677666</v>
      </c>
      <c r="F565" s="221">
        <v>356634</v>
      </c>
      <c r="G565" s="221">
        <f t="shared" si="9"/>
        <v>13109140</v>
      </c>
    </row>
    <row r="566" spans="1:7">
      <c r="A566" s="222" t="s">
        <v>1219</v>
      </c>
      <c r="B566" s="222" t="s">
        <v>1220</v>
      </c>
      <c r="C566" s="221">
        <v>4021838.3</v>
      </c>
      <c r="D566" s="221">
        <v>1694385.1</v>
      </c>
      <c r="E566" s="221">
        <v>190113</v>
      </c>
      <c r="F566" s="221">
        <v>124475</v>
      </c>
      <c r="G566" s="221">
        <f t="shared" si="9"/>
        <v>6030811.4000000004</v>
      </c>
    </row>
    <row r="567" spans="1:7">
      <c r="A567" s="222" t="s">
        <v>1221</v>
      </c>
      <c r="B567" s="222" t="s">
        <v>1222</v>
      </c>
      <c r="C567" s="221">
        <v>4081659.3</v>
      </c>
      <c r="D567" s="221">
        <v>2168734.7999999998</v>
      </c>
      <c r="E567" s="221">
        <v>82460</v>
      </c>
      <c r="F567" s="221">
        <v>56927</v>
      </c>
      <c r="G567" s="221">
        <f t="shared" si="9"/>
        <v>6389781.0999999996</v>
      </c>
    </row>
    <row r="568" spans="1:7">
      <c r="A568" s="222" t="s">
        <v>1223</v>
      </c>
      <c r="B568" s="222" t="s">
        <v>1224</v>
      </c>
      <c r="C568" s="221">
        <v>1409527.6</v>
      </c>
      <c r="D568" s="221">
        <v>678605</v>
      </c>
      <c r="E568" s="221">
        <v>41885</v>
      </c>
      <c r="F568" s="221">
        <v>32131</v>
      </c>
      <c r="G568" s="221">
        <f t="shared" si="9"/>
        <v>2162148.6</v>
      </c>
    </row>
    <row r="569" spans="1:7">
      <c r="A569" s="222" t="s">
        <v>1225</v>
      </c>
      <c r="B569" s="222" t="s">
        <v>1226</v>
      </c>
      <c r="C569" s="221">
        <v>1344213.4</v>
      </c>
      <c r="D569" s="221">
        <v>542952</v>
      </c>
      <c r="E569" s="221">
        <v>44686</v>
      </c>
      <c r="F569" s="221">
        <v>20781</v>
      </c>
      <c r="G569" s="221">
        <f t="shared" si="9"/>
        <v>1952632.4</v>
      </c>
    </row>
    <row r="570" spans="1:7">
      <c r="A570" s="222" t="s">
        <v>1227</v>
      </c>
      <c r="B570" s="222" t="s">
        <v>1228</v>
      </c>
      <c r="C570" s="221">
        <v>1814383.1</v>
      </c>
      <c r="D570" s="221">
        <v>731429.5</v>
      </c>
      <c r="E570" s="221">
        <v>41781</v>
      </c>
      <c r="F570" s="221">
        <v>25363</v>
      </c>
      <c r="G570" s="221">
        <f t="shared" si="9"/>
        <v>2612956.6</v>
      </c>
    </row>
    <row r="571" spans="1:7">
      <c r="A571" s="222" t="s">
        <v>1229</v>
      </c>
      <c r="B571" s="222" t="s">
        <v>1230</v>
      </c>
      <c r="C571" s="221">
        <v>21227016</v>
      </c>
      <c r="D571" s="221">
        <v>8957639.0999999996</v>
      </c>
      <c r="E571" s="221">
        <v>973999</v>
      </c>
      <c r="F571" s="221">
        <v>814974</v>
      </c>
      <c r="G571" s="221">
        <f t="shared" si="9"/>
        <v>31973628.100000001</v>
      </c>
    </row>
    <row r="572" spans="1:7">
      <c r="A572" s="222" t="s">
        <v>1231</v>
      </c>
      <c r="B572" s="222" t="s">
        <v>1232</v>
      </c>
      <c r="C572" s="221">
        <v>2421843</v>
      </c>
      <c r="D572" s="221">
        <v>724101.5</v>
      </c>
      <c r="E572" s="221">
        <v>101426</v>
      </c>
      <c r="F572" s="221">
        <v>76503</v>
      </c>
      <c r="G572" s="221">
        <f t="shared" si="9"/>
        <v>3323873.5</v>
      </c>
    </row>
    <row r="573" spans="1:7">
      <c r="A573" s="222" t="s">
        <v>1233</v>
      </c>
      <c r="B573" s="222" t="s">
        <v>1234</v>
      </c>
      <c r="C573" s="221">
        <v>2193214.7999999998</v>
      </c>
      <c r="D573" s="221">
        <v>730222.7</v>
      </c>
      <c r="E573" s="221">
        <v>104168</v>
      </c>
      <c r="F573" s="221">
        <v>54328</v>
      </c>
      <c r="G573" s="221">
        <f t="shared" si="9"/>
        <v>3081933.5</v>
      </c>
    </row>
    <row r="574" spans="1:7">
      <c r="A574" s="222" t="s">
        <v>1235</v>
      </c>
      <c r="B574" s="222" t="s">
        <v>1236</v>
      </c>
      <c r="C574" s="221">
        <v>1253544.6000000001</v>
      </c>
      <c r="D574" s="221">
        <v>714747</v>
      </c>
      <c r="E574" s="221">
        <v>47597</v>
      </c>
      <c r="F574" s="221">
        <v>24056</v>
      </c>
      <c r="G574" s="221">
        <f t="shared" si="9"/>
        <v>2039944.6</v>
      </c>
    </row>
    <row r="575" spans="1:7">
      <c r="A575" s="222" t="s">
        <v>1237</v>
      </c>
      <c r="B575" s="222" t="s">
        <v>1238</v>
      </c>
      <c r="C575" s="221">
        <v>1612703.3</v>
      </c>
      <c r="D575" s="221">
        <v>717728.2</v>
      </c>
      <c r="E575" s="221">
        <v>53086</v>
      </c>
      <c r="F575" s="221">
        <v>29997</v>
      </c>
      <c r="G575" s="221">
        <f t="shared" si="9"/>
        <v>2413514.5</v>
      </c>
    </row>
    <row r="576" spans="1:7">
      <c r="A576" s="222" t="s">
        <v>1239</v>
      </c>
      <c r="B576" s="222" t="s">
        <v>1240</v>
      </c>
      <c r="C576" s="221">
        <v>11041017.6</v>
      </c>
      <c r="D576" s="221">
        <v>4131515.9</v>
      </c>
      <c r="E576" s="221">
        <v>556575</v>
      </c>
      <c r="F576" s="221">
        <v>353882</v>
      </c>
      <c r="G576" s="221">
        <f t="shared" si="9"/>
        <v>16082990.5</v>
      </c>
    </row>
  </sheetData>
  <mergeCells count="3">
    <mergeCell ref="A1:G1"/>
    <mergeCell ref="A2:G2"/>
    <mergeCell ref="A3:G3"/>
  </mergeCells>
  <pageMargins left="0.70866141732283472" right="0.70866141732283472" top="1.1417322834645669" bottom="0.74803149606299213" header="0.31496062992125984" footer="0.31496062992125984"/>
  <pageSetup scale="5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sheetPr>
    <tabColor rgb="FF92D050"/>
  </sheetPr>
  <dimension ref="A1:E576"/>
  <sheetViews>
    <sheetView showGridLines="0" zoomScaleSheetLayoutView="100" workbookViewId="0">
      <selection activeCell="A5" sqref="A5:G576"/>
    </sheetView>
  </sheetViews>
  <sheetFormatPr baseColWidth="10" defaultRowHeight="11.25"/>
  <cols>
    <col min="1" max="1" width="4" style="213" bestFit="1" customWidth="1"/>
    <col min="2" max="2" width="43" style="213" bestFit="1" customWidth="1"/>
    <col min="3" max="3" width="25.7109375" style="213" customWidth="1"/>
    <col min="4" max="4" width="27.7109375" style="213" customWidth="1"/>
    <col min="5" max="5" width="24.28515625" style="213" customWidth="1"/>
    <col min="6" max="16384" width="11.42578125" style="213"/>
  </cols>
  <sheetData>
    <row r="1" spans="1:5">
      <c r="A1" s="212" t="s">
        <v>93</v>
      </c>
      <c r="B1" s="212"/>
      <c r="C1" s="212"/>
      <c r="D1" s="212"/>
      <c r="E1" s="212"/>
    </row>
    <row r="2" spans="1:5">
      <c r="A2" s="212" t="s">
        <v>1241</v>
      </c>
      <c r="B2" s="212"/>
      <c r="C2" s="212"/>
      <c r="D2" s="212"/>
      <c r="E2" s="212"/>
    </row>
    <row r="3" spans="1:5">
      <c r="A3" s="212" t="s">
        <v>1242</v>
      </c>
      <c r="B3" s="212"/>
      <c r="C3" s="212"/>
      <c r="D3" s="212"/>
      <c r="E3" s="212"/>
    </row>
    <row r="4" spans="1:5">
      <c r="A4" s="223"/>
      <c r="B4" s="223"/>
      <c r="C4" s="224"/>
      <c r="D4" s="224"/>
      <c r="E4" s="224"/>
    </row>
    <row r="5" spans="1:5" ht="22.5">
      <c r="A5" s="217" t="s">
        <v>96</v>
      </c>
      <c r="B5" s="217" t="s">
        <v>97</v>
      </c>
      <c r="C5" s="218" t="s">
        <v>83</v>
      </c>
      <c r="D5" s="218" t="s">
        <v>1243</v>
      </c>
      <c r="E5" s="218" t="s">
        <v>100</v>
      </c>
    </row>
    <row r="6" spans="1:5">
      <c r="A6" s="219"/>
      <c r="B6" s="219"/>
      <c r="C6" s="220">
        <f>SUM(C7:C576)</f>
        <v>5003775680.9999962</v>
      </c>
      <c r="D6" s="220">
        <f t="shared" ref="D6:E6" si="0">SUM(D7:D576)</f>
        <v>1953440938.000001</v>
      </c>
      <c r="E6" s="220">
        <f t="shared" si="0"/>
        <v>6957216618.9999866</v>
      </c>
    </row>
    <row r="7" spans="1:5">
      <c r="A7" s="222" t="s">
        <v>101</v>
      </c>
      <c r="B7" s="222" t="s">
        <v>102</v>
      </c>
      <c r="C7" s="221">
        <v>1689418.5</v>
      </c>
      <c r="D7" s="221">
        <v>556957.17000000004</v>
      </c>
      <c r="E7" s="221">
        <f>C7+D7</f>
        <v>2246375.67</v>
      </c>
    </row>
    <row r="8" spans="1:5">
      <c r="A8" s="222" t="s">
        <v>103</v>
      </c>
      <c r="B8" s="222" t="s">
        <v>104</v>
      </c>
      <c r="C8" s="221">
        <v>51644510.950000003</v>
      </c>
      <c r="D8" s="221">
        <v>23061828.739999998</v>
      </c>
      <c r="E8" s="221">
        <f t="shared" ref="E8:E71" si="1">C8+D8</f>
        <v>74706339.689999998</v>
      </c>
    </row>
    <row r="9" spans="1:5">
      <c r="A9" s="222" t="s">
        <v>105</v>
      </c>
      <c r="B9" s="222" t="s">
        <v>106</v>
      </c>
      <c r="C9" s="221">
        <v>5937563.8200000003</v>
      </c>
      <c r="D9" s="221">
        <v>1281926.32</v>
      </c>
      <c r="E9" s="221">
        <f t="shared" si="1"/>
        <v>7219490.1400000006</v>
      </c>
    </row>
    <row r="10" spans="1:5">
      <c r="A10" s="222" t="s">
        <v>107</v>
      </c>
      <c r="B10" s="222" t="s">
        <v>108</v>
      </c>
      <c r="C10" s="221">
        <v>1204402.8700000001</v>
      </c>
      <c r="D10" s="221">
        <v>519963.7</v>
      </c>
      <c r="E10" s="221">
        <f t="shared" si="1"/>
        <v>1724366.57</v>
      </c>
    </row>
    <row r="11" spans="1:5">
      <c r="A11" s="222" t="s">
        <v>109</v>
      </c>
      <c r="B11" s="222" t="s">
        <v>110</v>
      </c>
      <c r="C11" s="221">
        <v>12233096.310000001</v>
      </c>
      <c r="D11" s="221">
        <v>7579036.1100000003</v>
      </c>
      <c r="E11" s="221">
        <f t="shared" si="1"/>
        <v>19812132.420000002</v>
      </c>
    </row>
    <row r="12" spans="1:5">
      <c r="A12" s="222" t="s">
        <v>111</v>
      </c>
      <c r="B12" s="222" t="s">
        <v>112</v>
      </c>
      <c r="C12" s="221">
        <v>19052161.879999999</v>
      </c>
      <c r="D12" s="221">
        <v>9155882.5500000007</v>
      </c>
      <c r="E12" s="221">
        <f t="shared" si="1"/>
        <v>28208044.43</v>
      </c>
    </row>
    <row r="13" spans="1:5">
      <c r="A13" s="222" t="s">
        <v>113</v>
      </c>
      <c r="B13" s="222" t="s">
        <v>114</v>
      </c>
      <c r="C13" s="221">
        <v>6089850.7000000002</v>
      </c>
      <c r="D13" s="221">
        <v>1342040.7</v>
      </c>
      <c r="E13" s="221">
        <f t="shared" si="1"/>
        <v>7431891.4000000004</v>
      </c>
    </row>
    <row r="14" spans="1:5">
      <c r="A14" s="222" t="s">
        <v>115</v>
      </c>
      <c r="B14" s="222" t="s">
        <v>116</v>
      </c>
      <c r="C14" s="221">
        <v>1072619.45</v>
      </c>
      <c r="D14" s="221">
        <v>432618.02</v>
      </c>
      <c r="E14" s="221">
        <f t="shared" si="1"/>
        <v>1505237.47</v>
      </c>
    </row>
    <row r="15" spans="1:5">
      <c r="A15" s="222" t="s">
        <v>117</v>
      </c>
      <c r="B15" s="222" t="s">
        <v>118</v>
      </c>
      <c r="C15" s="221">
        <v>9332377.6099999994</v>
      </c>
      <c r="D15" s="221">
        <v>3452723.38</v>
      </c>
      <c r="E15" s="221">
        <f t="shared" si="1"/>
        <v>12785100.989999998</v>
      </c>
    </row>
    <row r="16" spans="1:5">
      <c r="A16" s="222" t="s">
        <v>119</v>
      </c>
      <c r="B16" s="222" t="s">
        <v>120</v>
      </c>
      <c r="C16" s="221">
        <v>8800989.2899999991</v>
      </c>
      <c r="D16" s="221">
        <v>6991764.8499999996</v>
      </c>
      <c r="E16" s="221">
        <f t="shared" si="1"/>
        <v>15792754.139999999</v>
      </c>
    </row>
    <row r="17" spans="1:5">
      <c r="A17" s="222" t="s">
        <v>121</v>
      </c>
      <c r="B17" s="222" t="s">
        <v>122</v>
      </c>
      <c r="C17" s="221">
        <v>1477179.91</v>
      </c>
      <c r="D17" s="221">
        <v>626833.71</v>
      </c>
      <c r="E17" s="221">
        <f t="shared" si="1"/>
        <v>2104013.62</v>
      </c>
    </row>
    <row r="18" spans="1:5">
      <c r="A18" s="222" t="s">
        <v>123</v>
      </c>
      <c r="B18" s="222" t="s">
        <v>124</v>
      </c>
      <c r="C18" s="221">
        <v>21045270.120000001</v>
      </c>
      <c r="D18" s="221">
        <v>5066049.49</v>
      </c>
      <c r="E18" s="221">
        <f t="shared" si="1"/>
        <v>26111319.609999999</v>
      </c>
    </row>
    <row r="19" spans="1:5">
      <c r="A19" s="222" t="s">
        <v>125</v>
      </c>
      <c r="B19" s="222" t="s">
        <v>126</v>
      </c>
      <c r="C19" s="221">
        <v>2196191.31</v>
      </c>
      <c r="D19" s="221">
        <v>1430927.77</v>
      </c>
      <c r="E19" s="221">
        <f t="shared" si="1"/>
        <v>3627119.08</v>
      </c>
    </row>
    <row r="20" spans="1:5">
      <c r="A20" s="222" t="s">
        <v>127</v>
      </c>
      <c r="B20" s="222" t="s">
        <v>128</v>
      </c>
      <c r="C20" s="221">
        <v>15406738.23</v>
      </c>
      <c r="D20" s="221">
        <v>13589960.34</v>
      </c>
      <c r="E20" s="221">
        <f t="shared" si="1"/>
        <v>28996698.57</v>
      </c>
    </row>
    <row r="21" spans="1:5">
      <c r="A21" s="222" t="s">
        <v>129</v>
      </c>
      <c r="B21" s="222" t="s">
        <v>130</v>
      </c>
      <c r="C21" s="221">
        <v>10806731.189999999</v>
      </c>
      <c r="D21" s="221">
        <v>2421016.75</v>
      </c>
      <c r="E21" s="221">
        <f t="shared" si="1"/>
        <v>13227747.939999999</v>
      </c>
    </row>
    <row r="22" spans="1:5">
      <c r="A22" s="222" t="s">
        <v>131</v>
      </c>
      <c r="B22" s="222" t="s">
        <v>132</v>
      </c>
      <c r="C22" s="221">
        <v>23660350.109999999</v>
      </c>
      <c r="D22" s="221">
        <v>4383211.78</v>
      </c>
      <c r="E22" s="221">
        <f t="shared" si="1"/>
        <v>28043561.890000001</v>
      </c>
    </row>
    <row r="23" spans="1:5">
      <c r="A23" s="222" t="s">
        <v>133</v>
      </c>
      <c r="B23" s="222" t="s">
        <v>134</v>
      </c>
      <c r="C23" s="221">
        <v>6202318.5</v>
      </c>
      <c r="D23" s="221">
        <v>1696561.4</v>
      </c>
      <c r="E23" s="221">
        <f t="shared" si="1"/>
        <v>7898879.9000000004</v>
      </c>
    </row>
    <row r="24" spans="1:5">
      <c r="A24" s="222" t="s">
        <v>135</v>
      </c>
      <c r="B24" s="222" t="s">
        <v>136</v>
      </c>
      <c r="C24" s="221">
        <v>1188624.03</v>
      </c>
      <c r="D24" s="221">
        <v>428507.63</v>
      </c>
      <c r="E24" s="221">
        <f t="shared" si="1"/>
        <v>1617131.6600000001</v>
      </c>
    </row>
    <row r="25" spans="1:5">
      <c r="A25" s="222" t="s">
        <v>137</v>
      </c>
      <c r="B25" s="222" t="s">
        <v>138</v>
      </c>
      <c r="C25" s="221">
        <v>4493914.93</v>
      </c>
      <c r="D25" s="221">
        <v>1577874.03</v>
      </c>
      <c r="E25" s="221">
        <f t="shared" si="1"/>
        <v>6071788.96</v>
      </c>
    </row>
    <row r="26" spans="1:5">
      <c r="A26" s="222" t="s">
        <v>139</v>
      </c>
      <c r="B26" s="222" t="s">
        <v>140</v>
      </c>
      <c r="C26" s="221">
        <v>7647832.5</v>
      </c>
      <c r="D26" s="221">
        <v>1983260.75</v>
      </c>
      <c r="E26" s="221">
        <f t="shared" si="1"/>
        <v>9631093.25</v>
      </c>
    </row>
    <row r="27" spans="1:5">
      <c r="A27" s="222" t="s">
        <v>141</v>
      </c>
      <c r="B27" s="222" t="s">
        <v>142</v>
      </c>
      <c r="C27" s="221">
        <v>15588676.65</v>
      </c>
      <c r="D27" s="221">
        <v>7535877.0599999996</v>
      </c>
      <c r="E27" s="221">
        <f t="shared" si="1"/>
        <v>23124553.710000001</v>
      </c>
    </row>
    <row r="28" spans="1:5">
      <c r="A28" s="222" t="s">
        <v>143</v>
      </c>
      <c r="B28" s="222" t="s">
        <v>144</v>
      </c>
      <c r="C28" s="221">
        <v>1473490.76</v>
      </c>
      <c r="D28" s="221">
        <v>444949.17</v>
      </c>
      <c r="E28" s="221">
        <f t="shared" si="1"/>
        <v>1918439.93</v>
      </c>
    </row>
    <row r="29" spans="1:5">
      <c r="A29" s="222" t="s">
        <v>145</v>
      </c>
      <c r="B29" s="222" t="s">
        <v>146</v>
      </c>
      <c r="C29" s="221">
        <v>26377533.23</v>
      </c>
      <c r="D29" s="221">
        <v>9468271.8000000007</v>
      </c>
      <c r="E29" s="221">
        <f t="shared" si="1"/>
        <v>35845805.030000001</v>
      </c>
    </row>
    <row r="30" spans="1:5">
      <c r="A30" s="222" t="s">
        <v>147</v>
      </c>
      <c r="B30" s="222" t="s">
        <v>148</v>
      </c>
      <c r="C30" s="221">
        <v>8225860.4500000002</v>
      </c>
      <c r="D30" s="221">
        <v>1976067.58</v>
      </c>
      <c r="E30" s="221">
        <f t="shared" si="1"/>
        <v>10201928.030000001</v>
      </c>
    </row>
    <row r="31" spans="1:5">
      <c r="A31" s="222" t="s">
        <v>149</v>
      </c>
      <c r="B31" s="222" t="s">
        <v>150</v>
      </c>
      <c r="C31" s="221">
        <v>10786552.300000001</v>
      </c>
      <c r="D31" s="221">
        <v>5705728.1500000004</v>
      </c>
      <c r="E31" s="221">
        <f t="shared" si="1"/>
        <v>16492280.450000001</v>
      </c>
    </row>
    <row r="32" spans="1:5">
      <c r="A32" s="222" t="s">
        <v>151</v>
      </c>
      <c r="B32" s="222" t="s">
        <v>152</v>
      </c>
      <c r="C32" s="221">
        <v>12619375.449999999</v>
      </c>
      <c r="D32" s="221">
        <v>4357521.88</v>
      </c>
      <c r="E32" s="221">
        <f t="shared" si="1"/>
        <v>16976897.329999998</v>
      </c>
    </row>
    <row r="33" spans="1:5">
      <c r="A33" s="222" t="s">
        <v>153</v>
      </c>
      <c r="B33" s="222" t="s">
        <v>154</v>
      </c>
      <c r="C33" s="221">
        <v>5432204.6600000001</v>
      </c>
      <c r="D33" s="221">
        <v>1262915.79</v>
      </c>
      <c r="E33" s="221">
        <f t="shared" si="1"/>
        <v>6695120.4500000002</v>
      </c>
    </row>
    <row r="34" spans="1:5">
      <c r="A34" s="222" t="s">
        <v>155</v>
      </c>
      <c r="B34" s="222" t="s">
        <v>156</v>
      </c>
      <c r="C34" s="221">
        <v>20822455.93</v>
      </c>
      <c r="D34" s="221">
        <v>10111033.26</v>
      </c>
      <c r="E34" s="221">
        <f t="shared" si="1"/>
        <v>30933489.189999998</v>
      </c>
    </row>
    <row r="35" spans="1:5">
      <c r="A35" s="222" t="s">
        <v>157</v>
      </c>
      <c r="B35" s="222" t="s">
        <v>158</v>
      </c>
      <c r="C35" s="221">
        <v>14294167.609999999</v>
      </c>
      <c r="D35" s="221">
        <v>2190321.4</v>
      </c>
      <c r="E35" s="221">
        <f t="shared" si="1"/>
        <v>16484489.01</v>
      </c>
    </row>
    <row r="36" spans="1:5">
      <c r="A36" s="222" t="s">
        <v>159</v>
      </c>
      <c r="B36" s="222" t="s">
        <v>160</v>
      </c>
      <c r="C36" s="221">
        <v>4623961.5199999996</v>
      </c>
      <c r="D36" s="221">
        <v>4269662.4000000004</v>
      </c>
      <c r="E36" s="221">
        <f t="shared" si="1"/>
        <v>8893623.9199999999</v>
      </c>
    </row>
    <row r="37" spans="1:5">
      <c r="A37" s="222" t="s">
        <v>161</v>
      </c>
      <c r="B37" s="222" t="s">
        <v>162</v>
      </c>
      <c r="C37" s="221">
        <v>15599180.58</v>
      </c>
      <c r="D37" s="221">
        <v>3782581.78</v>
      </c>
      <c r="E37" s="221">
        <f t="shared" si="1"/>
        <v>19381762.359999999</v>
      </c>
    </row>
    <row r="38" spans="1:5">
      <c r="A38" s="222" t="s">
        <v>163</v>
      </c>
      <c r="B38" s="222" t="s">
        <v>164</v>
      </c>
      <c r="C38" s="221">
        <v>1222046.57</v>
      </c>
      <c r="D38" s="221">
        <v>530753.46</v>
      </c>
      <c r="E38" s="221">
        <f t="shared" si="1"/>
        <v>1752800.03</v>
      </c>
    </row>
    <row r="39" spans="1:5">
      <c r="A39" s="222" t="s">
        <v>165</v>
      </c>
      <c r="B39" s="222" t="s">
        <v>166</v>
      </c>
      <c r="C39" s="221">
        <v>1943529.55</v>
      </c>
      <c r="D39" s="221">
        <v>1250070.83</v>
      </c>
      <c r="E39" s="221">
        <f t="shared" si="1"/>
        <v>3193600.38</v>
      </c>
    </row>
    <row r="40" spans="1:5">
      <c r="A40" s="222" t="s">
        <v>167</v>
      </c>
      <c r="B40" s="222" t="s">
        <v>168</v>
      </c>
      <c r="C40" s="221">
        <v>1168835.71</v>
      </c>
      <c r="D40" s="221">
        <v>732162.32</v>
      </c>
      <c r="E40" s="221">
        <f t="shared" si="1"/>
        <v>1900998.0299999998</v>
      </c>
    </row>
    <row r="41" spans="1:5">
      <c r="A41" s="222" t="s">
        <v>169</v>
      </c>
      <c r="B41" s="222" t="s">
        <v>170</v>
      </c>
      <c r="C41" s="221">
        <v>202180.56</v>
      </c>
      <c r="D41" s="221">
        <v>279506.18</v>
      </c>
      <c r="E41" s="221">
        <f t="shared" si="1"/>
        <v>481686.74</v>
      </c>
    </row>
    <row r="42" spans="1:5">
      <c r="A42" s="222" t="s">
        <v>171</v>
      </c>
      <c r="B42" s="222" t="s">
        <v>172</v>
      </c>
      <c r="C42" s="221">
        <v>7205899.1200000001</v>
      </c>
      <c r="D42" s="221">
        <v>2715423.08</v>
      </c>
      <c r="E42" s="221">
        <f t="shared" si="1"/>
        <v>9921322.1999999993</v>
      </c>
    </row>
    <row r="43" spans="1:5">
      <c r="A43" s="222" t="s">
        <v>173</v>
      </c>
      <c r="B43" s="222" t="s">
        <v>174</v>
      </c>
      <c r="C43" s="221">
        <v>9506290.9199999999</v>
      </c>
      <c r="D43" s="221">
        <v>2261739.34</v>
      </c>
      <c r="E43" s="221">
        <f t="shared" si="1"/>
        <v>11768030.26</v>
      </c>
    </row>
    <row r="44" spans="1:5">
      <c r="A44" s="222" t="s">
        <v>175</v>
      </c>
      <c r="B44" s="222" t="s">
        <v>176</v>
      </c>
      <c r="C44" s="221">
        <v>4319966.87</v>
      </c>
      <c r="D44" s="221">
        <v>1085141.6399999999</v>
      </c>
      <c r="E44" s="221">
        <f t="shared" si="1"/>
        <v>5405108.5099999998</v>
      </c>
    </row>
    <row r="45" spans="1:5">
      <c r="A45" s="222" t="s">
        <v>177</v>
      </c>
      <c r="B45" s="222" t="s">
        <v>178</v>
      </c>
      <c r="C45" s="221">
        <v>43166635.079999998</v>
      </c>
      <c r="D45" s="221">
        <v>35883147.090000004</v>
      </c>
      <c r="E45" s="221">
        <f t="shared" si="1"/>
        <v>79049782.170000002</v>
      </c>
    </row>
    <row r="46" spans="1:5">
      <c r="A46" s="222" t="s">
        <v>179</v>
      </c>
      <c r="B46" s="222" t="s">
        <v>180</v>
      </c>
      <c r="C46" s="221">
        <v>16108705.279999999</v>
      </c>
      <c r="D46" s="221">
        <v>3080219.75</v>
      </c>
      <c r="E46" s="221">
        <f t="shared" si="1"/>
        <v>19188925.030000001</v>
      </c>
    </row>
    <row r="47" spans="1:5">
      <c r="A47" s="222" t="s">
        <v>181</v>
      </c>
      <c r="B47" s="222" t="s">
        <v>182</v>
      </c>
      <c r="C47" s="221">
        <v>60531946.659999996</v>
      </c>
      <c r="D47" s="221">
        <v>15415998.869999999</v>
      </c>
      <c r="E47" s="221">
        <f t="shared" si="1"/>
        <v>75947945.530000001</v>
      </c>
    </row>
    <row r="48" spans="1:5">
      <c r="A48" s="222" t="s">
        <v>183</v>
      </c>
      <c r="B48" s="222" t="s">
        <v>184</v>
      </c>
      <c r="C48" s="221">
        <v>8451265.8399999999</v>
      </c>
      <c r="D48" s="221">
        <v>3942886.79</v>
      </c>
      <c r="E48" s="221">
        <f t="shared" si="1"/>
        <v>12394152.629999999</v>
      </c>
    </row>
    <row r="49" spans="1:5">
      <c r="A49" s="222" t="s">
        <v>185</v>
      </c>
      <c r="B49" s="222" t="s">
        <v>186</v>
      </c>
      <c r="C49" s="221">
        <v>64229849.380000003</v>
      </c>
      <c r="D49" s="221">
        <v>47802749.740000002</v>
      </c>
      <c r="E49" s="221">
        <f t="shared" si="1"/>
        <v>112032599.12</v>
      </c>
    </row>
    <row r="50" spans="1:5">
      <c r="A50" s="222" t="s">
        <v>187</v>
      </c>
      <c r="B50" s="222" t="s">
        <v>188</v>
      </c>
      <c r="C50" s="221">
        <v>35777437.840000004</v>
      </c>
      <c r="D50" s="221">
        <v>21340605.02</v>
      </c>
      <c r="E50" s="221">
        <f t="shared" si="1"/>
        <v>57118042.859999999</v>
      </c>
    </row>
    <row r="51" spans="1:5">
      <c r="A51" s="222" t="s">
        <v>189</v>
      </c>
      <c r="B51" s="222" t="s">
        <v>190</v>
      </c>
      <c r="C51" s="221">
        <v>4020232.43</v>
      </c>
      <c r="D51" s="221">
        <v>3864789.48</v>
      </c>
      <c r="E51" s="221">
        <f t="shared" si="1"/>
        <v>7885021.9100000001</v>
      </c>
    </row>
    <row r="52" spans="1:5">
      <c r="A52" s="222" t="s">
        <v>191</v>
      </c>
      <c r="B52" s="222" t="s">
        <v>192</v>
      </c>
      <c r="C52" s="221">
        <v>5942823.5700000003</v>
      </c>
      <c r="D52" s="221">
        <v>1702213.18</v>
      </c>
      <c r="E52" s="221">
        <f t="shared" si="1"/>
        <v>7645036.75</v>
      </c>
    </row>
    <row r="53" spans="1:5">
      <c r="A53" s="222" t="s">
        <v>193</v>
      </c>
      <c r="B53" s="222" t="s">
        <v>194</v>
      </c>
      <c r="C53" s="221">
        <v>82822.16</v>
      </c>
      <c r="D53" s="221">
        <v>47783.23</v>
      </c>
      <c r="E53" s="221">
        <f t="shared" si="1"/>
        <v>130605.39000000001</v>
      </c>
    </row>
    <row r="54" spans="1:5">
      <c r="A54" s="222" t="s">
        <v>195</v>
      </c>
      <c r="B54" s="222" t="s">
        <v>196</v>
      </c>
      <c r="C54" s="221">
        <v>2690289.81</v>
      </c>
      <c r="D54" s="221">
        <v>669992.75</v>
      </c>
      <c r="E54" s="221">
        <f t="shared" si="1"/>
        <v>3360282.56</v>
      </c>
    </row>
    <row r="55" spans="1:5">
      <c r="A55" s="222" t="s">
        <v>197</v>
      </c>
      <c r="B55" s="222" t="s">
        <v>198</v>
      </c>
      <c r="C55" s="221">
        <v>1641254.79</v>
      </c>
      <c r="D55" s="221">
        <v>586243.66</v>
      </c>
      <c r="E55" s="221">
        <f t="shared" si="1"/>
        <v>2227498.4500000002</v>
      </c>
    </row>
    <row r="56" spans="1:5">
      <c r="A56" s="222" t="s">
        <v>199</v>
      </c>
      <c r="B56" s="222" t="s">
        <v>200</v>
      </c>
      <c r="C56" s="221">
        <v>9062956.2699999996</v>
      </c>
      <c r="D56" s="221">
        <v>1941129.31</v>
      </c>
      <c r="E56" s="221">
        <f t="shared" si="1"/>
        <v>11004085.58</v>
      </c>
    </row>
    <row r="57" spans="1:5">
      <c r="A57" s="222" t="s">
        <v>201</v>
      </c>
      <c r="B57" s="222" t="s">
        <v>202</v>
      </c>
      <c r="C57" s="221">
        <v>10415641.470000001</v>
      </c>
      <c r="D57" s="221">
        <v>2244270.2000000002</v>
      </c>
      <c r="E57" s="221">
        <f t="shared" si="1"/>
        <v>12659911.670000002</v>
      </c>
    </row>
    <row r="58" spans="1:5">
      <c r="A58" s="222" t="s">
        <v>203</v>
      </c>
      <c r="B58" s="222" t="s">
        <v>204</v>
      </c>
      <c r="C58" s="221">
        <v>7669059.3399999999</v>
      </c>
      <c r="D58" s="221">
        <v>3176299.99</v>
      </c>
      <c r="E58" s="221">
        <f t="shared" si="1"/>
        <v>10845359.33</v>
      </c>
    </row>
    <row r="59" spans="1:5">
      <c r="A59" s="222" t="s">
        <v>205</v>
      </c>
      <c r="B59" s="222" t="s">
        <v>206</v>
      </c>
      <c r="C59" s="221">
        <v>1085019.67</v>
      </c>
      <c r="D59" s="221">
        <v>627347.51</v>
      </c>
      <c r="E59" s="221">
        <f t="shared" si="1"/>
        <v>1712367.18</v>
      </c>
    </row>
    <row r="60" spans="1:5">
      <c r="A60" s="222" t="s">
        <v>207</v>
      </c>
      <c r="B60" s="222" t="s">
        <v>208</v>
      </c>
      <c r="C60" s="221">
        <v>373247.84</v>
      </c>
      <c r="D60" s="221">
        <v>210143.43</v>
      </c>
      <c r="E60" s="221">
        <f t="shared" si="1"/>
        <v>583391.27</v>
      </c>
    </row>
    <row r="61" spans="1:5">
      <c r="A61" s="222" t="s">
        <v>209</v>
      </c>
      <c r="B61" s="222" t="s">
        <v>210</v>
      </c>
      <c r="C61" s="221">
        <v>3232357.51</v>
      </c>
      <c r="D61" s="221">
        <v>1813707.37</v>
      </c>
      <c r="E61" s="221">
        <f t="shared" si="1"/>
        <v>5046064.88</v>
      </c>
    </row>
    <row r="62" spans="1:5">
      <c r="A62" s="222" t="s">
        <v>211</v>
      </c>
      <c r="B62" s="222" t="s">
        <v>212</v>
      </c>
      <c r="C62" s="221">
        <v>1424991.43</v>
      </c>
      <c r="D62" s="221">
        <v>745521.08</v>
      </c>
      <c r="E62" s="221">
        <f t="shared" si="1"/>
        <v>2170512.5099999998</v>
      </c>
    </row>
    <row r="63" spans="1:5">
      <c r="A63" s="222" t="s">
        <v>213</v>
      </c>
      <c r="B63" s="222" t="s">
        <v>214</v>
      </c>
      <c r="C63" s="221">
        <v>32178062.23</v>
      </c>
      <c r="D63" s="221">
        <v>19534090.829999998</v>
      </c>
      <c r="E63" s="221">
        <f t="shared" si="1"/>
        <v>51712153.060000002</v>
      </c>
    </row>
    <row r="64" spans="1:5">
      <c r="A64" s="222" t="s">
        <v>215</v>
      </c>
      <c r="B64" s="222" t="s">
        <v>216</v>
      </c>
      <c r="C64" s="221">
        <v>24597558.559999999</v>
      </c>
      <c r="D64" s="221">
        <v>6902877.7800000003</v>
      </c>
      <c r="E64" s="221">
        <f t="shared" si="1"/>
        <v>31500436.34</v>
      </c>
    </row>
    <row r="65" spans="1:5">
      <c r="A65" s="222" t="s">
        <v>217</v>
      </c>
      <c r="B65" s="222" t="s">
        <v>218</v>
      </c>
      <c r="C65" s="221">
        <v>46961951.670000002</v>
      </c>
      <c r="D65" s="221">
        <v>21264562.899999999</v>
      </c>
      <c r="E65" s="221">
        <f t="shared" si="1"/>
        <v>68226514.569999993</v>
      </c>
    </row>
    <row r="66" spans="1:5">
      <c r="A66" s="222" t="s">
        <v>219</v>
      </c>
      <c r="B66" s="222" t="s">
        <v>220</v>
      </c>
      <c r="C66" s="221">
        <v>5845115.5</v>
      </c>
      <c r="D66" s="221">
        <v>1423220.8</v>
      </c>
      <c r="E66" s="221">
        <f t="shared" si="1"/>
        <v>7268336.2999999998</v>
      </c>
    </row>
    <row r="67" spans="1:5">
      <c r="A67" s="222" t="s">
        <v>221</v>
      </c>
      <c r="B67" s="222" t="s">
        <v>222</v>
      </c>
      <c r="C67" s="221">
        <v>5519451.71</v>
      </c>
      <c r="D67" s="221">
        <v>1319433.58</v>
      </c>
      <c r="E67" s="221">
        <f t="shared" si="1"/>
        <v>6838885.29</v>
      </c>
    </row>
    <row r="68" spans="1:5">
      <c r="A68" s="222" t="s">
        <v>223</v>
      </c>
      <c r="B68" s="222" t="s">
        <v>224</v>
      </c>
      <c r="C68" s="221">
        <v>325533.01</v>
      </c>
      <c r="D68" s="221">
        <v>301085.7</v>
      </c>
      <c r="E68" s="221">
        <f t="shared" si="1"/>
        <v>626618.71</v>
      </c>
    </row>
    <row r="69" spans="1:5">
      <c r="A69" s="222" t="s">
        <v>225</v>
      </c>
      <c r="B69" s="222" t="s">
        <v>226</v>
      </c>
      <c r="C69" s="221">
        <v>2001102.39</v>
      </c>
      <c r="D69" s="221">
        <v>1994564.31</v>
      </c>
      <c r="E69" s="221">
        <f t="shared" si="1"/>
        <v>3995666.7</v>
      </c>
    </row>
    <row r="70" spans="1:5">
      <c r="A70" s="222" t="s">
        <v>227</v>
      </c>
      <c r="B70" s="222" t="s">
        <v>228</v>
      </c>
      <c r="C70" s="221">
        <v>13308142.92</v>
      </c>
      <c r="D70" s="221">
        <v>3796968.13</v>
      </c>
      <c r="E70" s="221">
        <f t="shared" si="1"/>
        <v>17105111.050000001</v>
      </c>
    </row>
    <row r="71" spans="1:5">
      <c r="A71" s="222" t="s">
        <v>229</v>
      </c>
      <c r="B71" s="222" t="s">
        <v>230</v>
      </c>
      <c r="C71" s="221">
        <v>1715605.96</v>
      </c>
      <c r="D71" s="221">
        <v>607309.38</v>
      </c>
      <c r="E71" s="221">
        <f t="shared" si="1"/>
        <v>2322915.34</v>
      </c>
    </row>
    <row r="72" spans="1:5">
      <c r="A72" s="222" t="s">
        <v>231</v>
      </c>
      <c r="B72" s="222" t="s">
        <v>232</v>
      </c>
      <c r="C72" s="221">
        <v>7003249.6900000004</v>
      </c>
      <c r="D72" s="221">
        <v>2750361.35</v>
      </c>
      <c r="E72" s="221">
        <f t="shared" ref="E72:E135" si="2">C72+D72</f>
        <v>9753611.040000001</v>
      </c>
    </row>
    <row r="73" spans="1:5">
      <c r="A73" s="222" t="s">
        <v>233</v>
      </c>
      <c r="B73" s="222" t="s">
        <v>234</v>
      </c>
      <c r="C73" s="221">
        <v>110450567.16</v>
      </c>
      <c r="D73" s="221">
        <v>135312332.19</v>
      </c>
      <c r="E73" s="221">
        <f t="shared" si="2"/>
        <v>245762899.34999999</v>
      </c>
    </row>
    <row r="74" spans="1:5">
      <c r="A74" s="222" t="s">
        <v>235</v>
      </c>
      <c r="B74" s="222" t="s">
        <v>236</v>
      </c>
      <c r="C74" s="221">
        <v>22686440.920000002</v>
      </c>
      <c r="D74" s="221">
        <v>10964965.74</v>
      </c>
      <c r="E74" s="221">
        <f t="shared" si="2"/>
        <v>33651406.660000004</v>
      </c>
    </row>
    <row r="75" spans="1:5">
      <c r="A75" s="222" t="s">
        <v>237</v>
      </c>
      <c r="B75" s="222" t="s">
        <v>238</v>
      </c>
      <c r="C75" s="221">
        <v>3541877.47</v>
      </c>
      <c r="D75" s="221">
        <v>1256750.21</v>
      </c>
      <c r="E75" s="221">
        <f t="shared" si="2"/>
        <v>4798627.68</v>
      </c>
    </row>
    <row r="76" spans="1:5">
      <c r="A76" s="222" t="s">
        <v>239</v>
      </c>
      <c r="B76" s="222" t="s">
        <v>240</v>
      </c>
      <c r="C76" s="221">
        <v>12230595.039999999</v>
      </c>
      <c r="D76" s="221">
        <v>3405967.76</v>
      </c>
      <c r="E76" s="221">
        <f t="shared" si="2"/>
        <v>15636562.799999999</v>
      </c>
    </row>
    <row r="77" spans="1:5">
      <c r="A77" s="222" t="s">
        <v>241</v>
      </c>
      <c r="B77" s="222" t="s">
        <v>242</v>
      </c>
      <c r="C77" s="221">
        <v>7191085.3799999999</v>
      </c>
      <c r="D77" s="221">
        <v>1572222.26</v>
      </c>
      <c r="E77" s="221">
        <f t="shared" si="2"/>
        <v>8763307.6400000006</v>
      </c>
    </row>
    <row r="78" spans="1:5">
      <c r="A78" s="222" t="s">
        <v>243</v>
      </c>
      <c r="B78" s="222" t="s">
        <v>244</v>
      </c>
      <c r="C78" s="221">
        <v>10147034.810000001</v>
      </c>
      <c r="D78" s="221">
        <v>3380277.85</v>
      </c>
      <c r="E78" s="221">
        <f t="shared" si="2"/>
        <v>13527312.66</v>
      </c>
    </row>
    <row r="79" spans="1:5">
      <c r="A79" s="222" t="s">
        <v>245</v>
      </c>
      <c r="B79" s="222" t="s">
        <v>246</v>
      </c>
      <c r="C79" s="221">
        <v>37210444.270000003</v>
      </c>
      <c r="D79" s="221">
        <v>16388618.720000001</v>
      </c>
      <c r="E79" s="221">
        <f t="shared" si="2"/>
        <v>53599062.990000002</v>
      </c>
    </row>
    <row r="80" spans="1:5">
      <c r="A80" s="222" t="s">
        <v>247</v>
      </c>
      <c r="B80" s="222" t="s">
        <v>248</v>
      </c>
      <c r="C80" s="221">
        <v>714587.87</v>
      </c>
      <c r="D80" s="221">
        <v>259468.05</v>
      </c>
      <c r="E80" s="221">
        <f t="shared" si="2"/>
        <v>974055.91999999993</v>
      </c>
    </row>
    <row r="81" spans="1:5">
      <c r="A81" s="222" t="s">
        <v>249</v>
      </c>
      <c r="B81" s="222" t="s">
        <v>250</v>
      </c>
      <c r="C81" s="221">
        <v>2534572.64</v>
      </c>
      <c r="D81" s="221">
        <v>1372354.79</v>
      </c>
      <c r="E81" s="221">
        <f t="shared" si="2"/>
        <v>3906927.43</v>
      </c>
    </row>
    <row r="82" spans="1:5">
      <c r="A82" s="222" t="s">
        <v>251</v>
      </c>
      <c r="B82" s="222" t="s">
        <v>252</v>
      </c>
      <c r="C82" s="221">
        <v>3572389.97</v>
      </c>
      <c r="D82" s="221">
        <v>1711461.55</v>
      </c>
      <c r="E82" s="221">
        <f t="shared" si="2"/>
        <v>5283851.5200000005</v>
      </c>
    </row>
    <row r="83" spans="1:5">
      <c r="A83" s="222" t="s">
        <v>253</v>
      </c>
      <c r="B83" s="222" t="s">
        <v>254</v>
      </c>
      <c r="C83" s="221">
        <v>2597035.0699999998</v>
      </c>
      <c r="D83" s="221">
        <v>1833231.7</v>
      </c>
      <c r="E83" s="221">
        <f t="shared" si="2"/>
        <v>4430266.7699999996</v>
      </c>
    </row>
    <row r="84" spans="1:5">
      <c r="A84" s="222" t="s">
        <v>255</v>
      </c>
      <c r="B84" s="222" t="s">
        <v>256</v>
      </c>
      <c r="C84" s="221">
        <v>1121484.2</v>
      </c>
      <c r="D84" s="221">
        <v>561067.55000000005</v>
      </c>
      <c r="E84" s="221">
        <f t="shared" si="2"/>
        <v>1682551.75</v>
      </c>
    </row>
    <row r="85" spans="1:5">
      <c r="A85" s="222" t="s">
        <v>257</v>
      </c>
      <c r="B85" s="222" t="s">
        <v>258</v>
      </c>
      <c r="C85" s="221">
        <v>35137865.82</v>
      </c>
      <c r="D85" s="221">
        <v>42322065.159999996</v>
      </c>
      <c r="E85" s="221">
        <f t="shared" si="2"/>
        <v>77459930.979999989</v>
      </c>
    </row>
    <row r="86" spans="1:5">
      <c r="A86" s="222" t="s">
        <v>259</v>
      </c>
      <c r="B86" s="222" t="s">
        <v>260</v>
      </c>
      <c r="C86" s="221">
        <v>1834128.93</v>
      </c>
      <c r="D86" s="221">
        <v>674103.14</v>
      </c>
      <c r="E86" s="221">
        <f t="shared" si="2"/>
        <v>2508232.0699999998</v>
      </c>
    </row>
    <row r="87" spans="1:5">
      <c r="A87" s="222" t="s">
        <v>261</v>
      </c>
      <c r="B87" s="222" t="s">
        <v>262</v>
      </c>
      <c r="C87" s="221">
        <v>3239092.54</v>
      </c>
      <c r="D87" s="221">
        <v>983409.61</v>
      </c>
      <c r="E87" s="221">
        <f t="shared" si="2"/>
        <v>4222502.1500000004</v>
      </c>
    </row>
    <row r="88" spans="1:5">
      <c r="A88" s="222" t="s">
        <v>263</v>
      </c>
      <c r="B88" s="222" t="s">
        <v>264</v>
      </c>
      <c r="C88" s="221">
        <v>5148437.96</v>
      </c>
      <c r="D88" s="221">
        <v>2030530.18</v>
      </c>
      <c r="E88" s="221">
        <f t="shared" si="2"/>
        <v>7178968.1399999997</v>
      </c>
    </row>
    <row r="89" spans="1:5">
      <c r="A89" s="222" t="s">
        <v>265</v>
      </c>
      <c r="B89" s="222" t="s">
        <v>266</v>
      </c>
      <c r="C89" s="221">
        <v>5990843.1399999997</v>
      </c>
      <c r="D89" s="221">
        <v>4156113.01</v>
      </c>
      <c r="E89" s="221">
        <f t="shared" si="2"/>
        <v>10146956.149999999</v>
      </c>
    </row>
    <row r="90" spans="1:5">
      <c r="A90" s="222" t="s">
        <v>267</v>
      </c>
      <c r="B90" s="222" t="s">
        <v>268</v>
      </c>
      <c r="C90" s="221">
        <v>1954244.29</v>
      </c>
      <c r="D90" s="221">
        <v>2000216.09</v>
      </c>
      <c r="E90" s="221">
        <f t="shared" si="2"/>
        <v>3954460.38</v>
      </c>
    </row>
    <row r="91" spans="1:5">
      <c r="A91" s="222" t="s">
        <v>269</v>
      </c>
      <c r="B91" s="222" t="s">
        <v>270</v>
      </c>
      <c r="C91" s="221">
        <v>65418755.850000001</v>
      </c>
      <c r="D91" s="221">
        <v>11593854.640000001</v>
      </c>
      <c r="E91" s="221">
        <f t="shared" si="2"/>
        <v>77012610.49000001</v>
      </c>
    </row>
    <row r="92" spans="1:5">
      <c r="A92" s="222" t="s">
        <v>271</v>
      </c>
      <c r="B92" s="222" t="s">
        <v>272</v>
      </c>
      <c r="C92" s="221">
        <v>1915022.57</v>
      </c>
      <c r="D92" s="221">
        <v>449059.56</v>
      </c>
      <c r="E92" s="221">
        <f t="shared" si="2"/>
        <v>2364082.13</v>
      </c>
    </row>
    <row r="93" spans="1:5">
      <c r="A93" s="222" t="s">
        <v>273</v>
      </c>
      <c r="B93" s="222" t="s">
        <v>274</v>
      </c>
      <c r="C93" s="221">
        <v>3678012.2</v>
      </c>
      <c r="D93" s="221">
        <v>2093727.35</v>
      </c>
      <c r="E93" s="221">
        <f t="shared" si="2"/>
        <v>5771739.5500000007</v>
      </c>
    </row>
    <row r="94" spans="1:5">
      <c r="A94" s="222" t="s">
        <v>275</v>
      </c>
      <c r="B94" s="222" t="s">
        <v>276</v>
      </c>
      <c r="C94" s="221">
        <v>6483837.9400000004</v>
      </c>
      <c r="D94" s="221">
        <v>1464838.45</v>
      </c>
      <c r="E94" s="221">
        <f t="shared" si="2"/>
        <v>7948676.3900000006</v>
      </c>
    </row>
    <row r="95" spans="1:5">
      <c r="A95" s="222" t="s">
        <v>277</v>
      </c>
      <c r="B95" s="222" t="s">
        <v>278</v>
      </c>
      <c r="C95" s="221">
        <v>1841435.71</v>
      </c>
      <c r="D95" s="221">
        <v>1105693.56</v>
      </c>
      <c r="E95" s="221">
        <f t="shared" si="2"/>
        <v>2947129.27</v>
      </c>
    </row>
    <row r="96" spans="1:5">
      <c r="A96" s="222" t="s">
        <v>279</v>
      </c>
      <c r="B96" s="222" t="s">
        <v>280</v>
      </c>
      <c r="C96" s="221">
        <v>7034946.5099999998</v>
      </c>
      <c r="D96" s="221">
        <v>3014453.59</v>
      </c>
      <c r="E96" s="221">
        <f t="shared" si="2"/>
        <v>10049400.1</v>
      </c>
    </row>
    <row r="97" spans="1:5">
      <c r="A97" s="222" t="s">
        <v>281</v>
      </c>
      <c r="B97" s="222" t="s">
        <v>282</v>
      </c>
      <c r="C97" s="221">
        <v>2287737.4300000002</v>
      </c>
      <c r="D97" s="221">
        <v>2506821.04</v>
      </c>
      <c r="E97" s="221">
        <f t="shared" si="2"/>
        <v>4794558.4700000007</v>
      </c>
    </row>
    <row r="98" spans="1:5">
      <c r="A98" s="222" t="s">
        <v>283</v>
      </c>
      <c r="B98" s="222" t="s">
        <v>284</v>
      </c>
      <c r="C98" s="221">
        <v>1996103.46</v>
      </c>
      <c r="D98" s="221">
        <v>739355.5</v>
      </c>
      <c r="E98" s="221">
        <f t="shared" si="2"/>
        <v>2735458.96</v>
      </c>
    </row>
    <row r="99" spans="1:5">
      <c r="A99" s="222" t="s">
        <v>285</v>
      </c>
      <c r="B99" s="222" t="s">
        <v>286</v>
      </c>
      <c r="C99" s="221">
        <v>654013.9</v>
      </c>
      <c r="D99" s="221">
        <v>259468.05</v>
      </c>
      <c r="E99" s="221">
        <f t="shared" si="2"/>
        <v>913481.95</v>
      </c>
    </row>
    <row r="100" spans="1:5">
      <c r="A100" s="222" t="s">
        <v>287</v>
      </c>
      <c r="B100" s="222" t="s">
        <v>288</v>
      </c>
      <c r="C100" s="221">
        <v>3344190</v>
      </c>
      <c r="D100" s="221">
        <v>975188.84</v>
      </c>
      <c r="E100" s="221">
        <f t="shared" si="2"/>
        <v>4319378.84</v>
      </c>
    </row>
    <row r="101" spans="1:5">
      <c r="A101" s="222" t="s">
        <v>289</v>
      </c>
      <c r="B101" s="222" t="s">
        <v>290</v>
      </c>
      <c r="C101" s="221">
        <v>9660795.9299999997</v>
      </c>
      <c r="D101" s="221">
        <v>2050054.51</v>
      </c>
      <c r="E101" s="221">
        <f t="shared" si="2"/>
        <v>11710850.439999999</v>
      </c>
    </row>
    <row r="102" spans="1:5">
      <c r="A102" s="222" t="s">
        <v>291</v>
      </c>
      <c r="B102" s="222" t="s">
        <v>292</v>
      </c>
      <c r="C102" s="221">
        <v>593373.82999999996</v>
      </c>
      <c r="D102" s="221">
        <v>396652.15</v>
      </c>
      <c r="E102" s="221">
        <f t="shared" si="2"/>
        <v>990025.98</v>
      </c>
    </row>
    <row r="103" spans="1:5">
      <c r="A103" s="222" t="s">
        <v>293</v>
      </c>
      <c r="B103" s="222" t="s">
        <v>294</v>
      </c>
      <c r="C103" s="221">
        <v>2004680.95</v>
      </c>
      <c r="D103" s="221">
        <v>894008.73</v>
      </c>
      <c r="E103" s="221">
        <f t="shared" si="2"/>
        <v>2898689.6799999997</v>
      </c>
    </row>
    <row r="104" spans="1:5">
      <c r="A104" s="222" t="s">
        <v>295</v>
      </c>
      <c r="B104" s="222" t="s">
        <v>296</v>
      </c>
      <c r="C104" s="221">
        <v>10245071.609999999</v>
      </c>
      <c r="D104" s="221">
        <v>2274584.29</v>
      </c>
      <c r="E104" s="221">
        <f t="shared" si="2"/>
        <v>12519655.899999999</v>
      </c>
    </row>
    <row r="105" spans="1:5">
      <c r="A105" s="222" t="s">
        <v>297</v>
      </c>
      <c r="B105" s="222" t="s">
        <v>298</v>
      </c>
      <c r="C105" s="221">
        <v>822411.74</v>
      </c>
      <c r="D105" s="221">
        <v>244054.11</v>
      </c>
      <c r="E105" s="221">
        <f t="shared" si="2"/>
        <v>1066465.8500000001</v>
      </c>
    </row>
    <row r="106" spans="1:5">
      <c r="A106" s="222" t="s">
        <v>299</v>
      </c>
      <c r="B106" s="222" t="s">
        <v>300</v>
      </c>
      <c r="C106" s="221">
        <v>824713.66</v>
      </c>
      <c r="D106" s="221">
        <v>255357.67</v>
      </c>
      <c r="E106" s="221">
        <f t="shared" si="2"/>
        <v>1080071.33</v>
      </c>
    </row>
    <row r="107" spans="1:5">
      <c r="A107" s="222" t="s">
        <v>301</v>
      </c>
      <c r="B107" s="222" t="s">
        <v>302</v>
      </c>
      <c r="C107" s="221">
        <v>1399867.55</v>
      </c>
      <c r="D107" s="221">
        <v>373017.44</v>
      </c>
      <c r="E107" s="221">
        <f t="shared" si="2"/>
        <v>1772884.99</v>
      </c>
    </row>
    <row r="108" spans="1:5">
      <c r="A108" s="222" t="s">
        <v>303</v>
      </c>
      <c r="B108" s="222" t="s">
        <v>304</v>
      </c>
      <c r="C108" s="221">
        <v>6340060.04</v>
      </c>
      <c r="D108" s="221">
        <v>2263280.73</v>
      </c>
      <c r="E108" s="221">
        <f t="shared" si="2"/>
        <v>8603340.7699999996</v>
      </c>
    </row>
    <row r="109" spans="1:5">
      <c r="A109" s="222" t="s">
        <v>305</v>
      </c>
      <c r="B109" s="222" t="s">
        <v>306</v>
      </c>
      <c r="C109" s="221">
        <v>5714599.3700000001</v>
      </c>
      <c r="D109" s="221">
        <v>2903473.19</v>
      </c>
      <c r="E109" s="221">
        <f t="shared" si="2"/>
        <v>8618072.5600000005</v>
      </c>
    </row>
    <row r="110" spans="1:5">
      <c r="A110" s="222" t="s">
        <v>307</v>
      </c>
      <c r="B110" s="222" t="s">
        <v>308</v>
      </c>
      <c r="C110" s="221">
        <v>5621652.9500000002</v>
      </c>
      <c r="D110" s="221">
        <v>1288605.69</v>
      </c>
      <c r="E110" s="221">
        <f t="shared" si="2"/>
        <v>6910258.6400000006</v>
      </c>
    </row>
    <row r="111" spans="1:5">
      <c r="A111" s="222" t="s">
        <v>309</v>
      </c>
      <c r="B111" s="222" t="s">
        <v>310</v>
      </c>
      <c r="C111" s="221">
        <v>10184549.449999999</v>
      </c>
      <c r="D111" s="221">
        <v>3416757.52</v>
      </c>
      <c r="E111" s="221">
        <f t="shared" si="2"/>
        <v>13601306.969999999</v>
      </c>
    </row>
    <row r="112" spans="1:5">
      <c r="A112" s="222" t="s">
        <v>311</v>
      </c>
      <c r="B112" s="222" t="s">
        <v>312</v>
      </c>
      <c r="C112" s="221">
        <v>353752.43</v>
      </c>
      <c r="D112" s="221">
        <v>152598.04</v>
      </c>
      <c r="E112" s="221">
        <f t="shared" si="2"/>
        <v>506350.47</v>
      </c>
    </row>
    <row r="113" spans="1:5">
      <c r="A113" s="222" t="s">
        <v>313</v>
      </c>
      <c r="B113" s="222" t="s">
        <v>314</v>
      </c>
      <c r="C113" s="221">
        <v>13016892.91</v>
      </c>
      <c r="D113" s="221">
        <v>11024052.52</v>
      </c>
      <c r="E113" s="221">
        <f t="shared" si="2"/>
        <v>24040945.43</v>
      </c>
    </row>
    <row r="114" spans="1:5">
      <c r="A114" s="222" t="s">
        <v>315</v>
      </c>
      <c r="B114" s="222" t="s">
        <v>316</v>
      </c>
      <c r="C114" s="221">
        <v>8517507.4399999995</v>
      </c>
      <c r="D114" s="221">
        <v>2203680.15</v>
      </c>
      <c r="E114" s="221">
        <f t="shared" si="2"/>
        <v>10721187.59</v>
      </c>
    </row>
    <row r="115" spans="1:5">
      <c r="A115" s="222" t="s">
        <v>317</v>
      </c>
      <c r="B115" s="222" t="s">
        <v>318</v>
      </c>
      <c r="C115" s="221">
        <v>940740.4</v>
      </c>
      <c r="D115" s="221">
        <v>633513.09</v>
      </c>
      <c r="E115" s="221">
        <f t="shared" si="2"/>
        <v>1574253.49</v>
      </c>
    </row>
    <row r="116" spans="1:5">
      <c r="A116" s="222" t="s">
        <v>319</v>
      </c>
      <c r="B116" s="222" t="s">
        <v>320</v>
      </c>
      <c r="C116" s="221">
        <v>5215506.29</v>
      </c>
      <c r="D116" s="221">
        <v>823618.39</v>
      </c>
      <c r="E116" s="221">
        <f t="shared" si="2"/>
        <v>6039124.6799999997</v>
      </c>
    </row>
    <row r="117" spans="1:5">
      <c r="A117" s="222" t="s">
        <v>321</v>
      </c>
      <c r="B117" s="222" t="s">
        <v>322</v>
      </c>
      <c r="C117" s="221">
        <v>7229242.54</v>
      </c>
      <c r="D117" s="221">
        <v>2257628.9500000002</v>
      </c>
      <c r="E117" s="221">
        <f t="shared" si="2"/>
        <v>9486871.4900000002</v>
      </c>
    </row>
    <row r="118" spans="1:5">
      <c r="A118" s="222" t="s">
        <v>323</v>
      </c>
      <c r="B118" s="222" t="s">
        <v>324</v>
      </c>
      <c r="C118" s="221">
        <v>3475617.69</v>
      </c>
      <c r="D118" s="221">
        <v>1253153.6200000001</v>
      </c>
      <c r="E118" s="221">
        <f t="shared" si="2"/>
        <v>4728771.3100000005</v>
      </c>
    </row>
    <row r="119" spans="1:5">
      <c r="A119" s="222" t="s">
        <v>325</v>
      </c>
      <c r="B119" s="222" t="s">
        <v>326</v>
      </c>
      <c r="C119" s="221">
        <v>4025228.58</v>
      </c>
      <c r="D119" s="221">
        <v>1455076.28</v>
      </c>
      <c r="E119" s="221">
        <f t="shared" si="2"/>
        <v>5480304.8600000003</v>
      </c>
    </row>
    <row r="120" spans="1:5">
      <c r="A120" s="222" t="s">
        <v>327</v>
      </c>
      <c r="B120" s="222" t="s">
        <v>328</v>
      </c>
      <c r="C120" s="221">
        <v>926733.47</v>
      </c>
      <c r="D120" s="221">
        <v>347841.33</v>
      </c>
      <c r="E120" s="221">
        <f t="shared" si="2"/>
        <v>1274574.8</v>
      </c>
    </row>
    <row r="121" spans="1:5">
      <c r="A121" s="222" t="s">
        <v>329</v>
      </c>
      <c r="B121" s="222" t="s">
        <v>330</v>
      </c>
      <c r="C121" s="221">
        <v>4246352.5199999996</v>
      </c>
      <c r="D121" s="221">
        <v>4461822.9000000004</v>
      </c>
      <c r="E121" s="221">
        <f t="shared" si="2"/>
        <v>8708175.4199999999</v>
      </c>
    </row>
    <row r="122" spans="1:5">
      <c r="A122" s="222" t="s">
        <v>331</v>
      </c>
      <c r="B122" s="222" t="s">
        <v>332</v>
      </c>
      <c r="C122" s="221">
        <v>9095998.9499999993</v>
      </c>
      <c r="D122" s="221">
        <v>2081909.99</v>
      </c>
      <c r="E122" s="221">
        <f t="shared" si="2"/>
        <v>11177908.939999999</v>
      </c>
    </row>
    <row r="123" spans="1:5">
      <c r="A123" s="222" t="s">
        <v>333</v>
      </c>
      <c r="B123" s="222" t="s">
        <v>334</v>
      </c>
      <c r="C123" s="221">
        <v>6021353.3899999997</v>
      </c>
      <c r="D123" s="221">
        <v>1244419.05</v>
      </c>
      <c r="E123" s="221">
        <f t="shared" si="2"/>
        <v>7265772.4399999995</v>
      </c>
    </row>
    <row r="124" spans="1:5">
      <c r="A124" s="222" t="s">
        <v>335</v>
      </c>
      <c r="B124" s="222" t="s">
        <v>336</v>
      </c>
      <c r="C124" s="221">
        <v>4492841.41</v>
      </c>
      <c r="D124" s="221">
        <v>1269081.3600000001</v>
      </c>
      <c r="E124" s="221">
        <f t="shared" si="2"/>
        <v>5761922.7700000005</v>
      </c>
    </row>
    <row r="125" spans="1:5">
      <c r="A125" s="222" t="s">
        <v>337</v>
      </c>
      <c r="B125" s="222" t="s">
        <v>338</v>
      </c>
      <c r="C125" s="221">
        <v>825745.16</v>
      </c>
      <c r="D125" s="221">
        <v>205005.45</v>
      </c>
      <c r="E125" s="221">
        <f t="shared" si="2"/>
        <v>1030750.6100000001</v>
      </c>
    </row>
    <row r="126" spans="1:5">
      <c r="A126" s="222" t="s">
        <v>339</v>
      </c>
      <c r="B126" s="222" t="s">
        <v>340</v>
      </c>
      <c r="C126" s="221">
        <v>333518.12</v>
      </c>
      <c r="D126" s="221">
        <v>189077.71</v>
      </c>
      <c r="E126" s="221">
        <f t="shared" si="2"/>
        <v>522595.82999999996</v>
      </c>
    </row>
    <row r="127" spans="1:5">
      <c r="A127" s="222" t="s">
        <v>341</v>
      </c>
      <c r="B127" s="222" t="s">
        <v>342</v>
      </c>
      <c r="C127" s="221">
        <v>969810.08</v>
      </c>
      <c r="D127" s="221">
        <v>336537.77</v>
      </c>
      <c r="E127" s="221">
        <f t="shared" si="2"/>
        <v>1306347.8500000001</v>
      </c>
    </row>
    <row r="128" spans="1:5">
      <c r="A128" s="222" t="s">
        <v>343</v>
      </c>
      <c r="B128" s="222" t="s">
        <v>344</v>
      </c>
      <c r="C128" s="221">
        <v>1210073.8799999999</v>
      </c>
      <c r="D128" s="221">
        <v>347841.33</v>
      </c>
      <c r="E128" s="221">
        <f t="shared" si="2"/>
        <v>1557915.21</v>
      </c>
    </row>
    <row r="129" spans="1:5">
      <c r="A129" s="222" t="s">
        <v>345</v>
      </c>
      <c r="B129" s="222" t="s">
        <v>346</v>
      </c>
      <c r="C129" s="221">
        <v>4374624.2699999996</v>
      </c>
      <c r="D129" s="221">
        <v>1389823.92</v>
      </c>
      <c r="E129" s="221">
        <f t="shared" si="2"/>
        <v>5764448.1899999995</v>
      </c>
    </row>
    <row r="130" spans="1:5">
      <c r="A130" s="222" t="s">
        <v>347</v>
      </c>
      <c r="B130" s="222" t="s">
        <v>348</v>
      </c>
      <c r="C130" s="221">
        <v>30789929.489999998</v>
      </c>
      <c r="D130" s="221">
        <v>8782865.1099999994</v>
      </c>
      <c r="E130" s="221">
        <f t="shared" si="2"/>
        <v>39572794.599999994</v>
      </c>
    </row>
    <row r="131" spans="1:5">
      <c r="A131" s="222" t="s">
        <v>349</v>
      </c>
      <c r="B131" s="222" t="s">
        <v>350</v>
      </c>
      <c r="C131" s="221">
        <v>22749467.57</v>
      </c>
      <c r="D131" s="221">
        <v>6069497.2199999997</v>
      </c>
      <c r="E131" s="221">
        <f t="shared" si="2"/>
        <v>28818964.789999999</v>
      </c>
    </row>
    <row r="132" spans="1:5">
      <c r="A132" s="222" t="s">
        <v>351</v>
      </c>
      <c r="B132" s="222" t="s">
        <v>352</v>
      </c>
      <c r="C132" s="221">
        <v>12686655.359999999</v>
      </c>
      <c r="D132" s="221">
        <v>2581321.77</v>
      </c>
      <c r="E132" s="221">
        <f t="shared" si="2"/>
        <v>15267977.129999999</v>
      </c>
    </row>
    <row r="133" spans="1:5">
      <c r="A133" s="222" t="s">
        <v>353</v>
      </c>
      <c r="B133" s="222" t="s">
        <v>354</v>
      </c>
      <c r="C133" s="221">
        <v>4374641.3499999996</v>
      </c>
      <c r="D133" s="221">
        <v>659202.99</v>
      </c>
      <c r="E133" s="221">
        <f t="shared" si="2"/>
        <v>5033844.34</v>
      </c>
    </row>
    <row r="134" spans="1:5">
      <c r="A134" s="222" t="s">
        <v>355</v>
      </c>
      <c r="B134" s="222" t="s">
        <v>356</v>
      </c>
      <c r="C134" s="221">
        <v>1228321.42</v>
      </c>
      <c r="D134" s="221">
        <v>631971.68999999994</v>
      </c>
      <c r="E134" s="221">
        <f t="shared" si="2"/>
        <v>1860293.1099999999</v>
      </c>
    </row>
    <row r="135" spans="1:5">
      <c r="A135" s="222" t="s">
        <v>357</v>
      </c>
      <c r="B135" s="222" t="s">
        <v>358</v>
      </c>
      <c r="C135" s="221">
        <v>296792.65999999997</v>
      </c>
      <c r="D135" s="221">
        <v>171608.57</v>
      </c>
      <c r="E135" s="221">
        <f t="shared" si="2"/>
        <v>468401.23</v>
      </c>
    </row>
    <row r="136" spans="1:5">
      <c r="A136" s="222" t="s">
        <v>359</v>
      </c>
      <c r="B136" s="222" t="s">
        <v>360</v>
      </c>
      <c r="C136" s="221">
        <v>9743640.8200000003</v>
      </c>
      <c r="D136" s="221">
        <v>2619342.83</v>
      </c>
      <c r="E136" s="221">
        <f t="shared" ref="E136:E199" si="3">C136+D136</f>
        <v>12362983.65</v>
      </c>
    </row>
    <row r="137" spans="1:5">
      <c r="A137" s="222" t="s">
        <v>361</v>
      </c>
      <c r="B137" s="222" t="s">
        <v>362</v>
      </c>
      <c r="C137" s="221">
        <v>17601012.149999999</v>
      </c>
      <c r="D137" s="221">
        <v>5394880.29</v>
      </c>
      <c r="E137" s="221">
        <f t="shared" si="3"/>
        <v>22995892.439999998</v>
      </c>
    </row>
    <row r="138" spans="1:5">
      <c r="A138" s="222" t="s">
        <v>363</v>
      </c>
      <c r="B138" s="222" t="s">
        <v>364</v>
      </c>
      <c r="C138" s="221">
        <v>1374110.51</v>
      </c>
      <c r="D138" s="221">
        <v>639678.66</v>
      </c>
      <c r="E138" s="221">
        <f t="shared" si="3"/>
        <v>2013789.17</v>
      </c>
    </row>
    <row r="139" spans="1:5">
      <c r="A139" s="222" t="s">
        <v>365</v>
      </c>
      <c r="B139" s="222" t="s">
        <v>366</v>
      </c>
      <c r="C139" s="221">
        <v>14849741.23</v>
      </c>
      <c r="D139" s="221">
        <v>2041833.74</v>
      </c>
      <c r="E139" s="221">
        <f t="shared" si="3"/>
        <v>16891574.969999999</v>
      </c>
    </row>
    <row r="140" spans="1:5">
      <c r="A140" s="222" t="s">
        <v>367</v>
      </c>
      <c r="B140" s="222" t="s">
        <v>368</v>
      </c>
      <c r="C140" s="221">
        <v>44259110.109999999</v>
      </c>
      <c r="D140" s="221">
        <v>13789314.02</v>
      </c>
      <c r="E140" s="221">
        <f t="shared" si="3"/>
        <v>58048424.129999995</v>
      </c>
    </row>
    <row r="141" spans="1:5">
      <c r="A141" s="222" t="s">
        <v>369</v>
      </c>
      <c r="B141" s="222" t="s">
        <v>370</v>
      </c>
      <c r="C141" s="221">
        <v>11523543.83</v>
      </c>
      <c r="D141" s="221">
        <v>3692667.11</v>
      </c>
      <c r="E141" s="221">
        <f t="shared" si="3"/>
        <v>15216210.939999999</v>
      </c>
    </row>
    <row r="142" spans="1:5">
      <c r="A142" s="222" t="s">
        <v>371</v>
      </c>
      <c r="B142" s="222" t="s">
        <v>372</v>
      </c>
      <c r="C142" s="221">
        <v>22904715.07</v>
      </c>
      <c r="D142" s="221">
        <v>5947213.2699999996</v>
      </c>
      <c r="E142" s="221">
        <f t="shared" si="3"/>
        <v>28851928.34</v>
      </c>
    </row>
    <row r="143" spans="1:5">
      <c r="A143" s="222" t="s">
        <v>373</v>
      </c>
      <c r="B143" s="222" t="s">
        <v>374</v>
      </c>
      <c r="C143" s="221">
        <v>9833557.6199999992</v>
      </c>
      <c r="D143" s="221">
        <v>1760786.17</v>
      </c>
      <c r="E143" s="221">
        <f t="shared" si="3"/>
        <v>11594343.789999999</v>
      </c>
    </row>
    <row r="144" spans="1:5">
      <c r="A144" s="222" t="s">
        <v>375</v>
      </c>
      <c r="B144" s="222" t="s">
        <v>376</v>
      </c>
      <c r="C144" s="221">
        <v>476197.4</v>
      </c>
      <c r="D144" s="221">
        <v>236347.14</v>
      </c>
      <c r="E144" s="221">
        <f t="shared" si="3"/>
        <v>712544.54</v>
      </c>
    </row>
    <row r="145" spans="1:5">
      <c r="A145" s="222" t="s">
        <v>377</v>
      </c>
      <c r="B145" s="222" t="s">
        <v>378</v>
      </c>
      <c r="C145" s="221">
        <v>4911906.6100000003</v>
      </c>
      <c r="D145" s="221">
        <v>1097472.79</v>
      </c>
      <c r="E145" s="221">
        <f t="shared" si="3"/>
        <v>6009379.4000000004</v>
      </c>
    </row>
    <row r="146" spans="1:5">
      <c r="A146" s="222" t="s">
        <v>379</v>
      </c>
      <c r="B146" s="222" t="s">
        <v>380</v>
      </c>
      <c r="C146" s="221">
        <v>1017162.05</v>
      </c>
      <c r="D146" s="221">
        <v>424911.05</v>
      </c>
      <c r="E146" s="221">
        <f t="shared" si="3"/>
        <v>1442073.1</v>
      </c>
    </row>
    <row r="147" spans="1:5">
      <c r="A147" s="222" t="s">
        <v>381</v>
      </c>
      <c r="B147" s="222" t="s">
        <v>382</v>
      </c>
      <c r="C147" s="221">
        <v>10190345.369999999</v>
      </c>
      <c r="D147" s="221">
        <v>3715788.02</v>
      </c>
      <c r="E147" s="221">
        <f t="shared" si="3"/>
        <v>13906133.389999999</v>
      </c>
    </row>
    <row r="148" spans="1:5">
      <c r="A148" s="222" t="s">
        <v>383</v>
      </c>
      <c r="B148" s="222" t="s">
        <v>384</v>
      </c>
      <c r="C148" s="221">
        <v>1937918.85</v>
      </c>
      <c r="D148" s="221">
        <v>596005.81999999995</v>
      </c>
      <c r="E148" s="221">
        <f t="shared" si="3"/>
        <v>2533924.67</v>
      </c>
    </row>
    <row r="149" spans="1:5">
      <c r="A149" s="222" t="s">
        <v>385</v>
      </c>
      <c r="B149" s="222" t="s">
        <v>386</v>
      </c>
      <c r="C149" s="221">
        <v>9465206.6600000001</v>
      </c>
      <c r="D149" s="221">
        <v>4603117.38</v>
      </c>
      <c r="E149" s="221">
        <f t="shared" si="3"/>
        <v>14068324.039999999</v>
      </c>
    </row>
    <row r="150" spans="1:5">
      <c r="A150" s="222" t="s">
        <v>387</v>
      </c>
      <c r="B150" s="222" t="s">
        <v>388</v>
      </c>
      <c r="C150" s="221">
        <v>2018795.22</v>
      </c>
      <c r="D150" s="221">
        <v>570315.92000000004</v>
      </c>
      <c r="E150" s="221">
        <f t="shared" si="3"/>
        <v>2589111.14</v>
      </c>
    </row>
    <row r="151" spans="1:5">
      <c r="A151" s="222" t="s">
        <v>389</v>
      </c>
      <c r="B151" s="222" t="s">
        <v>390</v>
      </c>
      <c r="C151" s="221">
        <v>3483580.84</v>
      </c>
      <c r="D151" s="221">
        <v>1784934.68</v>
      </c>
      <c r="E151" s="221">
        <f t="shared" si="3"/>
        <v>5268515.5199999996</v>
      </c>
    </row>
    <row r="152" spans="1:5">
      <c r="A152" s="222" t="s">
        <v>391</v>
      </c>
      <c r="B152" s="222" t="s">
        <v>392</v>
      </c>
      <c r="C152" s="221">
        <v>6181432.4400000004</v>
      </c>
      <c r="D152" s="221">
        <v>1369785.79</v>
      </c>
      <c r="E152" s="221">
        <f t="shared" si="3"/>
        <v>7551218.2300000004</v>
      </c>
    </row>
    <row r="153" spans="1:5">
      <c r="A153" s="222" t="s">
        <v>393</v>
      </c>
      <c r="B153" s="222" t="s">
        <v>394</v>
      </c>
      <c r="C153" s="221">
        <v>661922.81999999995</v>
      </c>
      <c r="D153" s="221">
        <v>194215.69</v>
      </c>
      <c r="E153" s="221">
        <f t="shared" si="3"/>
        <v>856138.51</v>
      </c>
    </row>
    <row r="154" spans="1:5">
      <c r="A154" s="222" t="s">
        <v>395</v>
      </c>
      <c r="B154" s="222" t="s">
        <v>396</v>
      </c>
      <c r="C154" s="221">
        <v>3664059.83</v>
      </c>
      <c r="D154" s="221">
        <v>999337.35</v>
      </c>
      <c r="E154" s="221">
        <f t="shared" si="3"/>
        <v>4663397.18</v>
      </c>
    </row>
    <row r="155" spans="1:5">
      <c r="A155" s="222" t="s">
        <v>397</v>
      </c>
      <c r="B155" s="222" t="s">
        <v>398</v>
      </c>
      <c r="C155" s="221">
        <v>2532608.4900000002</v>
      </c>
      <c r="D155" s="221">
        <v>775321.37</v>
      </c>
      <c r="E155" s="221">
        <f t="shared" si="3"/>
        <v>3307929.8600000003</v>
      </c>
    </row>
    <row r="156" spans="1:5">
      <c r="A156" s="222" t="s">
        <v>399</v>
      </c>
      <c r="B156" s="222" t="s">
        <v>400</v>
      </c>
      <c r="C156" s="221">
        <v>9424724.5999999996</v>
      </c>
      <c r="D156" s="221">
        <v>6110601.0700000003</v>
      </c>
      <c r="E156" s="221">
        <f t="shared" si="3"/>
        <v>15535325.67</v>
      </c>
    </row>
    <row r="157" spans="1:5">
      <c r="A157" s="222" t="s">
        <v>401</v>
      </c>
      <c r="B157" s="222" t="s">
        <v>402</v>
      </c>
      <c r="C157" s="221">
        <v>650156.93999999994</v>
      </c>
      <c r="D157" s="221">
        <v>202436.46</v>
      </c>
      <c r="E157" s="221">
        <f t="shared" si="3"/>
        <v>852593.39999999991</v>
      </c>
    </row>
    <row r="158" spans="1:5">
      <c r="A158" s="222" t="s">
        <v>403</v>
      </c>
      <c r="B158" s="222" t="s">
        <v>404</v>
      </c>
      <c r="C158" s="221">
        <v>3345941.8</v>
      </c>
      <c r="D158" s="221">
        <v>1105693.56</v>
      </c>
      <c r="E158" s="221">
        <f t="shared" si="3"/>
        <v>4451635.3599999994</v>
      </c>
    </row>
    <row r="159" spans="1:5">
      <c r="A159" s="222" t="s">
        <v>405</v>
      </c>
      <c r="B159" s="222" t="s">
        <v>406</v>
      </c>
      <c r="C159" s="221">
        <v>7632903.9900000002</v>
      </c>
      <c r="D159" s="221">
        <v>2431806.5099999998</v>
      </c>
      <c r="E159" s="221">
        <f t="shared" si="3"/>
        <v>10064710.5</v>
      </c>
    </row>
    <row r="160" spans="1:5">
      <c r="A160" s="222" t="s">
        <v>407</v>
      </c>
      <c r="B160" s="222" t="s">
        <v>408</v>
      </c>
      <c r="C160" s="221">
        <v>4552688.5199999996</v>
      </c>
      <c r="D160" s="221">
        <v>1229518.9099999999</v>
      </c>
      <c r="E160" s="221">
        <f t="shared" si="3"/>
        <v>5782207.4299999997</v>
      </c>
    </row>
    <row r="161" spans="1:5">
      <c r="A161" s="222" t="s">
        <v>409</v>
      </c>
      <c r="B161" s="222" t="s">
        <v>410</v>
      </c>
      <c r="C161" s="221">
        <v>1742203.4</v>
      </c>
      <c r="D161" s="221">
        <v>482970.24</v>
      </c>
      <c r="E161" s="221">
        <f t="shared" si="3"/>
        <v>2225173.6399999997</v>
      </c>
    </row>
    <row r="162" spans="1:5">
      <c r="A162" s="222" t="s">
        <v>411</v>
      </c>
      <c r="B162" s="222" t="s">
        <v>412</v>
      </c>
      <c r="C162" s="221">
        <v>3546813.36</v>
      </c>
      <c r="D162" s="221">
        <v>1786989.87</v>
      </c>
      <c r="E162" s="221">
        <f t="shared" si="3"/>
        <v>5333803.2300000004</v>
      </c>
    </row>
    <row r="163" spans="1:5">
      <c r="A163" s="222" t="s">
        <v>413</v>
      </c>
      <c r="B163" s="222" t="s">
        <v>414</v>
      </c>
      <c r="C163" s="221">
        <v>4175063.52</v>
      </c>
      <c r="D163" s="221">
        <v>7121241.9800000004</v>
      </c>
      <c r="E163" s="221">
        <f t="shared" si="3"/>
        <v>11296305.5</v>
      </c>
    </row>
    <row r="164" spans="1:5">
      <c r="A164" s="222" t="s">
        <v>415</v>
      </c>
      <c r="B164" s="222" t="s">
        <v>416</v>
      </c>
      <c r="C164" s="221">
        <v>4485880.7699999996</v>
      </c>
      <c r="D164" s="221">
        <v>1146283.6100000001</v>
      </c>
      <c r="E164" s="221">
        <f t="shared" si="3"/>
        <v>5632164.3799999999</v>
      </c>
    </row>
    <row r="165" spans="1:5">
      <c r="A165" s="222" t="s">
        <v>417</v>
      </c>
      <c r="B165" s="222" t="s">
        <v>418</v>
      </c>
      <c r="C165" s="221">
        <v>11460834.140000001</v>
      </c>
      <c r="D165" s="221">
        <v>2799685.97</v>
      </c>
      <c r="E165" s="221">
        <f t="shared" si="3"/>
        <v>14260520.110000001</v>
      </c>
    </row>
    <row r="166" spans="1:5">
      <c r="A166" s="222" t="s">
        <v>419</v>
      </c>
      <c r="B166" s="222" t="s">
        <v>420</v>
      </c>
      <c r="C166" s="221">
        <v>1881300.21</v>
      </c>
      <c r="D166" s="221">
        <v>744493.48</v>
      </c>
      <c r="E166" s="221">
        <f t="shared" si="3"/>
        <v>2625793.69</v>
      </c>
    </row>
    <row r="167" spans="1:5">
      <c r="A167" s="222" t="s">
        <v>421</v>
      </c>
      <c r="B167" s="222" t="s">
        <v>422</v>
      </c>
      <c r="C167" s="221">
        <v>5139426.33</v>
      </c>
      <c r="D167" s="221">
        <v>1314809.3999999999</v>
      </c>
      <c r="E167" s="221">
        <f t="shared" si="3"/>
        <v>6454235.7300000004</v>
      </c>
    </row>
    <row r="168" spans="1:5">
      <c r="A168" s="222" t="s">
        <v>423</v>
      </c>
      <c r="B168" s="222" t="s">
        <v>424</v>
      </c>
      <c r="C168" s="221">
        <v>3862594.78</v>
      </c>
      <c r="D168" s="221">
        <v>949498.93</v>
      </c>
      <c r="E168" s="221">
        <f t="shared" si="3"/>
        <v>4812093.71</v>
      </c>
    </row>
    <row r="169" spans="1:5">
      <c r="A169" s="222" t="s">
        <v>425</v>
      </c>
      <c r="B169" s="222" t="s">
        <v>426</v>
      </c>
      <c r="C169" s="221">
        <v>3354300.97</v>
      </c>
      <c r="D169" s="221">
        <v>825159.78</v>
      </c>
      <c r="E169" s="221">
        <f t="shared" si="3"/>
        <v>4179460.75</v>
      </c>
    </row>
    <row r="170" spans="1:5">
      <c r="A170" s="222" t="s">
        <v>427</v>
      </c>
      <c r="B170" s="222" t="s">
        <v>428</v>
      </c>
      <c r="C170" s="221">
        <v>3438598.38</v>
      </c>
      <c r="D170" s="221">
        <v>1651860.96</v>
      </c>
      <c r="E170" s="221">
        <f t="shared" si="3"/>
        <v>5090459.34</v>
      </c>
    </row>
    <row r="171" spans="1:5">
      <c r="A171" s="222" t="s">
        <v>429</v>
      </c>
      <c r="B171" s="222" t="s">
        <v>430</v>
      </c>
      <c r="C171" s="221">
        <v>2168427.14</v>
      </c>
      <c r="D171" s="221">
        <v>776348.96</v>
      </c>
      <c r="E171" s="221">
        <f t="shared" si="3"/>
        <v>2944776.1</v>
      </c>
    </row>
    <row r="172" spans="1:5">
      <c r="A172" s="222" t="s">
        <v>431</v>
      </c>
      <c r="B172" s="222" t="s">
        <v>432</v>
      </c>
      <c r="C172" s="221">
        <v>15985585.560000001</v>
      </c>
      <c r="D172" s="221">
        <v>5661541.5099999998</v>
      </c>
      <c r="E172" s="221">
        <f t="shared" si="3"/>
        <v>21647127.07</v>
      </c>
    </row>
    <row r="173" spans="1:5">
      <c r="A173" s="222" t="s">
        <v>433</v>
      </c>
      <c r="B173" s="222" t="s">
        <v>434</v>
      </c>
      <c r="C173" s="221">
        <v>4467578.3099999996</v>
      </c>
      <c r="D173" s="221">
        <v>1075893.27</v>
      </c>
      <c r="E173" s="221">
        <f t="shared" si="3"/>
        <v>5543471.5800000001</v>
      </c>
    </row>
    <row r="174" spans="1:5">
      <c r="A174" s="222" t="s">
        <v>435</v>
      </c>
      <c r="B174" s="222" t="s">
        <v>436</v>
      </c>
      <c r="C174" s="221">
        <v>1424920.75</v>
      </c>
      <c r="D174" s="221">
        <v>501980.77</v>
      </c>
      <c r="E174" s="221">
        <f t="shared" si="3"/>
        <v>1926901.52</v>
      </c>
    </row>
    <row r="175" spans="1:5">
      <c r="A175" s="222" t="s">
        <v>437</v>
      </c>
      <c r="B175" s="222" t="s">
        <v>438</v>
      </c>
      <c r="C175" s="221">
        <v>6480705.4299999997</v>
      </c>
      <c r="D175" s="221">
        <v>1892832.28</v>
      </c>
      <c r="E175" s="221">
        <f t="shared" si="3"/>
        <v>8373537.71</v>
      </c>
    </row>
    <row r="176" spans="1:5">
      <c r="A176" s="222" t="s">
        <v>439</v>
      </c>
      <c r="B176" s="222" t="s">
        <v>440</v>
      </c>
      <c r="C176" s="221">
        <v>10712438.51</v>
      </c>
      <c r="D176" s="221">
        <v>1977608.97</v>
      </c>
      <c r="E176" s="221">
        <f t="shared" si="3"/>
        <v>12690047.48</v>
      </c>
    </row>
    <row r="177" spans="1:5">
      <c r="A177" s="222" t="s">
        <v>441</v>
      </c>
      <c r="B177" s="222" t="s">
        <v>442</v>
      </c>
      <c r="C177" s="221">
        <v>67572131.189999998</v>
      </c>
      <c r="D177" s="221">
        <v>9493961.7100000009</v>
      </c>
      <c r="E177" s="221">
        <f t="shared" si="3"/>
        <v>77066092.900000006</v>
      </c>
    </row>
    <row r="178" spans="1:5">
      <c r="A178" s="222" t="s">
        <v>443</v>
      </c>
      <c r="B178" s="222" t="s">
        <v>444</v>
      </c>
      <c r="C178" s="221">
        <v>456448.76</v>
      </c>
      <c r="D178" s="221">
        <v>220933.19</v>
      </c>
      <c r="E178" s="221">
        <f t="shared" si="3"/>
        <v>677381.95</v>
      </c>
    </row>
    <row r="179" spans="1:5">
      <c r="A179" s="222" t="s">
        <v>445</v>
      </c>
      <c r="B179" s="222" t="s">
        <v>446</v>
      </c>
      <c r="C179" s="221">
        <v>1090972.3700000001</v>
      </c>
      <c r="D179" s="221">
        <v>779431.75</v>
      </c>
      <c r="E179" s="221">
        <f t="shared" si="3"/>
        <v>1870404.12</v>
      </c>
    </row>
    <row r="180" spans="1:5">
      <c r="A180" s="222" t="s">
        <v>447</v>
      </c>
      <c r="B180" s="222" t="s">
        <v>448</v>
      </c>
      <c r="C180" s="221">
        <v>1012311.46</v>
      </c>
      <c r="D180" s="221">
        <v>1931367.14</v>
      </c>
      <c r="E180" s="221">
        <f t="shared" si="3"/>
        <v>2943678.5999999996</v>
      </c>
    </row>
    <row r="181" spans="1:5">
      <c r="A181" s="222" t="s">
        <v>449</v>
      </c>
      <c r="B181" s="222" t="s">
        <v>450</v>
      </c>
      <c r="C181" s="221">
        <v>1864050.61</v>
      </c>
      <c r="D181" s="221">
        <v>885787.96</v>
      </c>
      <c r="E181" s="221">
        <f t="shared" si="3"/>
        <v>2749838.5700000003</v>
      </c>
    </row>
    <row r="182" spans="1:5">
      <c r="A182" s="222" t="s">
        <v>451</v>
      </c>
      <c r="B182" s="222" t="s">
        <v>452</v>
      </c>
      <c r="C182" s="221">
        <v>6029312.8200000003</v>
      </c>
      <c r="D182" s="221">
        <v>1442745.13</v>
      </c>
      <c r="E182" s="221">
        <f t="shared" si="3"/>
        <v>7472057.9500000002</v>
      </c>
    </row>
    <row r="183" spans="1:5">
      <c r="A183" s="222" t="s">
        <v>453</v>
      </c>
      <c r="B183" s="222" t="s">
        <v>454</v>
      </c>
      <c r="C183" s="221">
        <v>10369333.48</v>
      </c>
      <c r="D183" s="221">
        <v>4850768.08</v>
      </c>
      <c r="E183" s="221">
        <f t="shared" si="3"/>
        <v>15220101.560000001</v>
      </c>
    </row>
    <row r="184" spans="1:5">
      <c r="A184" s="222" t="s">
        <v>455</v>
      </c>
      <c r="B184" s="222" t="s">
        <v>456</v>
      </c>
      <c r="C184" s="221">
        <v>3746357.58</v>
      </c>
      <c r="D184" s="221">
        <v>3230248.8</v>
      </c>
      <c r="E184" s="221">
        <f t="shared" si="3"/>
        <v>6976606.3799999999</v>
      </c>
    </row>
    <row r="185" spans="1:5">
      <c r="A185" s="222" t="s">
        <v>457</v>
      </c>
      <c r="B185" s="222" t="s">
        <v>458</v>
      </c>
      <c r="C185" s="221">
        <v>2128079</v>
      </c>
      <c r="D185" s="221">
        <v>751172.86</v>
      </c>
      <c r="E185" s="221">
        <f t="shared" si="3"/>
        <v>2879251.86</v>
      </c>
    </row>
    <row r="186" spans="1:5">
      <c r="A186" s="222" t="s">
        <v>459</v>
      </c>
      <c r="B186" s="222" t="s">
        <v>460</v>
      </c>
      <c r="C186" s="221">
        <v>2985697.94</v>
      </c>
      <c r="D186" s="221">
        <v>1194580.6399999999</v>
      </c>
      <c r="E186" s="221">
        <f t="shared" si="3"/>
        <v>4180278.58</v>
      </c>
    </row>
    <row r="187" spans="1:5">
      <c r="A187" s="222" t="s">
        <v>461</v>
      </c>
      <c r="B187" s="222" t="s">
        <v>462</v>
      </c>
      <c r="C187" s="221">
        <v>730953.02</v>
      </c>
      <c r="D187" s="221">
        <v>214253.82</v>
      </c>
      <c r="E187" s="221">
        <f t="shared" si="3"/>
        <v>945206.84000000008</v>
      </c>
    </row>
    <row r="188" spans="1:5">
      <c r="A188" s="222" t="s">
        <v>463</v>
      </c>
      <c r="B188" s="222" t="s">
        <v>464</v>
      </c>
      <c r="C188" s="221">
        <v>4672165.9400000004</v>
      </c>
      <c r="D188" s="221">
        <v>1177625.3</v>
      </c>
      <c r="E188" s="221">
        <f t="shared" si="3"/>
        <v>5849791.2400000002</v>
      </c>
    </row>
    <row r="189" spans="1:5">
      <c r="A189" s="222" t="s">
        <v>465</v>
      </c>
      <c r="B189" s="222" t="s">
        <v>466</v>
      </c>
      <c r="C189" s="221">
        <v>2270073.08</v>
      </c>
      <c r="D189" s="221">
        <v>743465.88</v>
      </c>
      <c r="E189" s="221">
        <f t="shared" si="3"/>
        <v>3013538.96</v>
      </c>
    </row>
    <row r="190" spans="1:5">
      <c r="A190" s="222" t="s">
        <v>467</v>
      </c>
      <c r="B190" s="222" t="s">
        <v>468</v>
      </c>
      <c r="C190" s="221">
        <v>116483246.87</v>
      </c>
      <c r="D190" s="221">
        <v>80032278.370000005</v>
      </c>
      <c r="E190" s="221">
        <f t="shared" si="3"/>
        <v>196515525.24000001</v>
      </c>
    </row>
    <row r="191" spans="1:5">
      <c r="A191" s="222" t="s">
        <v>469</v>
      </c>
      <c r="B191" s="222" t="s">
        <v>470</v>
      </c>
      <c r="C191" s="221">
        <v>7734353.5099999998</v>
      </c>
      <c r="D191" s="221">
        <v>4459767.7</v>
      </c>
      <c r="E191" s="221">
        <f t="shared" si="3"/>
        <v>12194121.210000001</v>
      </c>
    </row>
    <row r="192" spans="1:5">
      <c r="A192" s="222" t="s">
        <v>471</v>
      </c>
      <c r="B192" s="222" t="s">
        <v>472</v>
      </c>
      <c r="C192" s="221">
        <v>789810.7</v>
      </c>
      <c r="D192" s="221">
        <v>310847.86</v>
      </c>
      <c r="E192" s="221">
        <f t="shared" si="3"/>
        <v>1100658.56</v>
      </c>
    </row>
    <row r="193" spans="1:5">
      <c r="A193" s="222" t="s">
        <v>473</v>
      </c>
      <c r="B193" s="222" t="s">
        <v>474</v>
      </c>
      <c r="C193" s="221">
        <v>7138630.3499999996</v>
      </c>
      <c r="D193" s="221">
        <v>1302478.24</v>
      </c>
      <c r="E193" s="221">
        <f t="shared" si="3"/>
        <v>8441108.5899999999</v>
      </c>
    </row>
    <row r="194" spans="1:5">
      <c r="A194" s="222" t="s">
        <v>475</v>
      </c>
      <c r="B194" s="222" t="s">
        <v>476</v>
      </c>
      <c r="C194" s="221">
        <v>16825225.629999999</v>
      </c>
      <c r="D194" s="221">
        <v>4877999.38</v>
      </c>
      <c r="E194" s="221">
        <f t="shared" si="3"/>
        <v>21703225.009999998</v>
      </c>
    </row>
    <row r="195" spans="1:5">
      <c r="A195" s="222" t="s">
        <v>477</v>
      </c>
      <c r="B195" s="222" t="s">
        <v>478</v>
      </c>
      <c r="C195" s="221">
        <v>10809356.85</v>
      </c>
      <c r="D195" s="221">
        <v>1293229.8700000001</v>
      </c>
      <c r="E195" s="221">
        <f t="shared" si="3"/>
        <v>12102586.719999999</v>
      </c>
    </row>
    <row r="196" spans="1:5">
      <c r="A196" s="222" t="s">
        <v>479</v>
      </c>
      <c r="B196" s="222" t="s">
        <v>480</v>
      </c>
      <c r="C196" s="221">
        <v>34237764.850000001</v>
      </c>
      <c r="D196" s="221">
        <v>11486470.83</v>
      </c>
      <c r="E196" s="221">
        <f t="shared" si="3"/>
        <v>45724235.68</v>
      </c>
    </row>
    <row r="197" spans="1:5">
      <c r="A197" s="222" t="s">
        <v>481</v>
      </c>
      <c r="B197" s="222" t="s">
        <v>482</v>
      </c>
      <c r="C197" s="221">
        <v>199351.67999999999</v>
      </c>
      <c r="D197" s="221">
        <v>164415.4</v>
      </c>
      <c r="E197" s="221">
        <f t="shared" si="3"/>
        <v>363767.07999999996</v>
      </c>
    </row>
    <row r="198" spans="1:5">
      <c r="A198" s="222" t="s">
        <v>483</v>
      </c>
      <c r="B198" s="222" t="s">
        <v>484</v>
      </c>
      <c r="C198" s="221">
        <v>788392.69</v>
      </c>
      <c r="D198" s="221">
        <v>740896.89</v>
      </c>
      <c r="E198" s="221">
        <f t="shared" si="3"/>
        <v>1529289.58</v>
      </c>
    </row>
    <row r="199" spans="1:5">
      <c r="A199" s="222" t="s">
        <v>485</v>
      </c>
      <c r="B199" s="222" t="s">
        <v>486</v>
      </c>
      <c r="C199" s="221">
        <v>2596795.4500000002</v>
      </c>
      <c r="D199" s="221">
        <v>1308130.02</v>
      </c>
      <c r="E199" s="221">
        <f t="shared" si="3"/>
        <v>3904925.47</v>
      </c>
    </row>
    <row r="200" spans="1:5">
      <c r="A200" s="222" t="s">
        <v>487</v>
      </c>
      <c r="B200" s="222" t="s">
        <v>488</v>
      </c>
      <c r="C200" s="221">
        <v>1584448.52</v>
      </c>
      <c r="D200" s="221">
        <v>632485.49</v>
      </c>
      <c r="E200" s="221">
        <f t="shared" ref="E200:E263" si="4">C200+D200</f>
        <v>2216934.0099999998</v>
      </c>
    </row>
    <row r="201" spans="1:5">
      <c r="A201" s="222" t="s">
        <v>489</v>
      </c>
      <c r="B201" s="222" t="s">
        <v>490</v>
      </c>
      <c r="C201" s="221">
        <v>2576390.7999999998</v>
      </c>
      <c r="D201" s="221">
        <v>645330.43999999994</v>
      </c>
      <c r="E201" s="221">
        <f t="shared" si="4"/>
        <v>3221721.2399999998</v>
      </c>
    </row>
    <row r="202" spans="1:5">
      <c r="A202" s="222" t="s">
        <v>491</v>
      </c>
      <c r="B202" s="222" t="s">
        <v>492</v>
      </c>
      <c r="C202" s="221">
        <v>190856.8</v>
      </c>
      <c r="D202" s="221">
        <v>207574.44</v>
      </c>
      <c r="E202" s="221">
        <f t="shared" si="4"/>
        <v>398431.24</v>
      </c>
    </row>
    <row r="203" spans="1:5">
      <c r="A203" s="222" t="s">
        <v>493</v>
      </c>
      <c r="B203" s="222" t="s">
        <v>494</v>
      </c>
      <c r="C203" s="221">
        <v>4303392.08</v>
      </c>
      <c r="D203" s="221">
        <v>1565542.88</v>
      </c>
      <c r="E203" s="221">
        <f t="shared" si="4"/>
        <v>5868934.96</v>
      </c>
    </row>
    <row r="204" spans="1:5">
      <c r="A204" s="222" t="s">
        <v>495</v>
      </c>
      <c r="B204" s="222" t="s">
        <v>496</v>
      </c>
      <c r="C204" s="221">
        <v>47540595.460000001</v>
      </c>
      <c r="D204" s="221">
        <v>14459306.77</v>
      </c>
      <c r="E204" s="221">
        <f t="shared" si="4"/>
        <v>61999902.230000004</v>
      </c>
    </row>
    <row r="205" spans="1:5">
      <c r="A205" s="222" t="s">
        <v>497</v>
      </c>
      <c r="B205" s="222" t="s">
        <v>498</v>
      </c>
      <c r="C205" s="221">
        <v>1416576.31</v>
      </c>
      <c r="D205" s="221">
        <v>366338.06</v>
      </c>
      <c r="E205" s="221">
        <f t="shared" si="4"/>
        <v>1782914.37</v>
      </c>
    </row>
    <row r="206" spans="1:5">
      <c r="A206" s="222" t="s">
        <v>499</v>
      </c>
      <c r="B206" s="222" t="s">
        <v>500</v>
      </c>
      <c r="C206" s="221">
        <v>8529511.2300000004</v>
      </c>
      <c r="D206" s="221">
        <v>2016143.83</v>
      </c>
      <c r="E206" s="221">
        <f t="shared" si="4"/>
        <v>10545655.060000001</v>
      </c>
    </row>
    <row r="207" spans="1:5">
      <c r="A207" s="222" t="s">
        <v>501</v>
      </c>
      <c r="B207" s="222" t="s">
        <v>502</v>
      </c>
      <c r="C207" s="221">
        <v>2363394.92</v>
      </c>
      <c r="D207" s="221">
        <v>941278.16</v>
      </c>
      <c r="E207" s="221">
        <f t="shared" si="4"/>
        <v>3304673.08</v>
      </c>
    </row>
    <row r="208" spans="1:5">
      <c r="A208" s="222" t="s">
        <v>503</v>
      </c>
      <c r="B208" s="222" t="s">
        <v>504</v>
      </c>
      <c r="C208" s="221">
        <v>7555196.2199999997</v>
      </c>
      <c r="D208" s="221">
        <v>2328019.29</v>
      </c>
      <c r="E208" s="221">
        <f t="shared" si="4"/>
        <v>9883215.5099999998</v>
      </c>
    </row>
    <row r="209" spans="1:5">
      <c r="A209" s="222" t="s">
        <v>505</v>
      </c>
      <c r="B209" s="222" t="s">
        <v>506</v>
      </c>
      <c r="C209" s="221">
        <v>6605893.2800000003</v>
      </c>
      <c r="D209" s="221">
        <v>1687826.83</v>
      </c>
      <c r="E209" s="221">
        <f t="shared" si="4"/>
        <v>8293720.1100000003</v>
      </c>
    </row>
    <row r="210" spans="1:5">
      <c r="A210" s="222" t="s">
        <v>507</v>
      </c>
      <c r="B210" s="222" t="s">
        <v>508</v>
      </c>
      <c r="C210" s="221">
        <v>1500311.73</v>
      </c>
      <c r="D210" s="221">
        <v>367365.66</v>
      </c>
      <c r="E210" s="221">
        <f t="shared" si="4"/>
        <v>1867677.39</v>
      </c>
    </row>
    <row r="211" spans="1:5">
      <c r="A211" s="222" t="s">
        <v>509</v>
      </c>
      <c r="B211" s="222" t="s">
        <v>510</v>
      </c>
      <c r="C211" s="221">
        <v>42977207.630000003</v>
      </c>
      <c r="D211" s="221">
        <v>8939059.7400000002</v>
      </c>
      <c r="E211" s="221">
        <f t="shared" si="4"/>
        <v>51916267.370000005</v>
      </c>
    </row>
    <row r="212" spans="1:5">
      <c r="A212" s="222" t="s">
        <v>511</v>
      </c>
      <c r="B212" s="222" t="s">
        <v>512</v>
      </c>
      <c r="C212" s="221">
        <v>2489964.5</v>
      </c>
      <c r="D212" s="221">
        <v>1211022.18</v>
      </c>
      <c r="E212" s="221">
        <f t="shared" si="4"/>
        <v>3700986.6799999997</v>
      </c>
    </row>
    <row r="213" spans="1:5">
      <c r="A213" s="222" t="s">
        <v>513</v>
      </c>
      <c r="B213" s="222" t="s">
        <v>514</v>
      </c>
      <c r="C213" s="221">
        <v>49417677.57</v>
      </c>
      <c r="D213" s="221">
        <v>8785947.9000000004</v>
      </c>
      <c r="E213" s="221">
        <f t="shared" si="4"/>
        <v>58203625.469999999</v>
      </c>
    </row>
    <row r="214" spans="1:5">
      <c r="A214" s="222" t="s">
        <v>515</v>
      </c>
      <c r="B214" s="222" t="s">
        <v>516</v>
      </c>
      <c r="C214" s="221">
        <v>18101082.07</v>
      </c>
      <c r="D214" s="221">
        <v>3910517.51</v>
      </c>
      <c r="E214" s="221">
        <f t="shared" si="4"/>
        <v>22011599.579999998</v>
      </c>
    </row>
    <row r="215" spans="1:5">
      <c r="A215" s="222" t="s">
        <v>517</v>
      </c>
      <c r="B215" s="222" t="s">
        <v>518</v>
      </c>
      <c r="C215" s="221">
        <v>1565308.96</v>
      </c>
      <c r="D215" s="221">
        <v>365310.47</v>
      </c>
      <c r="E215" s="221">
        <f t="shared" si="4"/>
        <v>1930619.43</v>
      </c>
    </row>
    <row r="216" spans="1:5">
      <c r="A216" s="222" t="s">
        <v>519</v>
      </c>
      <c r="B216" s="222" t="s">
        <v>520</v>
      </c>
      <c r="C216" s="221">
        <v>14591454.26</v>
      </c>
      <c r="D216" s="221">
        <v>3424978.29</v>
      </c>
      <c r="E216" s="221">
        <f t="shared" si="4"/>
        <v>18016432.550000001</v>
      </c>
    </row>
    <row r="217" spans="1:5">
      <c r="A217" s="222" t="s">
        <v>521</v>
      </c>
      <c r="B217" s="222" t="s">
        <v>522</v>
      </c>
      <c r="C217" s="221">
        <v>6446856.9800000004</v>
      </c>
      <c r="D217" s="221">
        <v>1627712.45</v>
      </c>
      <c r="E217" s="221">
        <f t="shared" si="4"/>
        <v>8074569.4300000006</v>
      </c>
    </row>
    <row r="218" spans="1:5">
      <c r="A218" s="222" t="s">
        <v>523</v>
      </c>
      <c r="B218" s="222" t="s">
        <v>524</v>
      </c>
      <c r="C218" s="221">
        <v>17878305.600000001</v>
      </c>
      <c r="D218" s="221">
        <v>1442231.33</v>
      </c>
      <c r="E218" s="221">
        <f t="shared" si="4"/>
        <v>19320536.93</v>
      </c>
    </row>
    <row r="219" spans="1:5">
      <c r="A219" s="222" t="s">
        <v>525</v>
      </c>
      <c r="B219" s="222" t="s">
        <v>526</v>
      </c>
      <c r="C219" s="221">
        <v>6762204.1699999999</v>
      </c>
      <c r="D219" s="221">
        <v>1864059.59</v>
      </c>
      <c r="E219" s="221">
        <f t="shared" si="4"/>
        <v>8626263.7599999998</v>
      </c>
    </row>
    <row r="220" spans="1:5">
      <c r="A220" s="222" t="s">
        <v>527</v>
      </c>
      <c r="B220" s="222" t="s">
        <v>528</v>
      </c>
      <c r="C220" s="221">
        <v>3691615.74</v>
      </c>
      <c r="D220" s="221">
        <v>1188415.06</v>
      </c>
      <c r="E220" s="221">
        <f t="shared" si="4"/>
        <v>4880030.8000000007</v>
      </c>
    </row>
    <row r="221" spans="1:5">
      <c r="A221" s="222" t="s">
        <v>529</v>
      </c>
      <c r="B221" s="222" t="s">
        <v>530</v>
      </c>
      <c r="C221" s="221">
        <v>971628.2</v>
      </c>
      <c r="D221" s="221">
        <v>392541.77</v>
      </c>
      <c r="E221" s="221">
        <f t="shared" si="4"/>
        <v>1364169.97</v>
      </c>
    </row>
    <row r="222" spans="1:5">
      <c r="A222" s="222" t="s">
        <v>531</v>
      </c>
      <c r="B222" s="222" t="s">
        <v>532</v>
      </c>
      <c r="C222" s="221">
        <v>1107799.18</v>
      </c>
      <c r="D222" s="221">
        <v>683865.3</v>
      </c>
      <c r="E222" s="221">
        <f t="shared" si="4"/>
        <v>1791664.48</v>
      </c>
    </row>
    <row r="223" spans="1:5">
      <c r="A223" s="222" t="s">
        <v>533</v>
      </c>
      <c r="B223" s="222" t="s">
        <v>534</v>
      </c>
      <c r="C223" s="221">
        <v>11833211.23</v>
      </c>
      <c r="D223" s="221">
        <v>1770548.33</v>
      </c>
      <c r="E223" s="221">
        <f t="shared" si="4"/>
        <v>13603759.560000001</v>
      </c>
    </row>
    <row r="224" spans="1:5">
      <c r="A224" s="222" t="s">
        <v>535</v>
      </c>
      <c r="B224" s="222" t="s">
        <v>536</v>
      </c>
      <c r="C224" s="221">
        <v>1356263.57</v>
      </c>
      <c r="D224" s="221">
        <v>311875.46000000002</v>
      </c>
      <c r="E224" s="221">
        <f t="shared" si="4"/>
        <v>1668139.03</v>
      </c>
    </row>
    <row r="225" spans="1:5">
      <c r="A225" s="222" t="s">
        <v>537</v>
      </c>
      <c r="B225" s="222" t="s">
        <v>538</v>
      </c>
      <c r="C225" s="221">
        <v>4048615.63</v>
      </c>
      <c r="D225" s="221">
        <v>1317892.18</v>
      </c>
      <c r="E225" s="221">
        <f t="shared" si="4"/>
        <v>5366507.8099999996</v>
      </c>
    </row>
    <row r="226" spans="1:5">
      <c r="A226" s="222" t="s">
        <v>539</v>
      </c>
      <c r="B226" s="222" t="s">
        <v>540</v>
      </c>
      <c r="C226" s="221">
        <v>4643275.93</v>
      </c>
      <c r="D226" s="221">
        <v>1424762.19</v>
      </c>
      <c r="E226" s="221">
        <f t="shared" si="4"/>
        <v>6068038.1199999992</v>
      </c>
    </row>
    <row r="227" spans="1:5">
      <c r="A227" s="222" t="s">
        <v>541</v>
      </c>
      <c r="B227" s="222" t="s">
        <v>542</v>
      </c>
      <c r="C227" s="221">
        <v>1817407.66</v>
      </c>
      <c r="D227" s="221">
        <v>688489.48</v>
      </c>
      <c r="E227" s="221">
        <f t="shared" si="4"/>
        <v>2505897.1399999997</v>
      </c>
    </row>
    <row r="228" spans="1:5">
      <c r="A228" s="222" t="s">
        <v>543</v>
      </c>
      <c r="B228" s="222" t="s">
        <v>544</v>
      </c>
      <c r="C228" s="221">
        <v>1447693.1</v>
      </c>
      <c r="D228" s="221">
        <v>786111.13</v>
      </c>
      <c r="E228" s="221">
        <f t="shared" si="4"/>
        <v>2233804.23</v>
      </c>
    </row>
    <row r="229" spans="1:5">
      <c r="A229" s="222" t="s">
        <v>545</v>
      </c>
      <c r="B229" s="222" t="s">
        <v>546</v>
      </c>
      <c r="C229" s="221">
        <v>356703.1</v>
      </c>
      <c r="D229" s="221">
        <v>232236.75</v>
      </c>
      <c r="E229" s="221">
        <f t="shared" si="4"/>
        <v>588939.85</v>
      </c>
    </row>
    <row r="230" spans="1:5">
      <c r="A230" s="222" t="s">
        <v>547</v>
      </c>
      <c r="B230" s="222" t="s">
        <v>548</v>
      </c>
      <c r="C230" s="221">
        <v>839343.45</v>
      </c>
      <c r="D230" s="221">
        <v>351437.92</v>
      </c>
      <c r="E230" s="221">
        <f t="shared" si="4"/>
        <v>1190781.3699999999</v>
      </c>
    </row>
    <row r="231" spans="1:5">
      <c r="A231" s="222" t="s">
        <v>549</v>
      </c>
      <c r="B231" s="222" t="s">
        <v>550</v>
      </c>
      <c r="C231" s="221">
        <v>13598547.84</v>
      </c>
      <c r="D231" s="221">
        <v>3059667.82</v>
      </c>
      <c r="E231" s="221">
        <f t="shared" si="4"/>
        <v>16658215.66</v>
      </c>
    </row>
    <row r="232" spans="1:5">
      <c r="A232" s="222" t="s">
        <v>551</v>
      </c>
      <c r="B232" s="222" t="s">
        <v>552</v>
      </c>
      <c r="C232" s="221">
        <v>4938386.59</v>
      </c>
      <c r="D232" s="221">
        <v>1391365.32</v>
      </c>
      <c r="E232" s="221">
        <f t="shared" si="4"/>
        <v>6329751.9100000001</v>
      </c>
    </row>
    <row r="233" spans="1:5">
      <c r="A233" s="222" t="s">
        <v>553</v>
      </c>
      <c r="B233" s="222" t="s">
        <v>554</v>
      </c>
      <c r="C233" s="221">
        <v>8186038.6100000003</v>
      </c>
      <c r="D233" s="221">
        <v>7041089.4699999997</v>
      </c>
      <c r="E233" s="221">
        <f t="shared" si="4"/>
        <v>15227128.08</v>
      </c>
    </row>
    <row r="234" spans="1:5">
      <c r="A234" s="222" t="s">
        <v>555</v>
      </c>
      <c r="B234" s="222" t="s">
        <v>556</v>
      </c>
      <c r="C234" s="221">
        <v>1602335.09</v>
      </c>
      <c r="D234" s="221">
        <v>396138.35</v>
      </c>
      <c r="E234" s="221">
        <f t="shared" si="4"/>
        <v>1998473.44</v>
      </c>
    </row>
    <row r="235" spans="1:5">
      <c r="A235" s="222" t="s">
        <v>557</v>
      </c>
      <c r="B235" s="222" t="s">
        <v>558</v>
      </c>
      <c r="C235" s="221">
        <v>15373607.02</v>
      </c>
      <c r="D235" s="221">
        <v>3621249.17</v>
      </c>
      <c r="E235" s="221">
        <f t="shared" si="4"/>
        <v>18994856.189999998</v>
      </c>
    </row>
    <row r="236" spans="1:5">
      <c r="A236" s="222" t="s">
        <v>559</v>
      </c>
      <c r="B236" s="222" t="s">
        <v>560</v>
      </c>
      <c r="C236" s="221">
        <v>1010830.19</v>
      </c>
      <c r="D236" s="221">
        <v>517394.71</v>
      </c>
      <c r="E236" s="221">
        <f t="shared" si="4"/>
        <v>1528224.9</v>
      </c>
    </row>
    <row r="237" spans="1:5">
      <c r="A237" s="222" t="s">
        <v>561</v>
      </c>
      <c r="B237" s="222" t="s">
        <v>562</v>
      </c>
      <c r="C237" s="221">
        <v>8674884.0800000001</v>
      </c>
      <c r="D237" s="221">
        <v>1554753.12</v>
      </c>
      <c r="E237" s="221">
        <f t="shared" si="4"/>
        <v>10229637.199999999</v>
      </c>
    </row>
    <row r="238" spans="1:5">
      <c r="A238" s="222" t="s">
        <v>563</v>
      </c>
      <c r="B238" s="222" t="s">
        <v>564</v>
      </c>
      <c r="C238" s="221">
        <v>43709238.770000003</v>
      </c>
      <c r="D238" s="221">
        <v>11053852.810000001</v>
      </c>
      <c r="E238" s="221">
        <f t="shared" si="4"/>
        <v>54763091.580000006</v>
      </c>
    </row>
    <row r="239" spans="1:5">
      <c r="A239" s="222" t="s">
        <v>565</v>
      </c>
      <c r="B239" s="222" t="s">
        <v>566</v>
      </c>
      <c r="C239" s="221">
        <v>2452978.2999999998</v>
      </c>
      <c r="D239" s="221">
        <v>896577.72</v>
      </c>
      <c r="E239" s="221">
        <f t="shared" si="4"/>
        <v>3349556.0199999996</v>
      </c>
    </row>
    <row r="240" spans="1:5">
      <c r="A240" s="222" t="s">
        <v>567</v>
      </c>
      <c r="B240" s="222" t="s">
        <v>568</v>
      </c>
      <c r="C240" s="221">
        <v>19198958.02</v>
      </c>
      <c r="D240" s="221">
        <v>3881231.02</v>
      </c>
      <c r="E240" s="221">
        <f t="shared" si="4"/>
        <v>23080189.039999999</v>
      </c>
    </row>
    <row r="241" spans="1:5">
      <c r="A241" s="222" t="s">
        <v>569</v>
      </c>
      <c r="B241" s="222" t="s">
        <v>570</v>
      </c>
      <c r="C241" s="221">
        <v>7729168.4800000004</v>
      </c>
      <c r="D241" s="221">
        <v>1862004.4</v>
      </c>
      <c r="E241" s="221">
        <f t="shared" si="4"/>
        <v>9591172.8800000008</v>
      </c>
    </row>
    <row r="242" spans="1:5">
      <c r="A242" s="222" t="s">
        <v>571</v>
      </c>
      <c r="B242" s="222" t="s">
        <v>572</v>
      </c>
      <c r="C242" s="221">
        <v>5362613.25</v>
      </c>
      <c r="D242" s="221">
        <v>783542.14</v>
      </c>
      <c r="E242" s="221">
        <f t="shared" si="4"/>
        <v>6146155.3899999997</v>
      </c>
    </row>
    <row r="243" spans="1:5">
      <c r="A243" s="222" t="s">
        <v>573</v>
      </c>
      <c r="B243" s="222" t="s">
        <v>574</v>
      </c>
      <c r="C243" s="221">
        <v>1596571.01</v>
      </c>
      <c r="D243" s="221">
        <v>799983.68</v>
      </c>
      <c r="E243" s="221">
        <f t="shared" si="4"/>
        <v>2396554.69</v>
      </c>
    </row>
    <row r="244" spans="1:5">
      <c r="A244" s="222" t="s">
        <v>575</v>
      </c>
      <c r="B244" s="222" t="s">
        <v>576</v>
      </c>
      <c r="C244" s="221">
        <v>1262656.8400000001</v>
      </c>
      <c r="D244" s="221">
        <v>419259.27</v>
      </c>
      <c r="E244" s="221">
        <f t="shared" si="4"/>
        <v>1681916.11</v>
      </c>
    </row>
    <row r="245" spans="1:5">
      <c r="A245" s="222" t="s">
        <v>577</v>
      </c>
      <c r="B245" s="222" t="s">
        <v>578</v>
      </c>
      <c r="C245" s="221">
        <v>2111997.73</v>
      </c>
      <c r="D245" s="221">
        <v>553360.57999999996</v>
      </c>
      <c r="E245" s="221">
        <f t="shared" si="4"/>
        <v>2665358.31</v>
      </c>
    </row>
    <row r="246" spans="1:5">
      <c r="A246" s="222" t="s">
        <v>579</v>
      </c>
      <c r="B246" s="222" t="s">
        <v>580</v>
      </c>
      <c r="C246" s="221">
        <v>5886894.21</v>
      </c>
      <c r="D246" s="221">
        <v>1263943.3799999999</v>
      </c>
      <c r="E246" s="221">
        <f t="shared" si="4"/>
        <v>7150837.5899999999</v>
      </c>
    </row>
    <row r="247" spans="1:5">
      <c r="A247" s="222" t="s">
        <v>581</v>
      </c>
      <c r="B247" s="222" t="s">
        <v>582</v>
      </c>
      <c r="C247" s="221">
        <v>1528063.36</v>
      </c>
      <c r="D247" s="221">
        <v>556957.16</v>
      </c>
      <c r="E247" s="221">
        <f t="shared" si="4"/>
        <v>2085020.52</v>
      </c>
    </row>
    <row r="248" spans="1:5">
      <c r="A248" s="222" t="s">
        <v>583</v>
      </c>
      <c r="B248" s="222" t="s">
        <v>584</v>
      </c>
      <c r="C248" s="221">
        <v>21737760.219999999</v>
      </c>
      <c r="D248" s="221">
        <v>5837260.4699999997</v>
      </c>
      <c r="E248" s="221">
        <f t="shared" si="4"/>
        <v>27575020.689999998</v>
      </c>
    </row>
    <row r="249" spans="1:5">
      <c r="A249" s="222" t="s">
        <v>585</v>
      </c>
      <c r="B249" s="222" t="s">
        <v>586</v>
      </c>
      <c r="C249" s="221">
        <v>1893754.49</v>
      </c>
      <c r="D249" s="221">
        <v>895036.33</v>
      </c>
      <c r="E249" s="221">
        <f t="shared" si="4"/>
        <v>2788790.82</v>
      </c>
    </row>
    <row r="250" spans="1:5">
      <c r="A250" s="222" t="s">
        <v>587</v>
      </c>
      <c r="B250" s="222" t="s">
        <v>588</v>
      </c>
      <c r="C250" s="221">
        <v>3815968.52</v>
      </c>
      <c r="D250" s="221">
        <v>1885125.31</v>
      </c>
      <c r="E250" s="221">
        <f t="shared" si="4"/>
        <v>5701093.8300000001</v>
      </c>
    </row>
    <row r="251" spans="1:5">
      <c r="A251" s="222" t="s">
        <v>589</v>
      </c>
      <c r="B251" s="222" t="s">
        <v>590</v>
      </c>
      <c r="C251" s="221">
        <v>1653904.35</v>
      </c>
      <c r="D251" s="221">
        <v>656120.19999999995</v>
      </c>
      <c r="E251" s="221">
        <f t="shared" si="4"/>
        <v>2310024.5499999998</v>
      </c>
    </row>
    <row r="252" spans="1:5">
      <c r="A252" s="222" t="s">
        <v>591</v>
      </c>
      <c r="B252" s="222" t="s">
        <v>592</v>
      </c>
      <c r="C252" s="221">
        <v>757923.28</v>
      </c>
      <c r="D252" s="221">
        <v>318554.84000000003</v>
      </c>
      <c r="E252" s="221">
        <f t="shared" si="4"/>
        <v>1076478.1200000001</v>
      </c>
    </row>
    <row r="253" spans="1:5">
      <c r="A253" s="222" t="s">
        <v>593</v>
      </c>
      <c r="B253" s="222" t="s">
        <v>594</v>
      </c>
      <c r="C253" s="221">
        <v>468200.14</v>
      </c>
      <c r="D253" s="221">
        <v>753741.85</v>
      </c>
      <c r="E253" s="221">
        <f t="shared" si="4"/>
        <v>1221941.99</v>
      </c>
    </row>
    <row r="254" spans="1:5">
      <c r="A254" s="222" t="s">
        <v>595</v>
      </c>
      <c r="B254" s="222" t="s">
        <v>596</v>
      </c>
      <c r="C254" s="221">
        <v>38496861.740000002</v>
      </c>
      <c r="D254" s="221">
        <v>7322650.8399999999</v>
      </c>
      <c r="E254" s="221">
        <f t="shared" si="4"/>
        <v>45819512.579999998</v>
      </c>
    </row>
    <row r="255" spans="1:5">
      <c r="A255" s="222" t="s">
        <v>597</v>
      </c>
      <c r="B255" s="222" t="s">
        <v>598</v>
      </c>
      <c r="C255" s="221">
        <v>5445773.5999999996</v>
      </c>
      <c r="D255" s="221">
        <v>1785448.48</v>
      </c>
      <c r="E255" s="221">
        <f t="shared" si="4"/>
        <v>7231222.0800000001</v>
      </c>
    </row>
    <row r="256" spans="1:5">
      <c r="A256" s="222" t="s">
        <v>599</v>
      </c>
      <c r="B256" s="222" t="s">
        <v>600</v>
      </c>
      <c r="C256" s="221">
        <v>1784109.72</v>
      </c>
      <c r="D256" s="221">
        <v>606795.57999999996</v>
      </c>
      <c r="E256" s="221">
        <f t="shared" si="4"/>
        <v>2390905.2999999998</v>
      </c>
    </row>
    <row r="257" spans="1:5">
      <c r="A257" s="222" t="s">
        <v>601</v>
      </c>
      <c r="B257" s="222" t="s">
        <v>602</v>
      </c>
      <c r="C257" s="221">
        <v>1707154.7</v>
      </c>
      <c r="D257" s="221">
        <v>606281.78</v>
      </c>
      <c r="E257" s="221">
        <f t="shared" si="4"/>
        <v>2313436.48</v>
      </c>
    </row>
    <row r="258" spans="1:5">
      <c r="A258" s="222" t="s">
        <v>603</v>
      </c>
      <c r="B258" s="222" t="s">
        <v>604</v>
      </c>
      <c r="C258" s="221">
        <v>4940513.07</v>
      </c>
      <c r="D258" s="221">
        <v>1087196.83</v>
      </c>
      <c r="E258" s="221">
        <f t="shared" si="4"/>
        <v>6027709.9000000004</v>
      </c>
    </row>
    <row r="259" spans="1:5">
      <c r="A259" s="222" t="s">
        <v>605</v>
      </c>
      <c r="B259" s="222" t="s">
        <v>606</v>
      </c>
      <c r="C259" s="221">
        <v>8129521.1200000001</v>
      </c>
      <c r="D259" s="221">
        <v>1143714.6200000001</v>
      </c>
      <c r="E259" s="221">
        <f t="shared" si="4"/>
        <v>9273235.7400000002</v>
      </c>
    </row>
    <row r="260" spans="1:5">
      <c r="A260" s="222" t="s">
        <v>607</v>
      </c>
      <c r="B260" s="222" t="s">
        <v>608</v>
      </c>
      <c r="C260" s="221">
        <v>9817746.5099999998</v>
      </c>
      <c r="D260" s="221">
        <v>1699644.19</v>
      </c>
      <c r="E260" s="221">
        <f t="shared" si="4"/>
        <v>11517390.699999999</v>
      </c>
    </row>
    <row r="261" spans="1:5">
      <c r="A261" s="222" t="s">
        <v>609</v>
      </c>
      <c r="B261" s="222" t="s">
        <v>610</v>
      </c>
      <c r="C261" s="221">
        <v>3928709.49</v>
      </c>
      <c r="D261" s="221">
        <v>1071782.8799999999</v>
      </c>
      <c r="E261" s="221">
        <f t="shared" si="4"/>
        <v>5000492.37</v>
      </c>
    </row>
    <row r="262" spans="1:5">
      <c r="A262" s="222" t="s">
        <v>611</v>
      </c>
      <c r="B262" s="222" t="s">
        <v>612</v>
      </c>
      <c r="C262" s="221">
        <v>220511.46</v>
      </c>
      <c r="D262" s="221">
        <v>120228.76</v>
      </c>
      <c r="E262" s="221">
        <f t="shared" si="4"/>
        <v>340740.22</v>
      </c>
    </row>
    <row r="263" spans="1:5">
      <c r="A263" s="222" t="s">
        <v>613</v>
      </c>
      <c r="B263" s="222" t="s">
        <v>614</v>
      </c>
      <c r="C263" s="221">
        <v>2325682.56</v>
      </c>
      <c r="D263" s="221">
        <v>560553.75</v>
      </c>
      <c r="E263" s="221">
        <f t="shared" si="4"/>
        <v>2886236.31</v>
      </c>
    </row>
    <row r="264" spans="1:5">
      <c r="A264" s="222" t="s">
        <v>615</v>
      </c>
      <c r="B264" s="222" t="s">
        <v>616</v>
      </c>
      <c r="C264" s="221">
        <v>1130103.51</v>
      </c>
      <c r="D264" s="221">
        <v>382265.8</v>
      </c>
      <c r="E264" s="221">
        <f t="shared" ref="E264:E327" si="5">C264+D264</f>
        <v>1512369.31</v>
      </c>
    </row>
    <row r="265" spans="1:5">
      <c r="A265" s="222" t="s">
        <v>617</v>
      </c>
      <c r="B265" s="222" t="s">
        <v>618</v>
      </c>
      <c r="C265" s="221">
        <v>4871519.5199999996</v>
      </c>
      <c r="D265" s="221">
        <v>1266512.3700000001</v>
      </c>
      <c r="E265" s="221">
        <f t="shared" si="5"/>
        <v>6138031.8899999997</v>
      </c>
    </row>
    <row r="266" spans="1:5">
      <c r="A266" s="222" t="s">
        <v>619</v>
      </c>
      <c r="B266" s="222" t="s">
        <v>620</v>
      </c>
      <c r="C266" s="221">
        <v>4392214.88</v>
      </c>
      <c r="D266" s="221">
        <v>1278329.73</v>
      </c>
      <c r="E266" s="221">
        <f t="shared" si="5"/>
        <v>5670544.6099999994</v>
      </c>
    </row>
    <row r="267" spans="1:5">
      <c r="A267" s="222" t="s">
        <v>621</v>
      </c>
      <c r="B267" s="222" t="s">
        <v>622</v>
      </c>
      <c r="C267" s="221">
        <v>14862678.66</v>
      </c>
      <c r="D267" s="221">
        <v>3721953.6</v>
      </c>
      <c r="E267" s="221">
        <f t="shared" si="5"/>
        <v>18584632.260000002</v>
      </c>
    </row>
    <row r="268" spans="1:5">
      <c r="A268" s="222" t="s">
        <v>623</v>
      </c>
      <c r="B268" s="222" t="s">
        <v>624</v>
      </c>
      <c r="C268" s="221">
        <v>1043543.99</v>
      </c>
      <c r="D268" s="221">
        <v>535891.43999999994</v>
      </c>
      <c r="E268" s="221">
        <f t="shared" si="5"/>
        <v>1579435.43</v>
      </c>
    </row>
    <row r="269" spans="1:5">
      <c r="A269" s="222" t="s">
        <v>625</v>
      </c>
      <c r="B269" s="222" t="s">
        <v>626</v>
      </c>
      <c r="C269" s="221">
        <v>13428610.060000001</v>
      </c>
      <c r="D269" s="221">
        <v>1789558.86</v>
      </c>
      <c r="E269" s="221">
        <f t="shared" si="5"/>
        <v>15218168.92</v>
      </c>
    </row>
    <row r="270" spans="1:5">
      <c r="A270" s="222" t="s">
        <v>627</v>
      </c>
      <c r="B270" s="222" t="s">
        <v>628</v>
      </c>
      <c r="C270" s="221">
        <v>5253601.6500000004</v>
      </c>
      <c r="D270" s="221">
        <v>1168376.93</v>
      </c>
      <c r="E270" s="221">
        <f t="shared" si="5"/>
        <v>6421978.5800000001</v>
      </c>
    </row>
    <row r="271" spans="1:5">
      <c r="A271" s="222" t="s">
        <v>629</v>
      </c>
      <c r="B271" s="222" t="s">
        <v>630</v>
      </c>
      <c r="C271" s="221">
        <v>12771218.380000001</v>
      </c>
      <c r="D271" s="221">
        <v>3395177.99</v>
      </c>
      <c r="E271" s="221">
        <f t="shared" si="5"/>
        <v>16166396.370000001</v>
      </c>
    </row>
    <row r="272" spans="1:5">
      <c r="A272" s="222" t="s">
        <v>631</v>
      </c>
      <c r="B272" s="222" t="s">
        <v>632</v>
      </c>
      <c r="C272" s="221">
        <v>15488667.51</v>
      </c>
      <c r="D272" s="221">
        <v>4357521.88</v>
      </c>
      <c r="E272" s="221">
        <f t="shared" si="5"/>
        <v>19846189.390000001</v>
      </c>
    </row>
    <row r="273" spans="1:5">
      <c r="A273" s="222" t="s">
        <v>633</v>
      </c>
      <c r="B273" s="222" t="s">
        <v>634</v>
      </c>
      <c r="C273" s="221">
        <v>135341.44</v>
      </c>
      <c r="D273" s="221">
        <v>151056.65</v>
      </c>
      <c r="E273" s="221">
        <f t="shared" si="5"/>
        <v>286398.08999999997</v>
      </c>
    </row>
    <row r="274" spans="1:5">
      <c r="A274" s="222" t="s">
        <v>635</v>
      </c>
      <c r="B274" s="222" t="s">
        <v>636</v>
      </c>
      <c r="C274" s="221">
        <v>866074.82</v>
      </c>
      <c r="D274" s="221">
        <v>470639.08</v>
      </c>
      <c r="E274" s="221">
        <f t="shared" si="5"/>
        <v>1336713.8999999999</v>
      </c>
    </row>
    <row r="275" spans="1:5">
      <c r="A275" s="222" t="s">
        <v>637</v>
      </c>
      <c r="B275" s="222" t="s">
        <v>638</v>
      </c>
      <c r="C275" s="221">
        <v>7051552.04</v>
      </c>
      <c r="D275" s="221">
        <v>2120444.85</v>
      </c>
      <c r="E275" s="221">
        <f t="shared" si="5"/>
        <v>9171996.8900000006</v>
      </c>
    </row>
    <row r="276" spans="1:5">
      <c r="A276" s="222" t="s">
        <v>639</v>
      </c>
      <c r="B276" s="222" t="s">
        <v>640</v>
      </c>
      <c r="C276" s="221">
        <v>4802515.6399999997</v>
      </c>
      <c r="D276" s="221">
        <v>718803.57</v>
      </c>
      <c r="E276" s="221">
        <f t="shared" si="5"/>
        <v>5521319.21</v>
      </c>
    </row>
    <row r="277" spans="1:5">
      <c r="A277" s="222" t="s">
        <v>641</v>
      </c>
      <c r="B277" s="222" t="s">
        <v>642</v>
      </c>
      <c r="C277" s="221">
        <v>8036695.5</v>
      </c>
      <c r="D277" s="221">
        <v>1667274.91</v>
      </c>
      <c r="E277" s="221">
        <f t="shared" si="5"/>
        <v>9703970.4100000001</v>
      </c>
    </row>
    <row r="278" spans="1:5">
      <c r="A278" s="222" t="s">
        <v>643</v>
      </c>
      <c r="B278" s="222" t="s">
        <v>644</v>
      </c>
      <c r="C278" s="221">
        <v>9913902.0800000001</v>
      </c>
      <c r="D278" s="221">
        <v>3165510.23</v>
      </c>
      <c r="E278" s="221">
        <f t="shared" si="5"/>
        <v>13079412.310000001</v>
      </c>
    </row>
    <row r="279" spans="1:5">
      <c r="A279" s="222" t="s">
        <v>645</v>
      </c>
      <c r="B279" s="222" t="s">
        <v>646</v>
      </c>
      <c r="C279" s="221">
        <v>9239453.2400000002</v>
      </c>
      <c r="D279" s="221">
        <v>1796752.03</v>
      </c>
      <c r="E279" s="221">
        <f t="shared" si="5"/>
        <v>11036205.27</v>
      </c>
    </row>
    <row r="280" spans="1:5">
      <c r="A280" s="222" t="s">
        <v>647</v>
      </c>
      <c r="B280" s="222" t="s">
        <v>648</v>
      </c>
      <c r="C280" s="221">
        <v>3007474.23</v>
      </c>
      <c r="D280" s="221">
        <v>665882.37</v>
      </c>
      <c r="E280" s="221">
        <f t="shared" si="5"/>
        <v>3673356.6</v>
      </c>
    </row>
    <row r="281" spans="1:5">
      <c r="A281" s="222" t="s">
        <v>649</v>
      </c>
      <c r="B281" s="222" t="s">
        <v>650</v>
      </c>
      <c r="C281" s="221">
        <v>13443579.949999999</v>
      </c>
      <c r="D281" s="221">
        <v>3747129.71</v>
      </c>
      <c r="E281" s="221">
        <f t="shared" si="5"/>
        <v>17190709.66</v>
      </c>
    </row>
    <row r="282" spans="1:5">
      <c r="A282" s="222" t="s">
        <v>651</v>
      </c>
      <c r="B282" s="222" t="s">
        <v>652</v>
      </c>
      <c r="C282" s="221">
        <v>1825611.33</v>
      </c>
      <c r="D282" s="221">
        <v>411552.3</v>
      </c>
      <c r="E282" s="221">
        <f t="shared" si="5"/>
        <v>2237163.63</v>
      </c>
    </row>
    <row r="283" spans="1:5">
      <c r="A283" s="222" t="s">
        <v>653</v>
      </c>
      <c r="B283" s="222" t="s">
        <v>654</v>
      </c>
      <c r="C283" s="221">
        <v>27843746.09</v>
      </c>
      <c r="D283" s="221">
        <v>6435321.4900000002</v>
      </c>
      <c r="E283" s="221">
        <f t="shared" si="5"/>
        <v>34279067.579999998</v>
      </c>
    </row>
    <row r="284" spans="1:5">
      <c r="A284" s="222" t="s">
        <v>655</v>
      </c>
      <c r="B284" s="222" t="s">
        <v>656</v>
      </c>
      <c r="C284" s="221">
        <v>52069981.200000003</v>
      </c>
      <c r="D284" s="221">
        <v>18786514.559999999</v>
      </c>
      <c r="E284" s="221">
        <f t="shared" si="5"/>
        <v>70856495.760000005</v>
      </c>
    </row>
    <row r="285" spans="1:5">
      <c r="A285" s="222" t="s">
        <v>657</v>
      </c>
      <c r="B285" s="222" t="s">
        <v>658</v>
      </c>
      <c r="C285" s="221">
        <v>6477909.2199999997</v>
      </c>
      <c r="D285" s="221">
        <v>1495666.34</v>
      </c>
      <c r="E285" s="221">
        <f t="shared" si="5"/>
        <v>7973575.5599999996</v>
      </c>
    </row>
    <row r="286" spans="1:5">
      <c r="A286" s="222" t="s">
        <v>659</v>
      </c>
      <c r="B286" s="222" t="s">
        <v>660</v>
      </c>
      <c r="C286" s="221">
        <v>1887810.21</v>
      </c>
      <c r="D286" s="221">
        <v>1230032.71</v>
      </c>
      <c r="E286" s="221">
        <f t="shared" si="5"/>
        <v>3117842.92</v>
      </c>
    </row>
    <row r="287" spans="1:5">
      <c r="A287" s="222" t="s">
        <v>661</v>
      </c>
      <c r="B287" s="222" t="s">
        <v>662</v>
      </c>
      <c r="C287" s="221">
        <v>234632.14</v>
      </c>
      <c r="D287" s="221">
        <v>158249.82</v>
      </c>
      <c r="E287" s="221">
        <f t="shared" si="5"/>
        <v>392881.96</v>
      </c>
    </row>
    <row r="288" spans="1:5">
      <c r="A288" s="222" t="s">
        <v>663</v>
      </c>
      <c r="B288" s="222" t="s">
        <v>664</v>
      </c>
      <c r="C288" s="221">
        <v>1742611.43</v>
      </c>
      <c r="D288" s="221">
        <v>407955.71</v>
      </c>
      <c r="E288" s="221">
        <f t="shared" si="5"/>
        <v>2150567.14</v>
      </c>
    </row>
    <row r="289" spans="1:5">
      <c r="A289" s="222" t="s">
        <v>665</v>
      </c>
      <c r="B289" s="222" t="s">
        <v>666</v>
      </c>
      <c r="C289" s="221">
        <v>1102961.07</v>
      </c>
      <c r="D289" s="221">
        <v>535377.64</v>
      </c>
      <c r="E289" s="221">
        <f t="shared" si="5"/>
        <v>1638338.71</v>
      </c>
    </row>
    <row r="290" spans="1:5">
      <c r="A290" s="222" t="s">
        <v>667</v>
      </c>
      <c r="B290" s="222" t="s">
        <v>668</v>
      </c>
      <c r="C290" s="221">
        <v>6162549.9100000001</v>
      </c>
      <c r="D290" s="221">
        <v>1623602.07</v>
      </c>
      <c r="E290" s="221">
        <f t="shared" si="5"/>
        <v>7786151.9800000004</v>
      </c>
    </row>
    <row r="291" spans="1:5">
      <c r="A291" s="222" t="s">
        <v>669</v>
      </c>
      <c r="B291" s="222" t="s">
        <v>670</v>
      </c>
      <c r="C291" s="221">
        <v>4254956.22</v>
      </c>
      <c r="D291" s="221">
        <v>1739720.44</v>
      </c>
      <c r="E291" s="221">
        <f t="shared" si="5"/>
        <v>5994676.6600000001</v>
      </c>
    </row>
    <row r="292" spans="1:5">
      <c r="A292" s="222" t="s">
        <v>671</v>
      </c>
      <c r="B292" s="222" t="s">
        <v>672</v>
      </c>
      <c r="C292" s="221">
        <v>4526029.18</v>
      </c>
      <c r="D292" s="221">
        <v>1654429.95</v>
      </c>
      <c r="E292" s="221">
        <f t="shared" si="5"/>
        <v>6180459.1299999999</v>
      </c>
    </row>
    <row r="293" spans="1:5">
      <c r="A293" s="222" t="s">
        <v>673</v>
      </c>
      <c r="B293" s="222" t="s">
        <v>674</v>
      </c>
      <c r="C293" s="221">
        <v>403419.99</v>
      </c>
      <c r="D293" s="221">
        <v>177774.15</v>
      </c>
      <c r="E293" s="221">
        <f t="shared" si="5"/>
        <v>581194.14</v>
      </c>
    </row>
    <row r="294" spans="1:5">
      <c r="A294" s="222" t="s">
        <v>675</v>
      </c>
      <c r="B294" s="222" t="s">
        <v>676</v>
      </c>
      <c r="C294" s="221">
        <v>684458.14</v>
      </c>
      <c r="D294" s="221">
        <v>313930.65000000002</v>
      </c>
      <c r="E294" s="221">
        <f t="shared" si="5"/>
        <v>998388.79</v>
      </c>
    </row>
    <row r="295" spans="1:5">
      <c r="A295" s="222" t="s">
        <v>677</v>
      </c>
      <c r="B295" s="222" t="s">
        <v>678</v>
      </c>
      <c r="C295" s="221">
        <v>1392457.4</v>
      </c>
      <c r="D295" s="221">
        <v>587271.25</v>
      </c>
      <c r="E295" s="221">
        <f t="shared" si="5"/>
        <v>1979728.65</v>
      </c>
    </row>
    <row r="296" spans="1:5">
      <c r="A296" s="222" t="s">
        <v>679</v>
      </c>
      <c r="B296" s="222" t="s">
        <v>680</v>
      </c>
      <c r="C296" s="221">
        <v>1110053.44</v>
      </c>
      <c r="D296" s="221">
        <v>519963.7</v>
      </c>
      <c r="E296" s="221">
        <f t="shared" si="5"/>
        <v>1630017.14</v>
      </c>
    </row>
    <row r="297" spans="1:5">
      <c r="A297" s="222" t="s">
        <v>681</v>
      </c>
      <c r="B297" s="222" t="s">
        <v>682</v>
      </c>
      <c r="C297" s="221">
        <v>7716928.6100000003</v>
      </c>
      <c r="D297" s="221">
        <v>2140996.7799999998</v>
      </c>
      <c r="E297" s="221">
        <f t="shared" si="5"/>
        <v>9857925.3900000006</v>
      </c>
    </row>
    <row r="298" spans="1:5">
      <c r="A298" s="222" t="s">
        <v>683</v>
      </c>
      <c r="B298" s="222" t="s">
        <v>684</v>
      </c>
      <c r="C298" s="221">
        <v>4045874.95</v>
      </c>
      <c r="D298" s="221">
        <v>713151.79</v>
      </c>
      <c r="E298" s="221">
        <f t="shared" si="5"/>
        <v>4759026.74</v>
      </c>
    </row>
    <row r="299" spans="1:5">
      <c r="A299" s="222" t="s">
        <v>685</v>
      </c>
      <c r="B299" s="222" t="s">
        <v>686</v>
      </c>
      <c r="C299" s="221">
        <v>6271876.0999999996</v>
      </c>
      <c r="D299" s="221">
        <v>7981853.8399999999</v>
      </c>
      <c r="E299" s="221">
        <f t="shared" si="5"/>
        <v>14253729.939999999</v>
      </c>
    </row>
    <row r="300" spans="1:5">
      <c r="A300" s="222" t="s">
        <v>687</v>
      </c>
      <c r="B300" s="222" t="s">
        <v>688</v>
      </c>
      <c r="C300" s="221">
        <v>5494388.9800000004</v>
      </c>
      <c r="D300" s="221">
        <v>3240524.76</v>
      </c>
      <c r="E300" s="221">
        <f t="shared" si="5"/>
        <v>8734913.7400000002</v>
      </c>
    </row>
    <row r="301" spans="1:5">
      <c r="A301" s="222" t="s">
        <v>689</v>
      </c>
      <c r="B301" s="222" t="s">
        <v>690</v>
      </c>
      <c r="C301" s="221">
        <v>7663661.0599999996</v>
      </c>
      <c r="D301" s="221">
        <v>4637028.0599999996</v>
      </c>
      <c r="E301" s="221">
        <f t="shared" si="5"/>
        <v>12300689.119999999</v>
      </c>
    </row>
    <row r="302" spans="1:5">
      <c r="A302" s="222" t="s">
        <v>691</v>
      </c>
      <c r="B302" s="222" t="s">
        <v>692</v>
      </c>
      <c r="C302" s="221">
        <v>813110.49</v>
      </c>
      <c r="D302" s="221">
        <v>477318.46</v>
      </c>
      <c r="E302" s="221">
        <f t="shared" si="5"/>
        <v>1290428.95</v>
      </c>
    </row>
    <row r="303" spans="1:5">
      <c r="A303" s="222" t="s">
        <v>693</v>
      </c>
      <c r="B303" s="222" t="s">
        <v>694</v>
      </c>
      <c r="C303" s="221">
        <v>5676840.0999999996</v>
      </c>
      <c r="D303" s="221">
        <v>1104665.96</v>
      </c>
      <c r="E303" s="221">
        <f t="shared" si="5"/>
        <v>6781506.0599999996</v>
      </c>
    </row>
    <row r="304" spans="1:5">
      <c r="A304" s="222" t="s">
        <v>695</v>
      </c>
      <c r="B304" s="222" t="s">
        <v>696</v>
      </c>
      <c r="C304" s="221">
        <v>16177675.02</v>
      </c>
      <c r="D304" s="221">
        <v>6075662.7999999998</v>
      </c>
      <c r="E304" s="221">
        <f t="shared" si="5"/>
        <v>22253337.82</v>
      </c>
    </row>
    <row r="305" spans="1:5">
      <c r="A305" s="222" t="s">
        <v>697</v>
      </c>
      <c r="B305" s="222" t="s">
        <v>698</v>
      </c>
      <c r="C305" s="221">
        <v>1514391.04</v>
      </c>
      <c r="D305" s="221">
        <v>569288.31999999995</v>
      </c>
      <c r="E305" s="221">
        <f t="shared" si="5"/>
        <v>2083679.3599999999</v>
      </c>
    </row>
    <row r="306" spans="1:5">
      <c r="A306" s="222" t="s">
        <v>699</v>
      </c>
      <c r="B306" s="222" t="s">
        <v>700</v>
      </c>
      <c r="C306" s="221">
        <v>10589584.689999999</v>
      </c>
      <c r="D306" s="221">
        <v>3323246.26</v>
      </c>
      <c r="E306" s="221">
        <f t="shared" si="5"/>
        <v>13912830.949999999</v>
      </c>
    </row>
    <row r="307" spans="1:5">
      <c r="A307" s="222" t="s">
        <v>701</v>
      </c>
      <c r="B307" s="222" t="s">
        <v>702</v>
      </c>
      <c r="C307" s="221">
        <v>1433988.85</v>
      </c>
      <c r="D307" s="221">
        <v>793304.3</v>
      </c>
      <c r="E307" s="221">
        <f t="shared" si="5"/>
        <v>2227293.1500000004</v>
      </c>
    </row>
    <row r="308" spans="1:5">
      <c r="A308" s="222" t="s">
        <v>703</v>
      </c>
      <c r="B308" s="222" t="s">
        <v>704</v>
      </c>
      <c r="C308" s="221">
        <v>7405632.5800000001</v>
      </c>
      <c r="D308" s="221">
        <v>2125069.04</v>
      </c>
      <c r="E308" s="221">
        <f t="shared" si="5"/>
        <v>9530701.620000001</v>
      </c>
    </row>
    <row r="309" spans="1:5">
      <c r="A309" s="222" t="s">
        <v>705</v>
      </c>
      <c r="B309" s="222" t="s">
        <v>706</v>
      </c>
      <c r="C309" s="221">
        <v>1053626.57</v>
      </c>
      <c r="D309" s="221">
        <v>602171.4</v>
      </c>
      <c r="E309" s="221">
        <f t="shared" si="5"/>
        <v>1655797.9700000002</v>
      </c>
    </row>
    <row r="310" spans="1:5">
      <c r="A310" s="222" t="s">
        <v>707</v>
      </c>
      <c r="B310" s="222" t="s">
        <v>708</v>
      </c>
      <c r="C310" s="221">
        <v>1592762.5</v>
      </c>
      <c r="D310" s="221">
        <v>437242.2</v>
      </c>
      <c r="E310" s="221">
        <f t="shared" si="5"/>
        <v>2030004.7</v>
      </c>
    </row>
    <row r="311" spans="1:5">
      <c r="A311" s="222" t="s">
        <v>709</v>
      </c>
      <c r="B311" s="222" t="s">
        <v>710</v>
      </c>
      <c r="C311" s="221">
        <v>1973789.09</v>
      </c>
      <c r="D311" s="221">
        <v>2026419.8</v>
      </c>
      <c r="E311" s="221">
        <f t="shared" si="5"/>
        <v>4000208.89</v>
      </c>
    </row>
    <row r="312" spans="1:5">
      <c r="A312" s="222" t="s">
        <v>711</v>
      </c>
      <c r="B312" s="222" t="s">
        <v>712</v>
      </c>
      <c r="C312" s="221">
        <v>7242500.9500000002</v>
      </c>
      <c r="D312" s="221">
        <v>2005354.07</v>
      </c>
      <c r="E312" s="221">
        <f t="shared" si="5"/>
        <v>9247855.0199999996</v>
      </c>
    </row>
    <row r="313" spans="1:5">
      <c r="A313" s="222" t="s">
        <v>713</v>
      </c>
      <c r="B313" s="222" t="s">
        <v>714</v>
      </c>
      <c r="C313" s="221">
        <v>10982448.09</v>
      </c>
      <c r="D313" s="221">
        <v>4929379.1900000004</v>
      </c>
      <c r="E313" s="221">
        <f t="shared" si="5"/>
        <v>15911827.280000001</v>
      </c>
    </row>
    <row r="314" spans="1:5">
      <c r="A314" s="222" t="s">
        <v>715</v>
      </c>
      <c r="B314" s="222" t="s">
        <v>716</v>
      </c>
      <c r="C314" s="221">
        <v>2444991.1800000002</v>
      </c>
      <c r="D314" s="221">
        <v>1458672.87</v>
      </c>
      <c r="E314" s="221">
        <f t="shared" si="5"/>
        <v>3903664.0500000003</v>
      </c>
    </row>
    <row r="315" spans="1:5">
      <c r="A315" s="222" t="s">
        <v>717</v>
      </c>
      <c r="B315" s="222" t="s">
        <v>718</v>
      </c>
      <c r="C315" s="221">
        <v>17567259.629999999</v>
      </c>
      <c r="D315" s="221">
        <v>5328600.33</v>
      </c>
      <c r="E315" s="221">
        <f t="shared" si="5"/>
        <v>22895859.960000001</v>
      </c>
    </row>
    <row r="316" spans="1:5">
      <c r="A316" s="222" t="s">
        <v>719</v>
      </c>
      <c r="B316" s="222" t="s">
        <v>720</v>
      </c>
      <c r="C316" s="221">
        <v>9990664.8499999996</v>
      </c>
      <c r="D316" s="221">
        <v>3505130.79</v>
      </c>
      <c r="E316" s="221">
        <f t="shared" si="5"/>
        <v>13495795.640000001</v>
      </c>
    </row>
    <row r="317" spans="1:5">
      <c r="A317" s="222" t="s">
        <v>721</v>
      </c>
      <c r="B317" s="222" t="s">
        <v>722</v>
      </c>
      <c r="C317" s="221">
        <v>569838.06999999995</v>
      </c>
      <c r="D317" s="221">
        <v>235319.54</v>
      </c>
      <c r="E317" s="221">
        <f t="shared" si="5"/>
        <v>805157.61</v>
      </c>
    </row>
    <row r="318" spans="1:5">
      <c r="A318" s="222" t="s">
        <v>723</v>
      </c>
      <c r="B318" s="222" t="s">
        <v>724</v>
      </c>
      <c r="C318" s="221">
        <v>17191789.43</v>
      </c>
      <c r="D318" s="221">
        <v>5936937.3099999996</v>
      </c>
      <c r="E318" s="221">
        <f t="shared" si="5"/>
        <v>23128726.739999998</v>
      </c>
    </row>
    <row r="319" spans="1:5">
      <c r="A319" s="222" t="s">
        <v>725</v>
      </c>
      <c r="B319" s="222" t="s">
        <v>726</v>
      </c>
      <c r="C319" s="221">
        <v>1882831.49</v>
      </c>
      <c r="D319" s="221">
        <v>428507.63</v>
      </c>
      <c r="E319" s="221">
        <f t="shared" si="5"/>
        <v>2311339.12</v>
      </c>
    </row>
    <row r="320" spans="1:5">
      <c r="A320" s="222" t="s">
        <v>727</v>
      </c>
      <c r="B320" s="222" t="s">
        <v>728</v>
      </c>
      <c r="C320" s="221">
        <v>1598014.29</v>
      </c>
      <c r="D320" s="221">
        <v>869860.22</v>
      </c>
      <c r="E320" s="221">
        <f t="shared" si="5"/>
        <v>2467874.5099999998</v>
      </c>
    </row>
    <row r="321" spans="1:5">
      <c r="A321" s="222" t="s">
        <v>729</v>
      </c>
      <c r="B321" s="222" t="s">
        <v>730</v>
      </c>
      <c r="C321" s="221">
        <v>3322929.73</v>
      </c>
      <c r="D321" s="221">
        <v>879108.59</v>
      </c>
      <c r="E321" s="221">
        <f t="shared" si="5"/>
        <v>4202038.32</v>
      </c>
    </row>
    <row r="322" spans="1:5">
      <c r="A322" s="222" t="s">
        <v>731</v>
      </c>
      <c r="B322" s="222" t="s">
        <v>732</v>
      </c>
      <c r="C322" s="221">
        <v>1233308.52</v>
      </c>
      <c r="D322" s="221">
        <v>386889.99</v>
      </c>
      <c r="E322" s="221">
        <f t="shared" si="5"/>
        <v>1620198.51</v>
      </c>
    </row>
    <row r="323" spans="1:5">
      <c r="A323" s="222" t="s">
        <v>733</v>
      </c>
      <c r="B323" s="222" t="s">
        <v>734</v>
      </c>
      <c r="C323" s="221">
        <v>2578374.92</v>
      </c>
      <c r="D323" s="221">
        <v>721886.36</v>
      </c>
      <c r="E323" s="221">
        <f t="shared" si="5"/>
        <v>3300261.28</v>
      </c>
    </row>
    <row r="324" spans="1:5">
      <c r="A324" s="222" t="s">
        <v>735</v>
      </c>
      <c r="B324" s="222" t="s">
        <v>736</v>
      </c>
      <c r="C324" s="221">
        <v>32475872.329999998</v>
      </c>
      <c r="D324" s="221">
        <v>22021387.539999999</v>
      </c>
      <c r="E324" s="221">
        <f t="shared" si="5"/>
        <v>54497259.869999997</v>
      </c>
    </row>
    <row r="325" spans="1:5">
      <c r="A325" s="222" t="s">
        <v>737</v>
      </c>
      <c r="B325" s="222" t="s">
        <v>738</v>
      </c>
      <c r="C325" s="221">
        <v>1982517.55</v>
      </c>
      <c r="D325" s="221">
        <v>564664.14</v>
      </c>
      <c r="E325" s="221">
        <f t="shared" si="5"/>
        <v>2547181.69</v>
      </c>
    </row>
    <row r="326" spans="1:5">
      <c r="A326" s="222" t="s">
        <v>739</v>
      </c>
      <c r="B326" s="222" t="s">
        <v>740</v>
      </c>
      <c r="C326" s="221">
        <v>1198081.96</v>
      </c>
      <c r="D326" s="221">
        <v>371476.04</v>
      </c>
      <c r="E326" s="221">
        <f t="shared" si="5"/>
        <v>1569558</v>
      </c>
    </row>
    <row r="327" spans="1:5">
      <c r="A327" s="222" t="s">
        <v>741</v>
      </c>
      <c r="B327" s="222" t="s">
        <v>742</v>
      </c>
      <c r="C327" s="221">
        <v>1302638.32</v>
      </c>
      <c r="D327" s="221">
        <v>431590.42</v>
      </c>
      <c r="E327" s="221">
        <f t="shared" si="5"/>
        <v>1734228.74</v>
      </c>
    </row>
    <row r="328" spans="1:5">
      <c r="A328" s="222" t="s">
        <v>743</v>
      </c>
      <c r="B328" s="222" t="s">
        <v>744</v>
      </c>
      <c r="C328" s="221">
        <v>1824984.71</v>
      </c>
      <c r="D328" s="221">
        <v>454197.54</v>
      </c>
      <c r="E328" s="221">
        <f t="shared" ref="E328:E391" si="6">C328+D328</f>
        <v>2279182.25</v>
      </c>
    </row>
    <row r="329" spans="1:5">
      <c r="A329" s="222" t="s">
        <v>745</v>
      </c>
      <c r="B329" s="222" t="s">
        <v>746</v>
      </c>
      <c r="C329" s="221">
        <v>4757454.4000000004</v>
      </c>
      <c r="D329" s="221">
        <v>1096958.99</v>
      </c>
      <c r="E329" s="221">
        <f t="shared" si="6"/>
        <v>5854413.3900000006</v>
      </c>
    </row>
    <row r="330" spans="1:5">
      <c r="A330" s="222" t="s">
        <v>747</v>
      </c>
      <c r="B330" s="222" t="s">
        <v>748</v>
      </c>
      <c r="C330" s="221">
        <v>57464856.770000003</v>
      </c>
      <c r="D330" s="221">
        <v>22535185.66</v>
      </c>
      <c r="E330" s="221">
        <f t="shared" si="6"/>
        <v>80000042.430000007</v>
      </c>
    </row>
    <row r="331" spans="1:5">
      <c r="A331" s="222" t="s">
        <v>749</v>
      </c>
      <c r="B331" s="222" t="s">
        <v>750</v>
      </c>
      <c r="C331" s="221">
        <v>32708753.77</v>
      </c>
      <c r="D331" s="221">
        <v>5390256.0999999996</v>
      </c>
      <c r="E331" s="221">
        <f t="shared" si="6"/>
        <v>38099009.869999997</v>
      </c>
    </row>
    <row r="332" spans="1:5">
      <c r="A332" s="222" t="s">
        <v>751</v>
      </c>
      <c r="B332" s="222" t="s">
        <v>752</v>
      </c>
      <c r="C332" s="221">
        <v>10248181.59</v>
      </c>
      <c r="D332" s="221">
        <v>2546897.29</v>
      </c>
      <c r="E332" s="221">
        <f t="shared" si="6"/>
        <v>12795078.879999999</v>
      </c>
    </row>
    <row r="333" spans="1:5">
      <c r="A333" s="222" t="s">
        <v>753</v>
      </c>
      <c r="B333" s="222" t="s">
        <v>754</v>
      </c>
      <c r="C333" s="221">
        <v>16138132.66</v>
      </c>
      <c r="D333" s="221">
        <v>7189063.3300000001</v>
      </c>
      <c r="E333" s="221">
        <f t="shared" si="6"/>
        <v>23327195.990000002</v>
      </c>
    </row>
    <row r="334" spans="1:5">
      <c r="A334" s="222" t="s">
        <v>755</v>
      </c>
      <c r="B334" s="222" t="s">
        <v>756</v>
      </c>
      <c r="C334" s="221">
        <v>2625437.4500000002</v>
      </c>
      <c r="D334" s="221">
        <v>602685.19999999995</v>
      </c>
      <c r="E334" s="221">
        <f t="shared" si="6"/>
        <v>3228122.6500000004</v>
      </c>
    </row>
    <row r="335" spans="1:5">
      <c r="A335" s="222" t="s">
        <v>757</v>
      </c>
      <c r="B335" s="222" t="s">
        <v>758</v>
      </c>
      <c r="C335" s="221">
        <v>2380522.59</v>
      </c>
      <c r="D335" s="221">
        <v>678213.52</v>
      </c>
      <c r="E335" s="221">
        <f t="shared" si="6"/>
        <v>3058736.11</v>
      </c>
    </row>
    <row r="336" spans="1:5">
      <c r="A336" s="222" t="s">
        <v>759</v>
      </c>
      <c r="B336" s="222" t="s">
        <v>760</v>
      </c>
      <c r="C336" s="221">
        <v>8480411.7799999993</v>
      </c>
      <c r="D336" s="221">
        <v>2197514.5699999998</v>
      </c>
      <c r="E336" s="221">
        <f t="shared" si="6"/>
        <v>10677926.35</v>
      </c>
    </row>
    <row r="337" spans="1:5">
      <c r="A337" s="222" t="s">
        <v>761</v>
      </c>
      <c r="B337" s="222" t="s">
        <v>762</v>
      </c>
      <c r="C337" s="221">
        <v>2328064.02</v>
      </c>
      <c r="D337" s="221">
        <v>459335.52</v>
      </c>
      <c r="E337" s="221">
        <f t="shared" si="6"/>
        <v>2787399.54</v>
      </c>
    </row>
    <row r="338" spans="1:5">
      <c r="A338" s="222" t="s">
        <v>763</v>
      </c>
      <c r="B338" s="222" t="s">
        <v>764</v>
      </c>
      <c r="C338" s="221">
        <v>352210.87</v>
      </c>
      <c r="D338" s="221">
        <v>208602.04</v>
      </c>
      <c r="E338" s="221">
        <f t="shared" si="6"/>
        <v>560812.91</v>
      </c>
    </row>
    <row r="339" spans="1:5">
      <c r="A339" s="222" t="s">
        <v>765</v>
      </c>
      <c r="B339" s="222" t="s">
        <v>766</v>
      </c>
      <c r="C339" s="221">
        <v>2402268.85</v>
      </c>
      <c r="D339" s="221">
        <v>1337416.51</v>
      </c>
      <c r="E339" s="221">
        <f t="shared" si="6"/>
        <v>3739685.3600000003</v>
      </c>
    </row>
    <row r="340" spans="1:5">
      <c r="A340" s="222" t="s">
        <v>767</v>
      </c>
      <c r="B340" s="222" t="s">
        <v>768</v>
      </c>
      <c r="C340" s="221">
        <v>53641998.25</v>
      </c>
      <c r="D340" s="221">
        <v>22562416.960000001</v>
      </c>
      <c r="E340" s="221">
        <f t="shared" si="6"/>
        <v>76204415.210000008</v>
      </c>
    </row>
    <row r="341" spans="1:5">
      <c r="A341" s="222" t="s">
        <v>769</v>
      </c>
      <c r="B341" s="222" t="s">
        <v>770</v>
      </c>
      <c r="C341" s="221">
        <v>1256518.8899999999</v>
      </c>
      <c r="D341" s="221">
        <v>514825.72</v>
      </c>
      <c r="E341" s="221">
        <f t="shared" si="6"/>
        <v>1771344.6099999999</v>
      </c>
    </row>
    <row r="342" spans="1:5">
      <c r="A342" s="222" t="s">
        <v>771</v>
      </c>
      <c r="B342" s="222" t="s">
        <v>772</v>
      </c>
      <c r="C342" s="221">
        <v>4299159.3</v>
      </c>
      <c r="D342" s="221">
        <v>1164780.3400000001</v>
      </c>
      <c r="E342" s="221">
        <f t="shared" si="6"/>
        <v>5463939.6399999997</v>
      </c>
    </row>
    <row r="343" spans="1:5">
      <c r="A343" s="222" t="s">
        <v>773</v>
      </c>
      <c r="B343" s="222" t="s">
        <v>774</v>
      </c>
      <c r="C343" s="221">
        <v>18550984.84</v>
      </c>
      <c r="D343" s="221">
        <v>2878297.08</v>
      </c>
      <c r="E343" s="221">
        <f t="shared" si="6"/>
        <v>21429281.920000002</v>
      </c>
    </row>
    <row r="344" spans="1:5">
      <c r="A344" s="222" t="s">
        <v>775</v>
      </c>
      <c r="B344" s="222" t="s">
        <v>776</v>
      </c>
      <c r="C344" s="221">
        <v>5274854.5</v>
      </c>
      <c r="D344" s="221">
        <v>4768046.58</v>
      </c>
      <c r="E344" s="221">
        <f t="shared" si="6"/>
        <v>10042901.08</v>
      </c>
    </row>
    <row r="345" spans="1:5">
      <c r="A345" s="222" t="s">
        <v>777</v>
      </c>
      <c r="B345" s="222" t="s">
        <v>778</v>
      </c>
      <c r="C345" s="221">
        <v>3381689.94</v>
      </c>
      <c r="D345" s="221">
        <v>2049540.71</v>
      </c>
      <c r="E345" s="221">
        <f t="shared" si="6"/>
        <v>5431230.6500000004</v>
      </c>
    </row>
    <row r="346" spans="1:5">
      <c r="A346" s="222" t="s">
        <v>779</v>
      </c>
      <c r="B346" s="222" t="s">
        <v>780</v>
      </c>
      <c r="C346" s="221">
        <v>2844810.69</v>
      </c>
      <c r="D346" s="221">
        <v>964912.87</v>
      </c>
      <c r="E346" s="221">
        <f t="shared" si="6"/>
        <v>3809723.56</v>
      </c>
    </row>
    <row r="347" spans="1:5">
      <c r="A347" s="222" t="s">
        <v>781</v>
      </c>
      <c r="B347" s="222" t="s">
        <v>782</v>
      </c>
      <c r="C347" s="221">
        <v>201102.85</v>
      </c>
      <c r="D347" s="221">
        <v>119201.16</v>
      </c>
      <c r="E347" s="221">
        <f t="shared" si="6"/>
        <v>320304.01</v>
      </c>
    </row>
    <row r="348" spans="1:5">
      <c r="A348" s="222" t="s">
        <v>783</v>
      </c>
      <c r="B348" s="222" t="s">
        <v>784</v>
      </c>
      <c r="C348" s="221">
        <v>2133103.1800000002</v>
      </c>
      <c r="D348" s="221">
        <v>1068186.3</v>
      </c>
      <c r="E348" s="221">
        <f t="shared" si="6"/>
        <v>3201289.4800000004</v>
      </c>
    </row>
    <row r="349" spans="1:5">
      <c r="A349" s="222" t="s">
        <v>785</v>
      </c>
      <c r="B349" s="222" t="s">
        <v>786</v>
      </c>
      <c r="C349" s="221">
        <v>2588034.23</v>
      </c>
      <c r="D349" s="221">
        <v>950012.73</v>
      </c>
      <c r="E349" s="221">
        <f t="shared" si="6"/>
        <v>3538046.96</v>
      </c>
    </row>
    <row r="350" spans="1:5">
      <c r="A350" s="222" t="s">
        <v>787</v>
      </c>
      <c r="B350" s="222" t="s">
        <v>788</v>
      </c>
      <c r="C350" s="221">
        <v>4326347.4400000004</v>
      </c>
      <c r="D350" s="221">
        <v>1342554.49</v>
      </c>
      <c r="E350" s="221">
        <f t="shared" si="6"/>
        <v>5668901.9300000006</v>
      </c>
    </row>
    <row r="351" spans="1:5">
      <c r="A351" s="222" t="s">
        <v>789</v>
      </c>
      <c r="B351" s="222" t="s">
        <v>790</v>
      </c>
      <c r="C351" s="221">
        <v>4484949.72</v>
      </c>
      <c r="D351" s="221">
        <v>2038750.95</v>
      </c>
      <c r="E351" s="221">
        <f t="shared" si="6"/>
        <v>6523700.6699999999</v>
      </c>
    </row>
    <row r="352" spans="1:5">
      <c r="A352" s="222" t="s">
        <v>791</v>
      </c>
      <c r="B352" s="222" t="s">
        <v>792</v>
      </c>
      <c r="C352" s="221">
        <v>1046131.06</v>
      </c>
      <c r="D352" s="221">
        <v>744493.48</v>
      </c>
      <c r="E352" s="221">
        <f t="shared" si="6"/>
        <v>1790624.54</v>
      </c>
    </row>
    <row r="353" spans="1:5">
      <c r="A353" s="222" t="s">
        <v>793</v>
      </c>
      <c r="B353" s="222" t="s">
        <v>794</v>
      </c>
      <c r="C353" s="221">
        <v>9068363.0999999996</v>
      </c>
      <c r="D353" s="221">
        <v>1882556.32</v>
      </c>
      <c r="E353" s="221">
        <f t="shared" si="6"/>
        <v>10950919.42</v>
      </c>
    </row>
    <row r="354" spans="1:5">
      <c r="A354" s="222" t="s">
        <v>795</v>
      </c>
      <c r="B354" s="222" t="s">
        <v>796</v>
      </c>
      <c r="C354" s="221">
        <v>13842651.27</v>
      </c>
      <c r="D354" s="221">
        <v>4236779.32</v>
      </c>
      <c r="E354" s="221">
        <f t="shared" si="6"/>
        <v>18079430.59</v>
      </c>
    </row>
    <row r="355" spans="1:5">
      <c r="A355" s="222" t="s">
        <v>797</v>
      </c>
      <c r="B355" s="222" t="s">
        <v>798</v>
      </c>
      <c r="C355" s="221">
        <v>3028662.92</v>
      </c>
      <c r="D355" s="221">
        <v>1015265.09</v>
      </c>
      <c r="E355" s="221">
        <f t="shared" si="6"/>
        <v>4043928.01</v>
      </c>
    </row>
    <row r="356" spans="1:5">
      <c r="A356" s="222" t="s">
        <v>799</v>
      </c>
      <c r="B356" s="222" t="s">
        <v>800</v>
      </c>
      <c r="C356" s="221">
        <v>4320240.3099999996</v>
      </c>
      <c r="D356" s="221">
        <v>8344595.3099999996</v>
      </c>
      <c r="E356" s="221">
        <f t="shared" si="6"/>
        <v>12664835.619999999</v>
      </c>
    </row>
    <row r="357" spans="1:5">
      <c r="A357" s="222" t="s">
        <v>801</v>
      </c>
      <c r="B357" s="222" t="s">
        <v>802</v>
      </c>
      <c r="C357" s="221">
        <v>4689461.6100000003</v>
      </c>
      <c r="D357" s="221">
        <v>1347692.48</v>
      </c>
      <c r="E357" s="221">
        <f t="shared" si="6"/>
        <v>6037154.0899999999</v>
      </c>
    </row>
    <row r="358" spans="1:5">
      <c r="A358" s="222" t="s">
        <v>803</v>
      </c>
      <c r="B358" s="222" t="s">
        <v>804</v>
      </c>
      <c r="C358" s="221">
        <v>7231679.2300000004</v>
      </c>
      <c r="D358" s="221">
        <v>1969388.2</v>
      </c>
      <c r="E358" s="221">
        <f t="shared" si="6"/>
        <v>9201067.4299999997</v>
      </c>
    </row>
    <row r="359" spans="1:5">
      <c r="A359" s="222" t="s">
        <v>805</v>
      </c>
      <c r="B359" s="222" t="s">
        <v>806</v>
      </c>
      <c r="C359" s="221">
        <v>3132244.4</v>
      </c>
      <c r="D359" s="221">
        <v>1016292.69</v>
      </c>
      <c r="E359" s="221">
        <f t="shared" si="6"/>
        <v>4148537.09</v>
      </c>
    </row>
    <row r="360" spans="1:5">
      <c r="A360" s="222" t="s">
        <v>807</v>
      </c>
      <c r="B360" s="222" t="s">
        <v>808</v>
      </c>
      <c r="C360" s="221">
        <v>2046455.29</v>
      </c>
      <c r="D360" s="221">
        <v>262037.04</v>
      </c>
      <c r="E360" s="221">
        <f t="shared" si="6"/>
        <v>2308492.33</v>
      </c>
    </row>
    <row r="361" spans="1:5">
      <c r="A361" s="222" t="s">
        <v>809</v>
      </c>
      <c r="B361" s="222" t="s">
        <v>810</v>
      </c>
      <c r="C361" s="221">
        <v>1792801.91</v>
      </c>
      <c r="D361" s="221">
        <v>379183.01</v>
      </c>
      <c r="E361" s="221">
        <f t="shared" si="6"/>
        <v>2171984.92</v>
      </c>
    </row>
    <row r="362" spans="1:5">
      <c r="A362" s="222" t="s">
        <v>811</v>
      </c>
      <c r="B362" s="222" t="s">
        <v>812</v>
      </c>
      <c r="C362" s="221">
        <v>1880248.06</v>
      </c>
      <c r="D362" s="221">
        <v>1023999.66</v>
      </c>
      <c r="E362" s="221">
        <f t="shared" si="6"/>
        <v>2904247.72</v>
      </c>
    </row>
    <row r="363" spans="1:5">
      <c r="A363" s="222" t="s">
        <v>813</v>
      </c>
      <c r="B363" s="222" t="s">
        <v>814</v>
      </c>
      <c r="C363" s="221">
        <v>1851638.04</v>
      </c>
      <c r="D363" s="221">
        <v>466528.7</v>
      </c>
      <c r="E363" s="221">
        <f t="shared" si="6"/>
        <v>2318166.7400000002</v>
      </c>
    </row>
    <row r="364" spans="1:5">
      <c r="A364" s="222" t="s">
        <v>815</v>
      </c>
      <c r="B364" s="222" t="s">
        <v>816</v>
      </c>
      <c r="C364" s="221">
        <v>3357634.95</v>
      </c>
      <c r="D364" s="221">
        <v>952581.72</v>
      </c>
      <c r="E364" s="221">
        <f t="shared" si="6"/>
        <v>4310216.67</v>
      </c>
    </row>
    <row r="365" spans="1:5">
      <c r="A365" s="222" t="s">
        <v>817</v>
      </c>
      <c r="B365" s="222" t="s">
        <v>818</v>
      </c>
      <c r="C365" s="221">
        <v>960986.76</v>
      </c>
      <c r="D365" s="221">
        <v>415662.68</v>
      </c>
      <c r="E365" s="221">
        <f t="shared" si="6"/>
        <v>1376649.44</v>
      </c>
    </row>
    <row r="366" spans="1:5">
      <c r="A366" s="222" t="s">
        <v>819</v>
      </c>
      <c r="B366" s="222" t="s">
        <v>820</v>
      </c>
      <c r="C366" s="221">
        <v>6068127.71</v>
      </c>
      <c r="D366" s="221">
        <v>1845562.86</v>
      </c>
      <c r="E366" s="221">
        <f t="shared" si="6"/>
        <v>7913690.5700000003</v>
      </c>
    </row>
    <row r="367" spans="1:5">
      <c r="A367" s="222" t="s">
        <v>821</v>
      </c>
      <c r="B367" s="222" t="s">
        <v>822</v>
      </c>
      <c r="C367" s="221">
        <v>1650368.58</v>
      </c>
      <c r="D367" s="221">
        <v>473721.87</v>
      </c>
      <c r="E367" s="221">
        <f t="shared" si="6"/>
        <v>2124090.4500000002</v>
      </c>
    </row>
    <row r="368" spans="1:5">
      <c r="A368" s="222" t="s">
        <v>823</v>
      </c>
      <c r="B368" s="222" t="s">
        <v>824</v>
      </c>
      <c r="C368" s="221">
        <v>1560941.1</v>
      </c>
      <c r="D368" s="221">
        <v>768641.99</v>
      </c>
      <c r="E368" s="221">
        <f t="shared" si="6"/>
        <v>2329583.09</v>
      </c>
    </row>
    <row r="369" spans="1:5">
      <c r="A369" s="222" t="s">
        <v>825</v>
      </c>
      <c r="B369" s="222" t="s">
        <v>826</v>
      </c>
      <c r="C369" s="221">
        <v>2813486.86</v>
      </c>
      <c r="D369" s="221">
        <v>1352830.46</v>
      </c>
      <c r="E369" s="221">
        <f t="shared" si="6"/>
        <v>4166317.32</v>
      </c>
    </row>
    <row r="370" spans="1:5">
      <c r="A370" s="222" t="s">
        <v>827</v>
      </c>
      <c r="B370" s="222" t="s">
        <v>828</v>
      </c>
      <c r="C370" s="221">
        <v>20645115.219999999</v>
      </c>
      <c r="D370" s="221">
        <v>7557970.3799999999</v>
      </c>
      <c r="E370" s="221">
        <f t="shared" si="6"/>
        <v>28203085.599999998</v>
      </c>
    </row>
    <row r="371" spans="1:5">
      <c r="A371" s="222" t="s">
        <v>829</v>
      </c>
      <c r="B371" s="222" t="s">
        <v>830</v>
      </c>
      <c r="C371" s="221">
        <v>1962077.09</v>
      </c>
      <c r="D371" s="221">
        <v>671534.15</v>
      </c>
      <c r="E371" s="221">
        <f t="shared" si="6"/>
        <v>2633611.2400000002</v>
      </c>
    </row>
    <row r="372" spans="1:5">
      <c r="A372" s="222" t="s">
        <v>831</v>
      </c>
      <c r="B372" s="222" t="s">
        <v>832</v>
      </c>
      <c r="C372" s="221">
        <v>10678995</v>
      </c>
      <c r="D372" s="221">
        <v>2047999.32</v>
      </c>
      <c r="E372" s="221">
        <f t="shared" si="6"/>
        <v>12726994.32</v>
      </c>
    </row>
    <row r="373" spans="1:5">
      <c r="A373" s="222" t="s">
        <v>833</v>
      </c>
      <c r="B373" s="222" t="s">
        <v>834</v>
      </c>
      <c r="C373" s="221">
        <v>8164754.5599999996</v>
      </c>
      <c r="D373" s="221">
        <v>2334184.87</v>
      </c>
      <c r="E373" s="221">
        <f t="shared" si="6"/>
        <v>10498939.43</v>
      </c>
    </row>
    <row r="374" spans="1:5">
      <c r="A374" s="222" t="s">
        <v>835</v>
      </c>
      <c r="B374" s="222" t="s">
        <v>836</v>
      </c>
      <c r="C374" s="221">
        <v>2885278.8</v>
      </c>
      <c r="D374" s="221">
        <v>933057.39</v>
      </c>
      <c r="E374" s="221">
        <f t="shared" si="6"/>
        <v>3818336.19</v>
      </c>
    </row>
    <row r="375" spans="1:5">
      <c r="A375" s="222" t="s">
        <v>837</v>
      </c>
      <c r="B375" s="222" t="s">
        <v>838</v>
      </c>
      <c r="C375" s="221">
        <v>1453205.19</v>
      </c>
      <c r="D375" s="221">
        <v>948985.13</v>
      </c>
      <c r="E375" s="221">
        <f t="shared" si="6"/>
        <v>2402190.3199999998</v>
      </c>
    </row>
    <row r="376" spans="1:5">
      <c r="A376" s="222" t="s">
        <v>839</v>
      </c>
      <c r="B376" s="222" t="s">
        <v>840</v>
      </c>
      <c r="C376" s="221">
        <v>1078641.51</v>
      </c>
      <c r="D376" s="221">
        <v>348868.93</v>
      </c>
      <c r="E376" s="221">
        <f t="shared" si="6"/>
        <v>1427510.44</v>
      </c>
    </row>
    <row r="377" spans="1:5">
      <c r="A377" s="222" t="s">
        <v>841</v>
      </c>
      <c r="B377" s="222" t="s">
        <v>842</v>
      </c>
      <c r="C377" s="221">
        <v>2503616.5699999998</v>
      </c>
      <c r="D377" s="221">
        <v>490163.41</v>
      </c>
      <c r="E377" s="221">
        <f t="shared" si="6"/>
        <v>2993779.98</v>
      </c>
    </row>
    <row r="378" spans="1:5">
      <c r="A378" s="222" t="s">
        <v>843</v>
      </c>
      <c r="B378" s="222" t="s">
        <v>844</v>
      </c>
      <c r="C378" s="221">
        <v>4770087.24</v>
      </c>
      <c r="D378" s="221">
        <v>969023.26</v>
      </c>
      <c r="E378" s="221">
        <f t="shared" si="6"/>
        <v>5739110.5</v>
      </c>
    </row>
    <row r="379" spans="1:5">
      <c r="A379" s="222" t="s">
        <v>845</v>
      </c>
      <c r="B379" s="222" t="s">
        <v>846</v>
      </c>
      <c r="C379" s="221">
        <v>868505.03</v>
      </c>
      <c r="D379" s="221">
        <v>230181.56</v>
      </c>
      <c r="E379" s="221">
        <f t="shared" si="6"/>
        <v>1098686.5900000001</v>
      </c>
    </row>
    <row r="380" spans="1:5">
      <c r="A380" s="222" t="s">
        <v>847</v>
      </c>
      <c r="B380" s="222" t="s">
        <v>848</v>
      </c>
      <c r="C380" s="221">
        <v>3865811.58</v>
      </c>
      <c r="D380" s="221">
        <v>755283.24</v>
      </c>
      <c r="E380" s="221">
        <f t="shared" si="6"/>
        <v>4621094.82</v>
      </c>
    </row>
    <row r="381" spans="1:5">
      <c r="A381" s="222" t="s">
        <v>849</v>
      </c>
      <c r="B381" s="222" t="s">
        <v>850</v>
      </c>
      <c r="C381" s="221">
        <v>4640593.2300000004</v>
      </c>
      <c r="D381" s="221">
        <v>5199637</v>
      </c>
      <c r="E381" s="221">
        <f t="shared" si="6"/>
        <v>9840230.2300000004</v>
      </c>
    </row>
    <row r="382" spans="1:5">
      <c r="A382" s="222" t="s">
        <v>851</v>
      </c>
      <c r="B382" s="222" t="s">
        <v>852</v>
      </c>
      <c r="C382" s="221">
        <v>450714.51</v>
      </c>
      <c r="D382" s="221">
        <v>187022.52</v>
      </c>
      <c r="E382" s="221">
        <f t="shared" si="6"/>
        <v>637737.03</v>
      </c>
    </row>
    <row r="383" spans="1:5">
      <c r="A383" s="222" t="s">
        <v>853</v>
      </c>
      <c r="B383" s="222" t="s">
        <v>854</v>
      </c>
      <c r="C383" s="221">
        <v>33016650.73</v>
      </c>
      <c r="D383" s="221">
        <v>5638934.4000000004</v>
      </c>
      <c r="E383" s="221">
        <f t="shared" si="6"/>
        <v>38655585.130000003</v>
      </c>
    </row>
    <row r="384" spans="1:5">
      <c r="A384" s="222" t="s">
        <v>855</v>
      </c>
      <c r="B384" s="222" t="s">
        <v>856</v>
      </c>
      <c r="C384" s="221">
        <v>5743499.46</v>
      </c>
      <c r="D384" s="221">
        <v>1857380.21</v>
      </c>
      <c r="E384" s="221">
        <f t="shared" si="6"/>
        <v>7600879.6699999999</v>
      </c>
    </row>
    <row r="385" spans="1:5">
      <c r="A385" s="222" t="s">
        <v>857</v>
      </c>
      <c r="B385" s="222" t="s">
        <v>858</v>
      </c>
      <c r="C385" s="221">
        <v>5656208.9100000001</v>
      </c>
      <c r="D385" s="221">
        <v>1519814.85</v>
      </c>
      <c r="E385" s="221">
        <f t="shared" si="6"/>
        <v>7176023.7599999998</v>
      </c>
    </row>
    <row r="386" spans="1:5">
      <c r="A386" s="222" t="s">
        <v>859</v>
      </c>
      <c r="B386" s="222" t="s">
        <v>860</v>
      </c>
      <c r="C386" s="221">
        <v>3065318.56</v>
      </c>
      <c r="D386" s="221">
        <v>1013209.9</v>
      </c>
      <c r="E386" s="221">
        <f t="shared" si="6"/>
        <v>4078528.46</v>
      </c>
    </row>
    <row r="387" spans="1:5">
      <c r="A387" s="222" t="s">
        <v>861</v>
      </c>
      <c r="B387" s="222" t="s">
        <v>862</v>
      </c>
      <c r="C387" s="221">
        <v>1971190.93</v>
      </c>
      <c r="D387" s="221">
        <v>1338957.9099999999</v>
      </c>
      <c r="E387" s="221">
        <f t="shared" si="6"/>
        <v>3310148.84</v>
      </c>
    </row>
    <row r="388" spans="1:5">
      <c r="A388" s="222" t="s">
        <v>863</v>
      </c>
      <c r="B388" s="222" t="s">
        <v>864</v>
      </c>
      <c r="C388" s="221">
        <v>3948621.79</v>
      </c>
      <c r="D388" s="221">
        <v>601143.80000000005</v>
      </c>
      <c r="E388" s="221">
        <f t="shared" si="6"/>
        <v>4549765.59</v>
      </c>
    </row>
    <row r="389" spans="1:5">
      <c r="A389" s="222" t="s">
        <v>865</v>
      </c>
      <c r="B389" s="222" t="s">
        <v>866</v>
      </c>
      <c r="C389" s="221">
        <v>968525.72</v>
      </c>
      <c r="D389" s="221">
        <v>312389.26</v>
      </c>
      <c r="E389" s="221">
        <f t="shared" si="6"/>
        <v>1280914.98</v>
      </c>
    </row>
    <row r="390" spans="1:5">
      <c r="A390" s="222" t="s">
        <v>867</v>
      </c>
      <c r="B390" s="222" t="s">
        <v>868</v>
      </c>
      <c r="C390" s="221">
        <v>8332663.1600000001</v>
      </c>
      <c r="D390" s="221">
        <v>2319284.73</v>
      </c>
      <c r="E390" s="221">
        <f t="shared" si="6"/>
        <v>10651947.890000001</v>
      </c>
    </row>
    <row r="391" spans="1:5">
      <c r="A391" s="222" t="s">
        <v>869</v>
      </c>
      <c r="B391" s="222" t="s">
        <v>870</v>
      </c>
      <c r="C391" s="221">
        <v>46829595.539999999</v>
      </c>
      <c r="D391" s="221">
        <v>39990449.280000001</v>
      </c>
      <c r="E391" s="221">
        <f t="shared" si="6"/>
        <v>86820044.819999993</v>
      </c>
    </row>
    <row r="392" spans="1:5">
      <c r="A392" s="222" t="s">
        <v>871</v>
      </c>
      <c r="B392" s="222" t="s">
        <v>872</v>
      </c>
      <c r="C392" s="221">
        <v>41462007.210000001</v>
      </c>
      <c r="D392" s="221">
        <v>9195445</v>
      </c>
      <c r="E392" s="221">
        <f t="shared" ref="E392:E455" si="7">C392+D392</f>
        <v>50657452.210000001</v>
      </c>
    </row>
    <row r="393" spans="1:5">
      <c r="A393" s="222" t="s">
        <v>873</v>
      </c>
      <c r="B393" s="222" t="s">
        <v>874</v>
      </c>
      <c r="C393" s="221">
        <v>3216283.87</v>
      </c>
      <c r="D393" s="221">
        <v>1468435.03</v>
      </c>
      <c r="E393" s="221">
        <f t="shared" si="7"/>
        <v>4684718.9000000004</v>
      </c>
    </row>
    <row r="394" spans="1:5">
      <c r="A394" s="222" t="s">
        <v>875</v>
      </c>
      <c r="B394" s="222" t="s">
        <v>876</v>
      </c>
      <c r="C394" s="221">
        <v>6239616.8899999997</v>
      </c>
      <c r="D394" s="221">
        <v>1302478.24</v>
      </c>
      <c r="E394" s="221">
        <f t="shared" si="7"/>
        <v>7542095.1299999999</v>
      </c>
    </row>
    <row r="395" spans="1:5">
      <c r="A395" s="222" t="s">
        <v>877</v>
      </c>
      <c r="B395" s="222" t="s">
        <v>878</v>
      </c>
      <c r="C395" s="221">
        <v>2056684.13</v>
      </c>
      <c r="D395" s="221">
        <v>473208.07</v>
      </c>
      <c r="E395" s="221">
        <f t="shared" si="7"/>
        <v>2529892.1999999997</v>
      </c>
    </row>
    <row r="396" spans="1:5">
      <c r="A396" s="222" t="s">
        <v>879</v>
      </c>
      <c r="B396" s="222" t="s">
        <v>880</v>
      </c>
      <c r="C396" s="221">
        <v>13460327.08</v>
      </c>
      <c r="D396" s="221">
        <v>24331423.899999999</v>
      </c>
      <c r="E396" s="221">
        <f t="shared" si="7"/>
        <v>37791750.979999997</v>
      </c>
    </row>
    <row r="397" spans="1:5">
      <c r="A397" s="222" t="s">
        <v>881</v>
      </c>
      <c r="B397" s="222" t="s">
        <v>882</v>
      </c>
      <c r="C397" s="221">
        <v>10846020.09</v>
      </c>
      <c r="D397" s="221">
        <v>1724306.5</v>
      </c>
      <c r="E397" s="221">
        <f t="shared" si="7"/>
        <v>12570326.59</v>
      </c>
    </row>
    <row r="398" spans="1:5">
      <c r="A398" s="222" t="s">
        <v>883</v>
      </c>
      <c r="B398" s="222" t="s">
        <v>884</v>
      </c>
      <c r="C398" s="221">
        <v>19230218.399999999</v>
      </c>
      <c r="D398" s="221">
        <v>3431143.86</v>
      </c>
      <c r="E398" s="221">
        <f t="shared" si="7"/>
        <v>22661362.259999998</v>
      </c>
    </row>
    <row r="399" spans="1:5">
      <c r="A399" s="222" t="s">
        <v>885</v>
      </c>
      <c r="B399" s="222" t="s">
        <v>886</v>
      </c>
      <c r="C399" s="221">
        <v>5891768.6399999997</v>
      </c>
      <c r="D399" s="221">
        <v>1851728.43</v>
      </c>
      <c r="E399" s="221">
        <f t="shared" si="7"/>
        <v>7743497.0699999994</v>
      </c>
    </row>
    <row r="400" spans="1:5">
      <c r="A400" s="222" t="s">
        <v>887</v>
      </c>
      <c r="B400" s="222" t="s">
        <v>888</v>
      </c>
      <c r="C400" s="221">
        <v>4035276.43</v>
      </c>
      <c r="D400" s="221">
        <v>1427331.18</v>
      </c>
      <c r="E400" s="221">
        <f t="shared" si="7"/>
        <v>5462607.6100000003</v>
      </c>
    </row>
    <row r="401" spans="1:5">
      <c r="A401" s="222" t="s">
        <v>889</v>
      </c>
      <c r="B401" s="222" t="s">
        <v>890</v>
      </c>
      <c r="C401" s="221">
        <v>6261169.0199999996</v>
      </c>
      <c r="D401" s="221">
        <v>975188.84</v>
      </c>
      <c r="E401" s="221">
        <f t="shared" si="7"/>
        <v>7236357.8599999994</v>
      </c>
    </row>
    <row r="402" spans="1:5">
      <c r="A402" s="222" t="s">
        <v>891</v>
      </c>
      <c r="B402" s="222" t="s">
        <v>892</v>
      </c>
      <c r="C402" s="221">
        <v>8789845.0399999991</v>
      </c>
      <c r="D402" s="221">
        <v>1670871.49</v>
      </c>
      <c r="E402" s="221">
        <f t="shared" si="7"/>
        <v>10460716.529999999</v>
      </c>
    </row>
    <row r="403" spans="1:5">
      <c r="A403" s="222" t="s">
        <v>893</v>
      </c>
      <c r="B403" s="222" t="s">
        <v>894</v>
      </c>
      <c r="C403" s="221">
        <v>47737017.420000002</v>
      </c>
      <c r="D403" s="221">
        <v>19757079.210000001</v>
      </c>
      <c r="E403" s="221">
        <f t="shared" si="7"/>
        <v>67494096.629999995</v>
      </c>
    </row>
    <row r="404" spans="1:5">
      <c r="A404" s="222" t="s">
        <v>895</v>
      </c>
      <c r="B404" s="222" t="s">
        <v>896</v>
      </c>
      <c r="C404" s="221">
        <v>7885251.6699999999</v>
      </c>
      <c r="D404" s="221">
        <v>2263794.5299999998</v>
      </c>
      <c r="E404" s="221">
        <f t="shared" si="7"/>
        <v>10149046.199999999</v>
      </c>
    </row>
    <row r="405" spans="1:5">
      <c r="A405" s="222" t="s">
        <v>897</v>
      </c>
      <c r="B405" s="222" t="s">
        <v>898</v>
      </c>
      <c r="C405" s="221">
        <v>21302460.57</v>
      </c>
      <c r="D405" s="221">
        <v>14111465.439999999</v>
      </c>
      <c r="E405" s="221">
        <f t="shared" si="7"/>
        <v>35413926.009999998</v>
      </c>
    </row>
    <row r="406" spans="1:5">
      <c r="A406" s="222" t="s">
        <v>899</v>
      </c>
      <c r="B406" s="222" t="s">
        <v>900</v>
      </c>
      <c r="C406" s="221">
        <v>2143045.9300000002</v>
      </c>
      <c r="D406" s="221">
        <v>838518.54</v>
      </c>
      <c r="E406" s="221">
        <f t="shared" si="7"/>
        <v>2981564.47</v>
      </c>
    </row>
    <row r="407" spans="1:5">
      <c r="A407" s="222" t="s">
        <v>901</v>
      </c>
      <c r="B407" s="222" t="s">
        <v>902</v>
      </c>
      <c r="C407" s="221">
        <v>23738388.800000001</v>
      </c>
      <c r="D407" s="221">
        <v>11592313.24</v>
      </c>
      <c r="E407" s="221">
        <f t="shared" si="7"/>
        <v>35330702.039999999</v>
      </c>
    </row>
    <row r="408" spans="1:5">
      <c r="A408" s="222" t="s">
        <v>903</v>
      </c>
      <c r="B408" s="222" t="s">
        <v>904</v>
      </c>
      <c r="C408" s="221">
        <v>1402060.97</v>
      </c>
      <c r="D408" s="221">
        <v>556443.37</v>
      </c>
      <c r="E408" s="221">
        <f t="shared" si="7"/>
        <v>1958504.3399999999</v>
      </c>
    </row>
    <row r="409" spans="1:5">
      <c r="A409" s="222" t="s">
        <v>905</v>
      </c>
      <c r="B409" s="222" t="s">
        <v>906</v>
      </c>
      <c r="C409" s="221">
        <v>1811643.3</v>
      </c>
      <c r="D409" s="221">
        <v>1424248.4</v>
      </c>
      <c r="E409" s="221">
        <f t="shared" si="7"/>
        <v>3235891.7</v>
      </c>
    </row>
    <row r="410" spans="1:5">
      <c r="A410" s="222" t="s">
        <v>907</v>
      </c>
      <c r="B410" s="222" t="s">
        <v>908</v>
      </c>
      <c r="C410" s="221">
        <v>953237.63</v>
      </c>
      <c r="D410" s="221">
        <v>393569.36</v>
      </c>
      <c r="E410" s="221">
        <f t="shared" si="7"/>
        <v>1346806.99</v>
      </c>
    </row>
    <row r="411" spans="1:5">
      <c r="A411" s="222" t="s">
        <v>909</v>
      </c>
      <c r="B411" s="222" t="s">
        <v>910</v>
      </c>
      <c r="C411" s="221">
        <v>2005439.98</v>
      </c>
      <c r="D411" s="221">
        <v>992657.97</v>
      </c>
      <c r="E411" s="221">
        <f t="shared" si="7"/>
        <v>2998097.95</v>
      </c>
    </row>
    <row r="412" spans="1:5">
      <c r="A412" s="222" t="s">
        <v>911</v>
      </c>
      <c r="B412" s="222" t="s">
        <v>912</v>
      </c>
      <c r="C412" s="221">
        <v>56579424.280000001</v>
      </c>
      <c r="D412" s="221">
        <v>10576020.560000001</v>
      </c>
      <c r="E412" s="221">
        <f t="shared" si="7"/>
        <v>67155444.840000004</v>
      </c>
    </row>
    <row r="413" spans="1:5">
      <c r="A413" s="222" t="s">
        <v>913</v>
      </c>
      <c r="B413" s="222" t="s">
        <v>914</v>
      </c>
      <c r="C413" s="221">
        <v>15248396.52</v>
      </c>
      <c r="D413" s="221">
        <v>4370366.83</v>
      </c>
      <c r="E413" s="221">
        <f t="shared" si="7"/>
        <v>19618763.350000001</v>
      </c>
    </row>
    <row r="414" spans="1:5">
      <c r="A414" s="222" t="s">
        <v>915</v>
      </c>
      <c r="B414" s="222" t="s">
        <v>916</v>
      </c>
      <c r="C414" s="221">
        <v>855565.67</v>
      </c>
      <c r="D414" s="221">
        <v>246623.1</v>
      </c>
      <c r="E414" s="221">
        <f t="shared" si="7"/>
        <v>1102188.77</v>
      </c>
    </row>
    <row r="415" spans="1:5">
      <c r="A415" s="222" t="s">
        <v>917</v>
      </c>
      <c r="B415" s="222" t="s">
        <v>918</v>
      </c>
      <c r="C415" s="221">
        <v>3351760.2</v>
      </c>
      <c r="D415" s="221">
        <v>4195161.67</v>
      </c>
      <c r="E415" s="221">
        <f t="shared" si="7"/>
        <v>7546921.8700000001</v>
      </c>
    </row>
    <row r="416" spans="1:5">
      <c r="A416" s="222" t="s">
        <v>919</v>
      </c>
      <c r="B416" s="222" t="s">
        <v>920</v>
      </c>
      <c r="C416" s="221">
        <v>3396097.94</v>
      </c>
      <c r="D416" s="221">
        <v>1778255.3</v>
      </c>
      <c r="E416" s="221">
        <f t="shared" si="7"/>
        <v>5174353.24</v>
      </c>
    </row>
    <row r="417" spans="1:5">
      <c r="A417" s="222" t="s">
        <v>921</v>
      </c>
      <c r="B417" s="222" t="s">
        <v>922</v>
      </c>
      <c r="C417" s="221">
        <v>694373.03</v>
      </c>
      <c r="D417" s="221">
        <v>419259.27</v>
      </c>
      <c r="E417" s="221">
        <f t="shared" si="7"/>
        <v>1113632.3</v>
      </c>
    </row>
    <row r="418" spans="1:5">
      <c r="A418" s="222" t="s">
        <v>923</v>
      </c>
      <c r="B418" s="222" t="s">
        <v>924</v>
      </c>
      <c r="C418" s="221">
        <v>8520012.2699999996</v>
      </c>
      <c r="D418" s="221">
        <v>1688340.63</v>
      </c>
      <c r="E418" s="221">
        <f t="shared" si="7"/>
        <v>10208352.899999999</v>
      </c>
    </row>
    <row r="419" spans="1:5">
      <c r="A419" s="222" t="s">
        <v>925</v>
      </c>
      <c r="B419" s="222" t="s">
        <v>926</v>
      </c>
      <c r="C419" s="221">
        <v>28868474.079999998</v>
      </c>
      <c r="D419" s="221">
        <v>19847507.68</v>
      </c>
      <c r="E419" s="221">
        <f t="shared" si="7"/>
        <v>48715981.759999998</v>
      </c>
    </row>
    <row r="420" spans="1:5">
      <c r="A420" s="222" t="s">
        <v>927</v>
      </c>
      <c r="B420" s="222" t="s">
        <v>928</v>
      </c>
      <c r="C420" s="221">
        <v>14421746.66</v>
      </c>
      <c r="D420" s="221">
        <v>5545936.9400000004</v>
      </c>
      <c r="E420" s="221">
        <f t="shared" si="7"/>
        <v>19967683.600000001</v>
      </c>
    </row>
    <row r="421" spans="1:5">
      <c r="A421" s="222" t="s">
        <v>929</v>
      </c>
      <c r="B421" s="222" t="s">
        <v>930</v>
      </c>
      <c r="C421" s="221">
        <v>5623508.1200000001</v>
      </c>
      <c r="D421" s="221">
        <v>2511445.2200000002</v>
      </c>
      <c r="E421" s="221">
        <f t="shared" si="7"/>
        <v>8134953.3399999999</v>
      </c>
    </row>
    <row r="422" spans="1:5">
      <c r="A422" s="222" t="s">
        <v>931</v>
      </c>
      <c r="B422" s="222" t="s">
        <v>932</v>
      </c>
      <c r="C422" s="221">
        <v>1199899.67</v>
      </c>
      <c r="D422" s="221">
        <v>265119.83</v>
      </c>
      <c r="E422" s="221">
        <f t="shared" si="7"/>
        <v>1465019.5</v>
      </c>
    </row>
    <row r="423" spans="1:5">
      <c r="A423" s="222" t="s">
        <v>933</v>
      </c>
      <c r="B423" s="222" t="s">
        <v>934</v>
      </c>
      <c r="C423" s="221">
        <v>15139852.029999999</v>
      </c>
      <c r="D423" s="221">
        <v>4747494.6500000004</v>
      </c>
      <c r="E423" s="221">
        <f t="shared" si="7"/>
        <v>19887346.68</v>
      </c>
    </row>
    <row r="424" spans="1:5">
      <c r="A424" s="222" t="s">
        <v>935</v>
      </c>
      <c r="B424" s="222" t="s">
        <v>936</v>
      </c>
      <c r="C424" s="221">
        <v>12383707.24</v>
      </c>
      <c r="D424" s="221">
        <v>6108032.0800000001</v>
      </c>
      <c r="E424" s="221">
        <f t="shared" si="7"/>
        <v>18491739.32</v>
      </c>
    </row>
    <row r="425" spans="1:5">
      <c r="A425" s="222" t="s">
        <v>937</v>
      </c>
      <c r="B425" s="222" t="s">
        <v>938</v>
      </c>
      <c r="C425" s="221">
        <v>358336.88</v>
      </c>
      <c r="D425" s="221">
        <v>295433.92</v>
      </c>
      <c r="E425" s="221">
        <f t="shared" si="7"/>
        <v>653770.80000000005</v>
      </c>
    </row>
    <row r="426" spans="1:5">
      <c r="A426" s="222" t="s">
        <v>939</v>
      </c>
      <c r="B426" s="222" t="s">
        <v>940</v>
      </c>
      <c r="C426" s="221">
        <v>4119219.82</v>
      </c>
      <c r="D426" s="221">
        <v>863180.85</v>
      </c>
      <c r="E426" s="221">
        <f t="shared" si="7"/>
        <v>4982400.67</v>
      </c>
    </row>
    <row r="427" spans="1:5">
      <c r="A427" s="222" t="s">
        <v>941</v>
      </c>
      <c r="B427" s="222" t="s">
        <v>942</v>
      </c>
      <c r="C427" s="221">
        <v>3676281.65</v>
      </c>
      <c r="D427" s="221">
        <v>2282291.2599999998</v>
      </c>
      <c r="E427" s="221">
        <f t="shared" si="7"/>
        <v>5958572.9100000001</v>
      </c>
    </row>
    <row r="428" spans="1:5">
      <c r="A428" s="222" t="s">
        <v>943</v>
      </c>
      <c r="B428" s="222" t="s">
        <v>944</v>
      </c>
      <c r="C428" s="221">
        <v>976247.8</v>
      </c>
      <c r="D428" s="221">
        <v>349896.52</v>
      </c>
      <c r="E428" s="221">
        <f t="shared" si="7"/>
        <v>1326144.32</v>
      </c>
    </row>
    <row r="429" spans="1:5">
      <c r="A429" s="222" t="s">
        <v>945</v>
      </c>
      <c r="B429" s="222" t="s">
        <v>946</v>
      </c>
      <c r="C429" s="221">
        <v>1070860.81</v>
      </c>
      <c r="D429" s="221">
        <v>282588.96999999997</v>
      </c>
      <c r="E429" s="221">
        <f t="shared" si="7"/>
        <v>1353449.78</v>
      </c>
    </row>
    <row r="430" spans="1:5">
      <c r="A430" s="222" t="s">
        <v>947</v>
      </c>
      <c r="B430" s="222" t="s">
        <v>948</v>
      </c>
      <c r="C430" s="221">
        <v>8505724.75</v>
      </c>
      <c r="D430" s="221">
        <v>2051082.11</v>
      </c>
      <c r="E430" s="221">
        <f t="shared" si="7"/>
        <v>10556806.859999999</v>
      </c>
    </row>
    <row r="431" spans="1:5">
      <c r="A431" s="222" t="s">
        <v>949</v>
      </c>
      <c r="B431" s="222" t="s">
        <v>950</v>
      </c>
      <c r="C431" s="221">
        <v>4422660.12</v>
      </c>
      <c r="D431" s="221">
        <v>1134980.05</v>
      </c>
      <c r="E431" s="221">
        <f t="shared" si="7"/>
        <v>5557640.1699999999</v>
      </c>
    </row>
    <row r="432" spans="1:5">
      <c r="A432" s="222" t="s">
        <v>951</v>
      </c>
      <c r="B432" s="222" t="s">
        <v>952</v>
      </c>
      <c r="C432" s="221">
        <v>21166961.84</v>
      </c>
      <c r="D432" s="221">
        <v>4041022.23</v>
      </c>
      <c r="E432" s="221">
        <f t="shared" si="7"/>
        <v>25207984.07</v>
      </c>
    </row>
    <row r="433" spans="1:5">
      <c r="A433" s="222" t="s">
        <v>953</v>
      </c>
      <c r="B433" s="222" t="s">
        <v>954</v>
      </c>
      <c r="C433" s="221">
        <v>15367762.359999999</v>
      </c>
      <c r="D433" s="221">
        <v>7905811.71</v>
      </c>
      <c r="E433" s="221">
        <f t="shared" si="7"/>
        <v>23273574.07</v>
      </c>
    </row>
    <row r="434" spans="1:5">
      <c r="A434" s="222" t="s">
        <v>955</v>
      </c>
      <c r="B434" s="222" t="s">
        <v>956</v>
      </c>
      <c r="C434" s="221">
        <v>3057452.01</v>
      </c>
      <c r="D434" s="221">
        <v>909422.68</v>
      </c>
      <c r="E434" s="221">
        <f t="shared" si="7"/>
        <v>3966874.69</v>
      </c>
    </row>
    <row r="435" spans="1:5">
      <c r="A435" s="222" t="s">
        <v>957</v>
      </c>
      <c r="B435" s="222" t="s">
        <v>958</v>
      </c>
      <c r="C435" s="221">
        <v>2520460.2400000002</v>
      </c>
      <c r="D435" s="221">
        <v>783028.34</v>
      </c>
      <c r="E435" s="221">
        <f t="shared" si="7"/>
        <v>3303488.58</v>
      </c>
    </row>
    <row r="436" spans="1:5">
      <c r="A436" s="222" t="s">
        <v>959</v>
      </c>
      <c r="B436" s="222" t="s">
        <v>960</v>
      </c>
      <c r="C436" s="221">
        <v>550951.85</v>
      </c>
      <c r="D436" s="221">
        <v>129990.93</v>
      </c>
      <c r="E436" s="221">
        <f t="shared" si="7"/>
        <v>680942.78</v>
      </c>
    </row>
    <row r="437" spans="1:5">
      <c r="A437" s="222" t="s">
        <v>961</v>
      </c>
      <c r="B437" s="222" t="s">
        <v>962</v>
      </c>
      <c r="C437" s="221">
        <v>1329812.55</v>
      </c>
      <c r="D437" s="221">
        <v>911477.87</v>
      </c>
      <c r="E437" s="221">
        <f t="shared" si="7"/>
        <v>2241290.42</v>
      </c>
    </row>
    <row r="438" spans="1:5">
      <c r="A438" s="222" t="s">
        <v>963</v>
      </c>
      <c r="B438" s="222" t="s">
        <v>964</v>
      </c>
      <c r="C438" s="221">
        <v>979691.67</v>
      </c>
      <c r="D438" s="221">
        <v>497356.58</v>
      </c>
      <c r="E438" s="221">
        <f t="shared" si="7"/>
        <v>1477048.25</v>
      </c>
    </row>
    <row r="439" spans="1:5">
      <c r="A439" s="222" t="s">
        <v>965</v>
      </c>
      <c r="B439" s="222" t="s">
        <v>966</v>
      </c>
      <c r="C439" s="221">
        <v>5598237.54</v>
      </c>
      <c r="D439" s="221">
        <v>1333306.1299999999</v>
      </c>
      <c r="E439" s="221">
        <f t="shared" si="7"/>
        <v>6931543.6699999999</v>
      </c>
    </row>
    <row r="440" spans="1:5">
      <c r="A440" s="222" t="s">
        <v>967</v>
      </c>
      <c r="B440" s="222" t="s">
        <v>968</v>
      </c>
      <c r="C440" s="221">
        <v>8033866.5899999999</v>
      </c>
      <c r="D440" s="221">
        <v>2389675.0699999998</v>
      </c>
      <c r="E440" s="221">
        <f t="shared" si="7"/>
        <v>10423541.66</v>
      </c>
    </row>
    <row r="441" spans="1:5">
      <c r="A441" s="222" t="s">
        <v>969</v>
      </c>
      <c r="B441" s="222" t="s">
        <v>970</v>
      </c>
      <c r="C441" s="221">
        <v>11009395.27</v>
      </c>
      <c r="D441" s="221">
        <v>1800862.42</v>
      </c>
      <c r="E441" s="221">
        <f t="shared" si="7"/>
        <v>12810257.689999999</v>
      </c>
    </row>
    <row r="442" spans="1:5">
      <c r="A442" s="222" t="s">
        <v>971</v>
      </c>
      <c r="B442" s="222" t="s">
        <v>972</v>
      </c>
      <c r="C442" s="221">
        <v>2033752.4</v>
      </c>
      <c r="D442" s="221">
        <v>571857.31000000006</v>
      </c>
      <c r="E442" s="221">
        <f t="shared" si="7"/>
        <v>2605609.71</v>
      </c>
    </row>
    <row r="443" spans="1:5">
      <c r="A443" s="222" t="s">
        <v>973</v>
      </c>
      <c r="B443" s="222" t="s">
        <v>974</v>
      </c>
      <c r="C443" s="221">
        <v>29182512.91</v>
      </c>
      <c r="D443" s="221">
        <v>4964831.26</v>
      </c>
      <c r="E443" s="221">
        <f t="shared" si="7"/>
        <v>34147344.170000002</v>
      </c>
    </row>
    <row r="444" spans="1:5">
      <c r="A444" s="222" t="s">
        <v>975</v>
      </c>
      <c r="B444" s="222" t="s">
        <v>976</v>
      </c>
      <c r="C444" s="221">
        <v>3403608.94</v>
      </c>
      <c r="D444" s="221">
        <v>901201.91</v>
      </c>
      <c r="E444" s="221">
        <f t="shared" si="7"/>
        <v>4304810.8499999996</v>
      </c>
    </row>
    <row r="445" spans="1:5">
      <c r="A445" s="222" t="s">
        <v>977</v>
      </c>
      <c r="B445" s="222" t="s">
        <v>978</v>
      </c>
      <c r="C445" s="221">
        <v>43398690.439999998</v>
      </c>
      <c r="D445" s="221">
        <v>12494542.75</v>
      </c>
      <c r="E445" s="221">
        <f t="shared" si="7"/>
        <v>55893233.189999998</v>
      </c>
    </row>
    <row r="446" spans="1:5">
      <c r="A446" s="222" t="s">
        <v>979</v>
      </c>
      <c r="B446" s="222" t="s">
        <v>980</v>
      </c>
      <c r="C446" s="221">
        <v>1196487.1599999999</v>
      </c>
      <c r="D446" s="221">
        <v>460363.12</v>
      </c>
      <c r="E446" s="221">
        <f t="shared" si="7"/>
        <v>1656850.2799999998</v>
      </c>
    </row>
    <row r="447" spans="1:5">
      <c r="A447" s="222" t="s">
        <v>981</v>
      </c>
      <c r="B447" s="222" t="s">
        <v>982</v>
      </c>
      <c r="C447" s="221">
        <v>9642258.75</v>
      </c>
      <c r="D447" s="221">
        <v>3997863.19</v>
      </c>
      <c r="E447" s="221">
        <f t="shared" si="7"/>
        <v>13640121.939999999</v>
      </c>
    </row>
    <row r="448" spans="1:5">
      <c r="A448" s="222" t="s">
        <v>983</v>
      </c>
      <c r="B448" s="222" t="s">
        <v>984</v>
      </c>
      <c r="C448" s="221">
        <v>339032.22</v>
      </c>
      <c r="D448" s="221">
        <v>181884.54</v>
      </c>
      <c r="E448" s="221">
        <f t="shared" si="7"/>
        <v>520916.76</v>
      </c>
    </row>
    <row r="449" spans="1:5">
      <c r="A449" s="222" t="s">
        <v>985</v>
      </c>
      <c r="B449" s="222" t="s">
        <v>986</v>
      </c>
      <c r="C449" s="221">
        <v>567208.85</v>
      </c>
      <c r="D449" s="221">
        <v>230181.56</v>
      </c>
      <c r="E449" s="221">
        <f t="shared" si="7"/>
        <v>797390.40999999992</v>
      </c>
    </row>
    <row r="450" spans="1:5">
      <c r="A450" s="222" t="s">
        <v>987</v>
      </c>
      <c r="B450" s="222" t="s">
        <v>988</v>
      </c>
      <c r="C450" s="221">
        <v>1550337.06</v>
      </c>
      <c r="D450" s="221">
        <v>236860.93</v>
      </c>
      <c r="E450" s="221">
        <f t="shared" si="7"/>
        <v>1787197.99</v>
      </c>
    </row>
    <row r="451" spans="1:5">
      <c r="A451" s="222" t="s">
        <v>989</v>
      </c>
      <c r="B451" s="222" t="s">
        <v>990</v>
      </c>
      <c r="C451" s="221">
        <v>2860699.72</v>
      </c>
      <c r="D451" s="221">
        <v>843656.52</v>
      </c>
      <c r="E451" s="221">
        <f t="shared" si="7"/>
        <v>3704356.24</v>
      </c>
    </row>
    <row r="452" spans="1:5">
      <c r="A452" s="222" t="s">
        <v>991</v>
      </c>
      <c r="B452" s="222" t="s">
        <v>992</v>
      </c>
      <c r="C452" s="221">
        <v>10457171.039999999</v>
      </c>
      <c r="D452" s="221">
        <v>3365891.5</v>
      </c>
      <c r="E452" s="221">
        <f t="shared" si="7"/>
        <v>13823062.539999999</v>
      </c>
    </row>
    <row r="453" spans="1:5">
      <c r="A453" s="222" t="s">
        <v>993</v>
      </c>
      <c r="B453" s="222" t="s">
        <v>994</v>
      </c>
      <c r="C453" s="221">
        <v>17595932.23</v>
      </c>
      <c r="D453" s="221">
        <v>7746020.5</v>
      </c>
      <c r="E453" s="221">
        <f t="shared" si="7"/>
        <v>25341952.73</v>
      </c>
    </row>
    <row r="454" spans="1:5">
      <c r="A454" s="222" t="s">
        <v>995</v>
      </c>
      <c r="B454" s="222" t="s">
        <v>996</v>
      </c>
      <c r="C454" s="221">
        <v>3271670.61</v>
      </c>
      <c r="D454" s="221">
        <v>1032220.43</v>
      </c>
      <c r="E454" s="221">
        <f t="shared" si="7"/>
        <v>4303891.04</v>
      </c>
    </row>
    <row r="455" spans="1:5">
      <c r="A455" s="222" t="s">
        <v>997</v>
      </c>
      <c r="B455" s="222" t="s">
        <v>998</v>
      </c>
      <c r="C455" s="221">
        <v>4348446.33</v>
      </c>
      <c r="D455" s="221">
        <v>1725847.89</v>
      </c>
      <c r="E455" s="221">
        <f t="shared" si="7"/>
        <v>6074294.2199999997</v>
      </c>
    </row>
    <row r="456" spans="1:5">
      <c r="A456" s="222" t="s">
        <v>999</v>
      </c>
      <c r="B456" s="222" t="s">
        <v>1000</v>
      </c>
      <c r="C456" s="221">
        <v>41572844.409999996</v>
      </c>
      <c r="D456" s="221">
        <v>6326396.2800000003</v>
      </c>
      <c r="E456" s="221">
        <f t="shared" ref="E456:E519" si="8">C456+D456</f>
        <v>47899240.689999998</v>
      </c>
    </row>
    <row r="457" spans="1:5">
      <c r="A457" s="222" t="s">
        <v>1001</v>
      </c>
      <c r="B457" s="222" t="s">
        <v>1002</v>
      </c>
      <c r="C457" s="221">
        <v>2613633</v>
      </c>
      <c r="D457" s="221">
        <v>541029.42000000004</v>
      </c>
      <c r="E457" s="221">
        <f t="shared" si="8"/>
        <v>3154662.42</v>
      </c>
    </row>
    <row r="458" spans="1:5">
      <c r="A458" s="222" t="s">
        <v>1003</v>
      </c>
      <c r="B458" s="222" t="s">
        <v>1004</v>
      </c>
      <c r="C458" s="221">
        <v>6662294.5700000003</v>
      </c>
      <c r="D458" s="221">
        <v>2168228.08</v>
      </c>
      <c r="E458" s="221">
        <f t="shared" si="8"/>
        <v>8830522.6500000004</v>
      </c>
    </row>
    <row r="459" spans="1:5">
      <c r="A459" s="222" t="s">
        <v>1005</v>
      </c>
      <c r="B459" s="222" t="s">
        <v>1006</v>
      </c>
      <c r="C459" s="221">
        <v>3991631.03</v>
      </c>
      <c r="D459" s="221">
        <v>2011519.65</v>
      </c>
      <c r="E459" s="221">
        <f t="shared" si="8"/>
        <v>6003150.6799999997</v>
      </c>
    </row>
    <row r="460" spans="1:5">
      <c r="A460" s="222" t="s">
        <v>1007</v>
      </c>
      <c r="B460" s="222" t="s">
        <v>1008</v>
      </c>
      <c r="C460" s="221">
        <v>9181035.4600000009</v>
      </c>
      <c r="D460" s="221">
        <v>1633878.03</v>
      </c>
      <c r="E460" s="221">
        <f t="shared" si="8"/>
        <v>10814913.49</v>
      </c>
    </row>
    <row r="461" spans="1:5">
      <c r="A461" s="222" t="s">
        <v>1009</v>
      </c>
      <c r="B461" s="222" t="s">
        <v>1010</v>
      </c>
      <c r="C461" s="221">
        <v>3965327.14</v>
      </c>
      <c r="D461" s="221">
        <v>1411917.24</v>
      </c>
      <c r="E461" s="221">
        <f t="shared" si="8"/>
        <v>5377244.3799999999</v>
      </c>
    </row>
    <row r="462" spans="1:5">
      <c r="A462" s="222" t="s">
        <v>1011</v>
      </c>
      <c r="B462" s="222" t="s">
        <v>1012</v>
      </c>
      <c r="C462" s="221">
        <v>2251826.06</v>
      </c>
      <c r="D462" s="221">
        <v>866263.63</v>
      </c>
      <c r="E462" s="221">
        <f t="shared" si="8"/>
        <v>3118089.69</v>
      </c>
    </row>
    <row r="463" spans="1:5">
      <c r="A463" s="222" t="s">
        <v>1013</v>
      </c>
      <c r="B463" s="222" t="s">
        <v>1014</v>
      </c>
      <c r="C463" s="221">
        <v>13731997.23</v>
      </c>
      <c r="D463" s="221">
        <v>1744344.63</v>
      </c>
      <c r="E463" s="221">
        <f t="shared" si="8"/>
        <v>15476341.859999999</v>
      </c>
    </row>
    <row r="464" spans="1:5">
      <c r="A464" s="222" t="s">
        <v>1015</v>
      </c>
      <c r="B464" s="222" t="s">
        <v>1016</v>
      </c>
      <c r="C464" s="221">
        <v>1072699.17</v>
      </c>
      <c r="D464" s="221">
        <v>572884.91</v>
      </c>
      <c r="E464" s="221">
        <f t="shared" si="8"/>
        <v>1645584.08</v>
      </c>
    </row>
    <row r="465" spans="1:5">
      <c r="A465" s="222" t="s">
        <v>1017</v>
      </c>
      <c r="B465" s="222" t="s">
        <v>1018</v>
      </c>
      <c r="C465" s="221">
        <v>5076064.45</v>
      </c>
      <c r="D465" s="221">
        <v>2301301.79</v>
      </c>
      <c r="E465" s="221">
        <f t="shared" si="8"/>
        <v>7377366.2400000002</v>
      </c>
    </row>
    <row r="466" spans="1:5">
      <c r="A466" s="222" t="s">
        <v>1019</v>
      </c>
      <c r="B466" s="222" t="s">
        <v>1020</v>
      </c>
      <c r="C466" s="221">
        <v>12418734.27</v>
      </c>
      <c r="D466" s="221">
        <v>2781189.24</v>
      </c>
      <c r="E466" s="221">
        <f t="shared" si="8"/>
        <v>15199923.51</v>
      </c>
    </row>
    <row r="467" spans="1:5">
      <c r="A467" s="222" t="s">
        <v>1021</v>
      </c>
      <c r="B467" s="222" t="s">
        <v>1022</v>
      </c>
      <c r="C467" s="221">
        <v>1438973.47</v>
      </c>
      <c r="D467" s="221">
        <v>315472.05</v>
      </c>
      <c r="E467" s="221">
        <f t="shared" si="8"/>
        <v>1754445.52</v>
      </c>
    </row>
    <row r="468" spans="1:5">
      <c r="A468" s="222" t="s">
        <v>1023</v>
      </c>
      <c r="B468" s="222" t="s">
        <v>1024</v>
      </c>
      <c r="C468" s="221">
        <v>4295665.0999999996</v>
      </c>
      <c r="D468" s="221">
        <v>2235021.83</v>
      </c>
      <c r="E468" s="221">
        <f t="shared" si="8"/>
        <v>6530686.9299999997</v>
      </c>
    </row>
    <row r="469" spans="1:5">
      <c r="A469" s="222" t="s">
        <v>1025</v>
      </c>
      <c r="B469" s="222" t="s">
        <v>1026</v>
      </c>
      <c r="C469" s="221">
        <v>993416.48</v>
      </c>
      <c r="D469" s="221">
        <v>340648.16</v>
      </c>
      <c r="E469" s="221">
        <f t="shared" si="8"/>
        <v>1334064.6399999999</v>
      </c>
    </row>
    <row r="470" spans="1:5">
      <c r="A470" s="222" t="s">
        <v>1027</v>
      </c>
      <c r="B470" s="222" t="s">
        <v>1028</v>
      </c>
      <c r="C470" s="221">
        <v>664857.51</v>
      </c>
      <c r="D470" s="221">
        <v>246623.1</v>
      </c>
      <c r="E470" s="221">
        <f t="shared" si="8"/>
        <v>911480.61</v>
      </c>
    </row>
    <row r="471" spans="1:5">
      <c r="A471" s="222" t="s">
        <v>1029</v>
      </c>
      <c r="B471" s="222" t="s">
        <v>1030</v>
      </c>
      <c r="C471" s="221">
        <v>2572121.02</v>
      </c>
      <c r="D471" s="221">
        <v>805635.46</v>
      </c>
      <c r="E471" s="221">
        <f t="shared" si="8"/>
        <v>3377756.48</v>
      </c>
    </row>
    <row r="472" spans="1:5">
      <c r="A472" s="222" t="s">
        <v>1031</v>
      </c>
      <c r="B472" s="222" t="s">
        <v>1032</v>
      </c>
      <c r="C472" s="221">
        <v>31430706.559999999</v>
      </c>
      <c r="D472" s="221">
        <v>6122932.2300000004</v>
      </c>
      <c r="E472" s="221">
        <f t="shared" si="8"/>
        <v>37553638.789999999</v>
      </c>
    </row>
    <row r="473" spans="1:5">
      <c r="A473" s="222" t="s">
        <v>1033</v>
      </c>
      <c r="B473" s="222" t="s">
        <v>1034</v>
      </c>
      <c r="C473" s="221">
        <v>21389727.300000001</v>
      </c>
      <c r="D473" s="221">
        <v>9445150.8900000006</v>
      </c>
      <c r="E473" s="221">
        <f t="shared" si="8"/>
        <v>30834878.190000001</v>
      </c>
    </row>
    <row r="474" spans="1:5">
      <c r="A474" s="222" t="s">
        <v>1035</v>
      </c>
      <c r="B474" s="222" t="s">
        <v>1036</v>
      </c>
      <c r="C474" s="221">
        <v>22839844.5</v>
      </c>
      <c r="D474" s="221">
        <v>6971212.9299999997</v>
      </c>
      <c r="E474" s="221">
        <f t="shared" si="8"/>
        <v>29811057.43</v>
      </c>
    </row>
    <row r="475" spans="1:5">
      <c r="A475" s="222" t="s">
        <v>1037</v>
      </c>
      <c r="B475" s="222" t="s">
        <v>1038</v>
      </c>
      <c r="C475" s="221">
        <v>58544509.93</v>
      </c>
      <c r="D475" s="221">
        <v>16917830.780000001</v>
      </c>
      <c r="E475" s="221">
        <f t="shared" si="8"/>
        <v>75462340.710000008</v>
      </c>
    </row>
    <row r="476" spans="1:5">
      <c r="A476" s="222" t="s">
        <v>1039</v>
      </c>
      <c r="B476" s="222" t="s">
        <v>1040</v>
      </c>
      <c r="C476" s="221">
        <v>10153386.16</v>
      </c>
      <c r="D476" s="221">
        <v>2411254.59</v>
      </c>
      <c r="E476" s="221">
        <f t="shared" si="8"/>
        <v>12564640.75</v>
      </c>
    </row>
    <row r="477" spans="1:5">
      <c r="A477" s="222" t="s">
        <v>1041</v>
      </c>
      <c r="B477" s="222" t="s">
        <v>1042</v>
      </c>
      <c r="C477" s="221">
        <v>359622.53</v>
      </c>
      <c r="D477" s="221">
        <v>254843.87</v>
      </c>
      <c r="E477" s="221">
        <f t="shared" si="8"/>
        <v>614466.4</v>
      </c>
    </row>
    <row r="478" spans="1:5">
      <c r="A478" s="222" t="s">
        <v>1043</v>
      </c>
      <c r="B478" s="222" t="s">
        <v>1044</v>
      </c>
      <c r="C478" s="221">
        <v>3342761.84</v>
      </c>
      <c r="D478" s="221">
        <v>1643126.4</v>
      </c>
      <c r="E478" s="221">
        <f t="shared" si="8"/>
        <v>4985888.24</v>
      </c>
    </row>
    <row r="479" spans="1:5">
      <c r="A479" s="222" t="s">
        <v>1045</v>
      </c>
      <c r="B479" s="222" t="s">
        <v>1046</v>
      </c>
      <c r="C479" s="221">
        <v>1965155.05</v>
      </c>
      <c r="D479" s="221">
        <v>716234.58</v>
      </c>
      <c r="E479" s="221">
        <f t="shared" si="8"/>
        <v>2681389.63</v>
      </c>
    </row>
    <row r="480" spans="1:5">
      <c r="A480" s="222" t="s">
        <v>1047</v>
      </c>
      <c r="B480" s="222" t="s">
        <v>1048</v>
      </c>
      <c r="C480" s="221">
        <v>4419944.68</v>
      </c>
      <c r="D480" s="221">
        <v>1674981.88</v>
      </c>
      <c r="E480" s="221">
        <f t="shared" si="8"/>
        <v>6094926.5599999996</v>
      </c>
    </row>
    <row r="481" spans="1:5">
      <c r="A481" s="222" t="s">
        <v>1049</v>
      </c>
      <c r="B481" s="222" t="s">
        <v>1050</v>
      </c>
      <c r="C481" s="221">
        <v>13342515.699999999</v>
      </c>
      <c r="D481" s="221">
        <v>4959693.28</v>
      </c>
      <c r="E481" s="221">
        <f t="shared" si="8"/>
        <v>18302208.98</v>
      </c>
    </row>
    <row r="482" spans="1:5">
      <c r="A482" s="222" t="s">
        <v>1051</v>
      </c>
      <c r="B482" s="222" t="s">
        <v>1052</v>
      </c>
      <c r="C482" s="221">
        <v>583860.91</v>
      </c>
      <c r="D482" s="221">
        <v>210143.43</v>
      </c>
      <c r="E482" s="221">
        <f t="shared" si="8"/>
        <v>794004.34000000008</v>
      </c>
    </row>
    <row r="483" spans="1:5">
      <c r="A483" s="222" t="s">
        <v>1053</v>
      </c>
      <c r="B483" s="222" t="s">
        <v>1054</v>
      </c>
      <c r="C483" s="221">
        <v>3257292.64</v>
      </c>
      <c r="D483" s="221">
        <v>734731.32</v>
      </c>
      <c r="E483" s="221">
        <f t="shared" si="8"/>
        <v>3992023.96</v>
      </c>
    </row>
    <row r="484" spans="1:5">
      <c r="A484" s="222" t="s">
        <v>1055</v>
      </c>
      <c r="B484" s="222" t="s">
        <v>1056</v>
      </c>
      <c r="C484" s="221">
        <v>2640597.65</v>
      </c>
      <c r="D484" s="221">
        <v>982895.81</v>
      </c>
      <c r="E484" s="221">
        <f t="shared" si="8"/>
        <v>3623493.46</v>
      </c>
    </row>
    <row r="485" spans="1:5">
      <c r="A485" s="222" t="s">
        <v>1057</v>
      </c>
      <c r="B485" s="222" t="s">
        <v>1058</v>
      </c>
      <c r="C485" s="221">
        <v>448231.67</v>
      </c>
      <c r="D485" s="221">
        <v>112521.79</v>
      </c>
      <c r="E485" s="221">
        <f t="shared" si="8"/>
        <v>560753.46</v>
      </c>
    </row>
    <row r="486" spans="1:5">
      <c r="A486" s="222" t="s">
        <v>1059</v>
      </c>
      <c r="B486" s="222" t="s">
        <v>1060</v>
      </c>
      <c r="C486" s="221">
        <v>2654524.69</v>
      </c>
      <c r="D486" s="221">
        <v>496842.78</v>
      </c>
      <c r="E486" s="221">
        <f t="shared" si="8"/>
        <v>3151367.4699999997</v>
      </c>
    </row>
    <row r="487" spans="1:5">
      <c r="A487" s="222" t="s">
        <v>1061</v>
      </c>
      <c r="B487" s="222" t="s">
        <v>1062</v>
      </c>
      <c r="C487" s="221">
        <v>3818571.84</v>
      </c>
      <c r="D487" s="221">
        <v>1010127.11</v>
      </c>
      <c r="E487" s="221">
        <f t="shared" si="8"/>
        <v>4828698.95</v>
      </c>
    </row>
    <row r="488" spans="1:5">
      <c r="A488" s="222" t="s">
        <v>1063</v>
      </c>
      <c r="B488" s="222" t="s">
        <v>1064</v>
      </c>
      <c r="C488" s="221">
        <v>56316913.149999999</v>
      </c>
      <c r="D488" s="221">
        <v>25848669.75</v>
      </c>
      <c r="E488" s="221">
        <f t="shared" si="8"/>
        <v>82165582.900000006</v>
      </c>
    </row>
    <row r="489" spans="1:5">
      <c r="A489" s="222" t="s">
        <v>1065</v>
      </c>
      <c r="B489" s="222" t="s">
        <v>1066</v>
      </c>
      <c r="C489" s="221">
        <v>12030540.82</v>
      </c>
      <c r="D489" s="221">
        <v>4902661.6900000004</v>
      </c>
      <c r="E489" s="221">
        <f t="shared" si="8"/>
        <v>16933202.510000002</v>
      </c>
    </row>
    <row r="490" spans="1:5">
      <c r="A490" s="222" t="s">
        <v>1067</v>
      </c>
      <c r="B490" s="222" t="s">
        <v>1068</v>
      </c>
      <c r="C490" s="221">
        <v>5034375.42</v>
      </c>
      <c r="D490" s="221">
        <v>2161548.7000000002</v>
      </c>
      <c r="E490" s="221">
        <f t="shared" si="8"/>
        <v>7195924.1200000001</v>
      </c>
    </row>
    <row r="491" spans="1:5">
      <c r="A491" s="222" t="s">
        <v>1069</v>
      </c>
      <c r="B491" s="222" t="s">
        <v>1070</v>
      </c>
      <c r="C491" s="221">
        <v>5241799.76</v>
      </c>
      <c r="D491" s="221">
        <v>1557322.11</v>
      </c>
      <c r="E491" s="221">
        <f t="shared" si="8"/>
        <v>6799121.8700000001</v>
      </c>
    </row>
    <row r="492" spans="1:5">
      <c r="A492" s="222" t="s">
        <v>1071</v>
      </c>
      <c r="B492" s="222" t="s">
        <v>1072</v>
      </c>
      <c r="C492" s="221">
        <v>2242620.15</v>
      </c>
      <c r="D492" s="221">
        <v>1268567.56</v>
      </c>
      <c r="E492" s="221">
        <f t="shared" si="8"/>
        <v>3511187.71</v>
      </c>
    </row>
    <row r="493" spans="1:5">
      <c r="A493" s="222" t="s">
        <v>1073</v>
      </c>
      <c r="B493" s="222" t="s">
        <v>1074</v>
      </c>
      <c r="C493" s="221">
        <v>2961524.73</v>
      </c>
      <c r="D493" s="221">
        <v>999337.35</v>
      </c>
      <c r="E493" s="221">
        <f t="shared" si="8"/>
        <v>3960862.08</v>
      </c>
    </row>
    <row r="494" spans="1:5">
      <c r="A494" s="222" t="s">
        <v>1075</v>
      </c>
      <c r="B494" s="222" t="s">
        <v>1076</v>
      </c>
      <c r="C494" s="221">
        <v>106073.67</v>
      </c>
      <c r="D494" s="221">
        <v>67307.55</v>
      </c>
      <c r="E494" s="221">
        <f t="shared" si="8"/>
        <v>173381.22</v>
      </c>
    </row>
    <row r="495" spans="1:5">
      <c r="A495" s="222" t="s">
        <v>1077</v>
      </c>
      <c r="B495" s="222" t="s">
        <v>1078</v>
      </c>
      <c r="C495" s="221">
        <v>8798326.7100000009</v>
      </c>
      <c r="D495" s="221">
        <v>2544842.1</v>
      </c>
      <c r="E495" s="221">
        <f t="shared" si="8"/>
        <v>11343168.810000001</v>
      </c>
    </row>
    <row r="496" spans="1:5">
      <c r="A496" s="222" t="s">
        <v>1079</v>
      </c>
      <c r="B496" s="222" t="s">
        <v>1080</v>
      </c>
      <c r="C496" s="221">
        <v>4524221.24</v>
      </c>
      <c r="D496" s="221">
        <v>1580443.03</v>
      </c>
      <c r="E496" s="221">
        <f t="shared" si="8"/>
        <v>6104664.2700000005</v>
      </c>
    </row>
    <row r="497" spans="1:5">
      <c r="A497" s="222" t="s">
        <v>1081</v>
      </c>
      <c r="B497" s="222" t="s">
        <v>1082</v>
      </c>
      <c r="C497" s="221">
        <v>5881916.8899999997</v>
      </c>
      <c r="D497" s="221">
        <v>2142538.17</v>
      </c>
      <c r="E497" s="221">
        <f t="shared" si="8"/>
        <v>8024455.0599999996</v>
      </c>
    </row>
    <row r="498" spans="1:5">
      <c r="A498" s="222" t="s">
        <v>1083</v>
      </c>
      <c r="B498" s="222" t="s">
        <v>1084</v>
      </c>
      <c r="C498" s="221">
        <v>8645957.0099999998</v>
      </c>
      <c r="D498" s="221">
        <v>1649291.97</v>
      </c>
      <c r="E498" s="221">
        <f t="shared" si="8"/>
        <v>10295248.98</v>
      </c>
    </row>
    <row r="499" spans="1:5">
      <c r="A499" s="222" t="s">
        <v>1085</v>
      </c>
      <c r="B499" s="222" t="s">
        <v>1086</v>
      </c>
      <c r="C499" s="221">
        <v>704822.45</v>
      </c>
      <c r="D499" s="221">
        <v>284130.36</v>
      </c>
      <c r="E499" s="221">
        <f t="shared" si="8"/>
        <v>988952.80999999994</v>
      </c>
    </row>
    <row r="500" spans="1:5">
      <c r="A500" s="222" t="s">
        <v>1087</v>
      </c>
      <c r="B500" s="222" t="s">
        <v>1088</v>
      </c>
      <c r="C500" s="221">
        <v>13993213.220000001</v>
      </c>
      <c r="D500" s="221">
        <v>2514528.0099999998</v>
      </c>
      <c r="E500" s="221">
        <f t="shared" si="8"/>
        <v>16507741.23</v>
      </c>
    </row>
    <row r="501" spans="1:5">
      <c r="A501" s="222" t="s">
        <v>1089</v>
      </c>
      <c r="B501" s="222" t="s">
        <v>1090</v>
      </c>
      <c r="C501" s="221">
        <v>6144935.3300000001</v>
      </c>
      <c r="D501" s="221">
        <v>1481793.79</v>
      </c>
      <c r="E501" s="221">
        <f t="shared" si="8"/>
        <v>7626729.1200000001</v>
      </c>
    </row>
    <row r="502" spans="1:5">
      <c r="A502" s="222" t="s">
        <v>1091</v>
      </c>
      <c r="B502" s="222" t="s">
        <v>1092</v>
      </c>
      <c r="C502" s="221">
        <v>1898319.08</v>
      </c>
      <c r="D502" s="221">
        <v>1115455.72</v>
      </c>
      <c r="E502" s="221">
        <f t="shared" si="8"/>
        <v>3013774.8</v>
      </c>
    </row>
    <row r="503" spans="1:5">
      <c r="A503" s="222" t="s">
        <v>1093</v>
      </c>
      <c r="B503" s="222" t="s">
        <v>1094</v>
      </c>
      <c r="C503" s="221">
        <v>8837322.0999999996</v>
      </c>
      <c r="D503" s="221">
        <v>2117875.86</v>
      </c>
      <c r="E503" s="221">
        <f t="shared" si="8"/>
        <v>10955197.959999999</v>
      </c>
    </row>
    <row r="504" spans="1:5">
      <c r="A504" s="222" t="s">
        <v>1095</v>
      </c>
      <c r="B504" s="222" t="s">
        <v>1096</v>
      </c>
      <c r="C504" s="221">
        <v>11096239.91</v>
      </c>
      <c r="D504" s="221">
        <v>3424464.49</v>
      </c>
      <c r="E504" s="221">
        <f t="shared" si="8"/>
        <v>14520704.4</v>
      </c>
    </row>
    <row r="505" spans="1:5">
      <c r="A505" s="222" t="s">
        <v>1097</v>
      </c>
      <c r="B505" s="222" t="s">
        <v>1098</v>
      </c>
      <c r="C505" s="221">
        <v>1731242.75</v>
      </c>
      <c r="D505" s="221">
        <v>1038386.01</v>
      </c>
      <c r="E505" s="221">
        <f t="shared" si="8"/>
        <v>2769628.76</v>
      </c>
    </row>
    <row r="506" spans="1:5">
      <c r="A506" s="222" t="s">
        <v>1099</v>
      </c>
      <c r="B506" s="222" t="s">
        <v>1100</v>
      </c>
      <c r="C506" s="221">
        <v>15099806.699999999</v>
      </c>
      <c r="D506" s="221">
        <v>4050270.6</v>
      </c>
      <c r="E506" s="221">
        <f t="shared" si="8"/>
        <v>19150077.300000001</v>
      </c>
    </row>
    <row r="507" spans="1:5">
      <c r="A507" s="222" t="s">
        <v>1101</v>
      </c>
      <c r="B507" s="222" t="s">
        <v>1102</v>
      </c>
      <c r="C507" s="221">
        <v>1271378.8700000001</v>
      </c>
      <c r="D507" s="221">
        <v>482970.24</v>
      </c>
      <c r="E507" s="221">
        <f t="shared" si="8"/>
        <v>1754349.11</v>
      </c>
    </row>
    <row r="508" spans="1:5">
      <c r="A508" s="222" t="s">
        <v>1103</v>
      </c>
      <c r="B508" s="222" t="s">
        <v>1104</v>
      </c>
      <c r="C508" s="221">
        <v>16309807.67</v>
      </c>
      <c r="D508" s="221">
        <v>2833596.65</v>
      </c>
      <c r="E508" s="221">
        <f t="shared" si="8"/>
        <v>19143404.32</v>
      </c>
    </row>
    <row r="509" spans="1:5">
      <c r="A509" s="222" t="s">
        <v>1105</v>
      </c>
      <c r="B509" s="222" t="s">
        <v>1106</v>
      </c>
      <c r="C509" s="221">
        <v>269415.84000000003</v>
      </c>
      <c r="D509" s="221">
        <v>192160.5</v>
      </c>
      <c r="E509" s="221">
        <f t="shared" si="8"/>
        <v>461576.34</v>
      </c>
    </row>
    <row r="510" spans="1:5">
      <c r="A510" s="222" t="s">
        <v>1107</v>
      </c>
      <c r="B510" s="222" t="s">
        <v>1108</v>
      </c>
      <c r="C510" s="221">
        <v>1375795.9</v>
      </c>
      <c r="D510" s="221">
        <v>848794.5</v>
      </c>
      <c r="E510" s="221">
        <f t="shared" si="8"/>
        <v>2224590.4</v>
      </c>
    </row>
    <row r="511" spans="1:5">
      <c r="A511" s="222" t="s">
        <v>1109</v>
      </c>
      <c r="B511" s="222" t="s">
        <v>1110</v>
      </c>
      <c r="C511" s="221">
        <v>6687412.5700000003</v>
      </c>
      <c r="D511" s="221">
        <v>3881231.02</v>
      </c>
      <c r="E511" s="221">
        <f t="shared" si="8"/>
        <v>10568643.59</v>
      </c>
    </row>
    <row r="512" spans="1:5">
      <c r="A512" s="222" t="s">
        <v>1111</v>
      </c>
      <c r="B512" s="222" t="s">
        <v>1112</v>
      </c>
      <c r="C512" s="221">
        <v>771298.43</v>
      </c>
      <c r="D512" s="221">
        <v>401790.13</v>
      </c>
      <c r="E512" s="221">
        <f t="shared" si="8"/>
        <v>1173088.56</v>
      </c>
    </row>
    <row r="513" spans="1:5">
      <c r="A513" s="222" t="s">
        <v>1113</v>
      </c>
      <c r="B513" s="222" t="s">
        <v>1114</v>
      </c>
      <c r="C513" s="221">
        <v>4736698.43</v>
      </c>
      <c r="D513" s="221">
        <v>1656485.15</v>
      </c>
      <c r="E513" s="221">
        <f t="shared" si="8"/>
        <v>6393183.5800000001</v>
      </c>
    </row>
    <row r="514" spans="1:5">
      <c r="A514" s="222" t="s">
        <v>1115</v>
      </c>
      <c r="B514" s="222" t="s">
        <v>1116</v>
      </c>
      <c r="C514" s="221">
        <v>1303310.83</v>
      </c>
      <c r="D514" s="221">
        <v>781486.94</v>
      </c>
      <c r="E514" s="221">
        <f t="shared" si="8"/>
        <v>2084797.77</v>
      </c>
    </row>
    <row r="515" spans="1:5">
      <c r="A515" s="222" t="s">
        <v>1117</v>
      </c>
      <c r="B515" s="222" t="s">
        <v>1118</v>
      </c>
      <c r="C515" s="221">
        <v>22648356.109999999</v>
      </c>
      <c r="D515" s="221">
        <v>5419028.7999999998</v>
      </c>
      <c r="E515" s="221">
        <f t="shared" si="8"/>
        <v>28067384.91</v>
      </c>
    </row>
    <row r="516" spans="1:5">
      <c r="A516" s="222" t="s">
        <v>1119</v>
      </c>
      <c r="B516" s="222" t="s">
        <v>1120</v>
      </c>
      <c r="C516" s="221">
        <v>2821569.91</v>
      </c>
      <c r="D516" s="221">
        <v>450600.95</v>
      </c>
      <c r="E516" s="221">
        <f t="shared" si="8"/>
        <v>3272170.8600000003</v>
      </c>
    </row>
    <row r="517" spans="1:5">
      <c r="A517" s="222" t="s">
        <v>1121</v>
      </c>
      <c r="B517" s="222" t="s">
        <v>1122</v>
      </c>
      <c r="C517" s="221">
        <v>11701088.59</v>
      </c>
      <c r="D517" s="221">
        <v>1854811.22</v>
      </c>
      <c r="E517" s="221">
        <f t="shared" si="8"/>
        <v>13555899.810000001</v>
      </c>
    </row>
    <row r="518" spans="1:5">
      <c r="A518" s="222" t="s">
        <v>1123</v>
      </c>
      <c r="B518" s="222" t="s">
        <v>1124</v>
      </c>
      <c r="C518" s="221">
        <v>1708459.21</v>
      </c>
      <c r="D518" s="221">
        <v>469097.69</v>
      </c>
      <c r="E518" s="221">
        <f t="shared" si="8"/>
        <v>2177556.9</v>
      </c>
    </row>
    <row r="519" spans="1:5">
      <c r="A519" s="222" t="s">
        <v>1125</v>
      </c>
      <c r="B519" s="222" t="s">
        <v>1126</v>
      </c>
      <c r="C519" s="221">
        <v>9494856.75</v>
      </c>
      <c r="D519" s="221">
        <v>4312821.4400000004</v>
      </c>
      <c r="E519" s="221">
        <f t="shared" si="8"/>
        <v>13807678.190000001</v>
      </c>
    </row>
    <row r="520" spans="1:5">
      <c r="A520" s="222" t="s">
        <v>1127</v>
      </c>
      <c r="B520" s="222" t="s">
        <v>1128</v>
      </c>
      <c r="C520" s="221">
        <v>4174606.92</v>
      </c>
      <c r="D520" s="221">
        <v>512256.73</v>
      </c>
      <c r="E520" s="221">
        <f t="shared" ref="E520:E576" si="9">C520+D520</f>
        <v>4686863.6500000004</v>
      </c>
    </row>
    <row r="521" spans="1:5">
      <c r="A521" s="222" t="s">
        <v>1129</v>
      </c>
      <c r="B521" s="222" t="s">
        <v>1130</v>
      </c>
      <c r="C521" s="221">
        <v>51020455.439999998</v>
      </c>
      <c r="D521" s="221">
        <v>31789717.440000001</v>
      </c>
      <c r="E521" s="221">
        <f t="shared" si="9"/>
        <v>82810172.879999995</v>
      </c>
    </row>
    <row r="522" spans="1:5">
      <c r="A522" s="222" t="s">
        <v>1131</v>
      </c>
      <c r="B522" s="222" t="s">
        <v>1132</v>
      </c>
      <c r="C522" s="221">
        <v>6992803.0599999996</v>
      </c>
      <c r="D522" s="221">
        <v>2348571.2200000002</v>
      </c>
      <c r="E522" s="221">
        <f t="shared" si="9"/>
        <v>9341374.2799999993</v>
      </c>
    </row>
    <row r="523" spans="1:5">
      <c r="A523" s="222" t="s">
        <v>1133</v>
      </c>
      <c r="B523" s="222" t="s">
        <v>1134</v>
      </c>
      <c r="C523" s="221">
        <v>14948296.07</v>
      </c>
      <c r="D523" s="221">
        <v>2668667.4500000002</v>
      </c>
      <c r="E523" s="221">
        <f t="shared" si="9"/>
        <v>17616963.52</v>
      </c>
    </row>
    <row r="524" spans="1:5">
      <c r="A524" s="222" t="s">
        <v>1135</v>
      </c>
      <c r="B524" s="222" t="s">
        <v>1136</v>
      </c>
      <c r="C524" s="221">
        <v>211475.38</v>
      </c>
      <c r="D524" s="221">
        <v>78611.11</v>
      </c>
      <c r="E524" s="221">
        <f t="shared" si="9"/>
        <v>290086.49</v>
      </c>
    </row>
    <row r="525" spans="1:5">
      <c r="A525" s="222" t="s">
        <v>1137</v>
      </c>
      <c r="B525" s="222" t="s">
        <v>1138</v>
      </c>
      <c r="C525" s="221">
        <v>2488724.62</v>
      </c>
      <c r="D525" s="221">
        <v>1433496.76</v>
      </c>
      <c r="E525" s="221">
        <f t="shared" si="9"/>
        <v>3922221.38</v>
      </c>
    </row>
    <row r="526" spans="1:5">
      <c r="A526" s="222" t="s">
        <v>1139</v>
      </c>
      <c r="B526" s="222" t="s">
        <v>1140</v>
      </c>
      <c r="C526" s="221">
        <v>8991445.3399999999</v>
      </c>
      <c r="D526" s="221">
        <v>3675197.97</v>
      </c>
      <c r="E526" s="221">
        <f t="shared" si="9"/>
        <v>12666643.310000001</v>
      </c>
    </row>
    <row r="527" spans="1:5">
      <c r="A527" s="222" t="s">
        <v>1141</v>
      </c>
      <c r="B527" s="222" t="s">
        <v>1142</v>
      </c>
      <c r="C527" s="221">
        <v>613535.99</v>
      </c>
      <c r="D527" s="221">
        <v>141808.28</v>
      </c>
      <c r="E527" s="221">
        <f t="shared" si="9"/>
        <v>755344.27</v>
      </c>
    </row>
    <row r="528" spans="1:5">
      <c r="A528" s="222" t="s">
        <v>1143</v>
      </c>
      <c r="B528" s="222" t="s">
        <v>1144</v>
      </c>
      <c r="C528" s="221">
        <v>1962990.48</v>
      </c>
      <c r="D528" s="221">
        <v>623237.12</v>
      </c>
      <c r="E528" s="221">
        <f t="shared" si="9"/>
        <v>2586227.6</v>
      </c>
    </row>
    <row r="529" spans="1:5">
      <c r="A529" s="222" t="s">
        <v>1145</v>
      </c>
      <c r="B529" s="222" t="s">
        <v>1146</v>
      </c>
      <c r="C529" s="221">
        <v>2291695.8199999998</v>
      </c>
      <c r="D529" s="221">
        <v>826701.18</v>
      </c>
      <c r="E529" s="221">
        <f t="shared" si="9"/>
        <v>3118397</v>
      </c>
    </row>
    <row r="530" spans="1:5">
      <c r="A530" s="222" t="s">
        <v>1147</v>
      </c>
      <c r="B530" s="222" t="s">
        <v>1148</v>
      </c>
      <c r="C530" s="221">
        <v>477384.31</v>
      </c>
      <c r="D530" s="221">
        <v>189591.51</v>
      </c>
      <c r="E530" s="221">
        <f t="shared" si="9"/>
        <v>666975.82000000007</v>
      </c>
    </row>
    <row r="531" spans="1:5">
      <c r="A531" s="222" t="s">
        <v>1149</v>
      </c>
      <c r="B531" s="222" t="s">
        <v>1150</v>
      </c>
      <c r="C531" s="221">
        <v>10233042.42</v>
      </c>
      <c r="D531" s="221">
        <v>5763787.3399999999</v>
      </c>
      <c r="E531" s="221">
        <f t="shared" si="9"/>
        <v>15996829.76</v>
      </c>
    </row>
    <row r="532" spans="1:5">
      <c r="A532" s="222" t="s">
        <v>1151</v>
      </c>
      <c r="B532" s="222" t="s">
        <v>1152</v>
      </c>
      <c r="C532" s="221">
        <v>27560725.57</v>
      </c>
      <c r="D532" s="221">
        <v>8213576.79</v>
      </c>
      <c r="E532" s="221">
        <f t="shared" si="9"/>
        <v>35774302.359999999</v>
      </c>
    </row>
    <row r="533" spans="1:5">
      <c r="A533" s="222" t="s">
        <v>1153</v>
      </c>
      <c r="B533" s="222" t="s">
        <v>1154</v>
      </c>
      <c r="C533" s="221">
        <v>5217654.8</v>
      </c>
      <c r="D533" s="221">
        <v>1453534.89</v>
      </c>
      <c r="E533" s="221">
        <f t="shared" si="9"/>
        <v>6671189.6899999995</v>
      </c>
    </row>
    <row r="534" spans="1:5">
      <c r="A534" s="222" t="s">
        <v>1155</v>
      </c>
      <c r="B534" s="222" t="s">
        <v>1156</v>
      </c>
      <c r="C534" s="221">
        <v>1772450.88</v>
      </c>
      <c r="D534" s="221">
        <v>623237.12</v>
      </c>
      <c r="E534" s="221">
        <f t="shared" si="9"/>
        <v>2395688</v>
      </c>
    </row>
    <row r="535" spans="1:5">
      <c r="A535" s="222" t="s">
        <v>1157</v>
      </c>
      <c r="B535" s="222" t="s">
        <v>1158</v>
      </c>
      <c r="C535" s="221">
        <v>2663988.1800000002</v>
      </c>
      <c r="D535" s="221">
        <v>684379.1</v>
      </c>
      <c r="E535" s="221">
        <f t="shared" si="9"/>
        <v>3348367.2800000003</v>
      </c>
    </row>
    <row r="536" spans="1:5">
      <c r="A536" s="222" t="s">
        <v>1159</v>
      </c>
      <c r="B536" s="222" t="s">
        <v>1160</v>
      </c>
      <c r="C536" s="221">
        <v>6326113.3399999999</v>
      </c>
      <c r="D536" s="221">
        <v>1739206.65</v>
      </c>
      <c r="E536" s="221">
        <f t="shared" si="9"/>
        <v>8065319.9900000002</v>
      </c>
    </row>
    <row r="537" spans="1:5">
      <c r="A537" s="222" t="s">
        <v>1161</v>
      </c>
      <c r="B537" s="222" t="s">
        <v>1162</v>
      </c>
      <c r="C537" s="221">
        <v>2053355.62</v>
      </c>
      <c r="D537" s="221">
        <v>1198691.02</v>
      </c>
      <c r="E537" s="221">
        <f t="shared" si="9"/>
        <v>3252046.64</v>
      </c>
    </row>
    <row r="538" spans="1:5">
      <c r="A538" s="222" t="s">
        <v>1163</v>
      </c>
      <c r="B538" s="222" t="s">
        <v>1164</v>
      </c>
      <c r="C538" s="221">
        <v>9053622.5299999993</v>
      </c>
      <c r="D538" s="221">
        <v>2094241.15</v>
      </c>
      <c r="E538" s="221">
        <f t="shared" si="9"/>
        <v>11147863.68</v>
      </c>
    </row>
    <row r="539" spans="1:5">
      <c r="A539" s="222" t="s">
        <v>1165</v>
      </c>
      <c r="B539" s="222" t="s">
        <v>1166</v>
      </c>
      <c r="C539" s="221">
        <v>2788140.04</v>
      </c>
      <c r="D539" s="221">
        <v>1125731.69</v>
      </c>
      <c r="E539" s="221">
        <f t="shared" si="9"/>
        <v>3913871.73</v>
      </c>
    </row>
    <row r="540" spans="1:5">
      <c r="A540" s="222" t="s">
        <v>1167</v>
      </c>
      <c r="B540" s="222" t="s">
        <v>1168</v>
      </c>
      <c r="C540" s="221">
        <v>7973393.3300000001</v>
      </c>
      <c r="D540" s="221">
        <v>2036695.76</v>
      </c>
      <c r="E540" s="221">
        <f t="shared" si="9"/>
        <v>10010089.09</v>
      </c>
    </row>
    <row r="541" spans="1:5">
      <c r="A541" s="222" t="s">
        <v>1169</v>
      </c>
      <c r="B541" s="222" t="s">
        <v>1170</v>
      </c>
      <c r="C541" s="221">
        <v>6762416.9800000004</v>
      </c>
      <c r="D541" s="221">
        <v>1529063.21</v>
      </c>
      <c r="E541" s="221">
        <f t="shared" si="9"/>
        <v>8291480.1900000004</v>
      </c>
    </row>
    <row r="542" spans="1:5">
      <c r="A542" s="222" t="s">
        <v>1171</v>
      </c>
      <c r="B542" s="222" t="s">
        <v>1172</v>
      </c>
      <c r="C542" s="221">
        <v>635598.76</v>
      </c>
      <c r="D542" s="221">
        <v>253302.47</v>
      </c>
      <c r="E542" s="221">
        <f t="shared" si="9"/>
        <v>888901.23</v>
      </c>
    </row>
    <row r="543" spans="1:5">
      <c r="A543" s="222" t="s">
        <v>1173</v>
      </c>
      <c r="B543" s="222" t="s">
        <v>1174</v>
      </c>
      <c r="C543" s="221">
        <v>10809987.77</v>
      </c>
      <c r="D543" s="221">
        <v>3466595.93</v>
      </c>
      <c r="E543" s="221">
        <f t="shared" si="9"/>
        <v>14276583.699999999</v>
      </c>
    </row>
    <row r="544" spans="1:5">
      <c r="A544" s="222" t="s">
        <v>1175</v>
      </c>
      <c r="B544" s="222" t="s">
        <v>1176</v>
      </c>
      <c r="C544" s="221">
        <v>684299.79</v>
      </c>
      <c r="D544" s="221">
        <v>362227.68</v>
      </c>
      <c r="E544" s="221">
        <f t="shared" si="9"/>
        <v>1046527.47</v>
      </c>
    </row>
    <row r="545" spans="1:5">
      <c r="A545" s="222" t="s">
        <v>1177</v>
      </c>
      <c r="B545" s="222" t="s">
        <v>1178</v>
      </c>
      <c r="C545" s="221">
        <v>3403904.02</v>
      </c>
      <c r="D545" s="221">
        <v>2581835.5699999998</v>
      </c>
      <c r="E545" s="221">
        <f t="shared" si="9"/>
        <v>5985739.5899999999</v>
      </c>
    </row>
    <row r="546" spans="1:5">
      <c r="A546" s="222" t="s">
        <v>1179</v>
      </c>
      <c r="B546" s="222" t="s">
        <v>1180</v>
      </c>
      <c r="C546" s="221">
        <v>5389975.4100000001</v>
      </c>
      <c r="D546" s="221">
        <v>3626900.95</v>
      </c>
      <c r="E546" s="221">
        <f t="shared" si="9"/>
        <v>9016876.3599999994</v>
      </c>
    </row>
    <row r="547" spans="1:5">
      <c r="A547" s="222" t="s">
        <v>1181</v>
      </c>
      <c r="B547" s="222" t="s">
        <v>1182</v>
      </c>
      <c r="C547" s="221">
        <v>2641634.96</v>
      </c>
      <c r="D547" s="221">
        <v>877053.4</v>
      </c>
      <c r="E547" s="221">
        <f t="shared" si="9"/>
        <v>3518688.36</v>
      </c>
    </row>
    <row r="548" spans="1:5">
      <c r="A548" s="222" t="s">
        <v>1183</v>
      </c>
      <c r="B548" s="222" t="s">
        <v>1184</v>
      </c>
      <c r="C548" s="221">
        <v>855176.25</v>
      </c>
      <c r="D548" s="221">
        <v>383293.4</v>
      </c>
      <c r="E548" s="221">
        <f t="shared" si="9"/>
        <v>1238469.6499999999</v>
      </c>
    </row>
    <row r="549" spans="1:5">
      <c r="A549" s="222" t="s">
        <v>1185</v>
      </c>
      <c r="B549" s="222" t="s">
        <v>1186</v>
      </c>
      <c r="C549" s="221">
        <v>12729972.4</v>
      </c>
      <c r="D549" s="221">
        <v>2857231.36</v>
      </c>
      <c r="E549" s="221">
        <f t="shared" si="9"/>
        <v>15587203.76</v>
      </c>
    </row>
    <row r="550" spans="1:5">
      <c r="A550" s="222" t="s">
        <v>1187</v>
      </c>
      <c r="B550" s="222" t="s">
        <v>1188</v>
      </c>
      <c r="C550" s="221">
        <v>1615246.92</v>
      </c>
      <c r="D550" s="221">
        <v>568260.72</v>
      </c>
      <c r="E550" s="221">
        <f t="shared" si="9"/>
        <v>2183507.6399999997</v>
      </c>
    </row>
    <row r="551" spans="1:5">
      <c r="A551" s="222" t="s">
        <v>1189</v>
      </c>
      <c r="B551" s="222" t="s">
        <v>1190</v>
      </c>
      <c r="C551" s="221">
        <v>6463032.3600000003</v>
      </c>
      <c r="D551" s="221">
        <v>4606713.97</v>
      </c>
      <c r="E551" s="221">
        <f t="shared" si="9"/>
        <v>11069746.33</v>
      </c>
    </row>
    <row r="552" spans="1:5">
      <c r="A552" s="222" t="s">
        <v>1191</v>
      </c>
      <c r="B552" s="222" t="s">
        <v>1192</v>
      </c>
      <c r="C552" s="221">
        <v>7452587.1699999999</v>
      </c>
      <c r="D552" s="221">
        <v>2896793.82</v>
      </c>
      <c r="E552" s="221">
        <f t="shared" si="9"/>
        <v>10349380.99</v>
      </c>
    </row>
    <row r="553" spans="1:5">
      <c r="A553" s="222" t="s">
        <v>1193</v>
      </c>
      <c r="B553" s="222" t="s">
        <v>1194</v>
      </c>
      <c r="C553" s="221">
        <v>1314608.54</v>
      </c>
      <c r="D553" s="221">
        <v>488622.01</v>
      </c>
      <c r="E553" s="221">
        <f t="shared" si="9"/>
        <v>1803230.55</v>
      </c>
    </row>
    <row r="554" spans="1:5">
      <c r="A554" s="222" t="s">
        <v>1195</v>
      </c>
      <c r="B554" s="222" t="s">
        <v>1196</v>
      </c>
      <c r="C554" s="221">
        <v>3097811.88</v>
      </c>
      <c r="D554" s="221">
        <v>890925.94</v>
      </c>
      <c r="E554" s="221">
        <f t="shared" si="9"/>
        <v>3988737.82</v>
      </c>
    </row>
    <row r="555" spans="1:5">
      <c r="A555" s="222" t="s">
        <v>1197</v>
      </c>
      <c r="B555" s="222" t="s">
        <v>1244</v>
      </c>
      <c r="C555" s="221">
        <v>19061524.109999999</v>
      </c>
      <c r="D555" s="221">
        <v>5815680.9500000002</v>
      </c>
      <c r="E555" s="221">
        <f t="shared" si="9"/>
        <v>24877205.059999999</v>
      </c>
    </row>
    <row r="556" spans="1:5">
      <c r="A556" s="222" t="s">
        <v>1199</v>
      </c>
      <c r="B556" s="222" t="s">
        <v>1200</v>
      </c>
      <c r="C556" s="221">
        <v>5116582.04</v>
      </c>
      <c r="D556" s="221">
        <v>2608039.27</v>
      </c>
      <c r="E556" s="221">
        <f t="shared" si="9"/>
        <v>7724621.3100000005</v>
      </c>
    </row>
    <row r="557" spans="1:5">
      <c r="A557" s="222" t="s">
        <v>1201</v>
      </c>
      <c r="B557" s="222" t="s">
        <v>1202</v>
      </c>
      <c r="C557" s="221">
        <v>17097217.16</v>
      </c>
      <c r="D557" s="221">
        <v>10083288.16</v>
      </c>
      <c r="E557" s="221">
        <f t="shared" si="9"/>
        <v>27180505.32</v>
      </c>
    </row>
    <row r="558" spans="1:5">
      <c r="A558" s="222" t="s">
        <v>1203</v>
      </c>
      <c r="B558" s="222" t="s">
        <v>1204</v>
      </c>
      <c r="C558" s="221">
        <v>541579.23</v>
      </c>
      <c r="D558" s="221">
        <v>262037.04</v>
      </c>
      <c r="E558" s="221">
        <f t="shared" si="9"/>
        <v>803616.27</v>
      </c>
    </row>
    <row r="559" spans="1:5">
      <c r="A559" s="222" t="s">
        <v>1205</v>
      </c>
      <c r="B559" s="222" t="s">
        <v>1206</v>
      </c>
      <c r="C559" s="221">
        <v>5978843.0599999996</v>
      </c>
      <c r="D559" s="221">
        <v>4838436.92</v>
      </c>
      <c r="E559" s="221">
        <f t="shared" si="9"/>
        <v>10817279.98</v>
      </c>
    </row>
    <row r="560" spans="1:5">
      <c r="A560" s="222" t="s">
        <v>1207</v>
      </c>
      <c r="B560" s="222" t="s">
        <v>1208</v>
      </c>
      <c r="C560" s="221">
        <v>10164808.58</v>
      </c>
      <c r="D560" s="221">
        <v>2876241.89</v>
      </c>
      <c r="E560" s="221">
        <f t="shared" si="9"/>
        <v>13041050.470000001</v>
      </c>
    </row>
    <row r="561" spans="1:5">
      <c r="A561" s="222" t="s">
        <v>1209</v>
      </c>
      <c r="B561" s="222" t="s">
        <v>1210</v>
      </c>
      <c r="C561" s="221">
        <v>3515608.52</v>
      </c>
      <c r="D561" s="221">
        <v>1363106.42</v>
      </c>
      <c r="E561" s="221">
        <f t="shared" si="9"/>
        <v>4878714.9399999995</v>
      </c>
    </row>
    <row r="562" spans="1:5">
      <c r="A562" s="222" t="s">
        <v>1211</v>
      </c>
      <c r="B562" s="222" t="s">
        <v>1212</v>
      </c>
      <c r="C562" s="221">
        <v>357928.45</v>
      </c>
      <c r="D562" s="221">
        <v>127935.73</v>
      </c>
      <c r="E562" s="221">
        <f t="shared" si="9"/>
        <v>485864.18</v>
      </c>
    </row>
    <row r="563" spans="1:5">
      <c r="A563" s="222" t="s">
        <v>1213</v>
      </c>
      <c r="B563" s="222" t="s">
        <v>1214</v>
      </c>
      <c r="C563" s="221">
        <v>8325839.9699999997</v>
      </c>
      <c r="D563" s="221">
        <v>7177759.7699999996</v>
      </c>
      <c r="E563" s="221">
        <f t="shared" si="9"/>
        <v>15503599.739999998</v>
      </c>
    </row>
    <row r="564" spans="1:5">
      <c r="A564" s="222" t="s">
        <v>1215</v>
      </c>
      <c r="B564" s="222" t="s">
        <v>1216</v>
      </c>
      <c r="C564" s="221">
        <v>1579435.71</v>
      </c>
      <c r="D564" s="221">
        <v>792790.5</v>
      </c>
      <c r="E564" s="221">
        <f t="shared" si="9"/>
        <v>2372226.21</v>
      </c>
    </row>
    <row r="565" spans="1:5">
      <c r="A565" s="222" t="s">
        <v>1217</v>
      </c>
      <c r="B565" s="222" t="s">
        <v>1218</v>
      </c>
      <c r="C565" s="221">
        <v>32704210.899999999</v>
      </c>
      <c r="D565" s="221">
        <v>11532712.66</v>
      </c>
      <c r="E565" s="221">
        <f t="shared" si="9"/>
        <v>44236923.560000002</v>
      </c>
    </row>
    <row r="566" spans="1:5">
      <c r="A566" s="222" t="s">
        <v>1219</v>
      </c>
      <c r="B566" s="222" t="s">
        <v>1220</v>
      </c>
      <c r="C566" s="221">
        <v>10070022.84</v>
      </c>
      <c r="D566" s="221">
        <v>3172189.61</v>
      </c>
      <c r="E566" s="221">
        <f t="shared" si="9"/>
        <v>13242212.449999999</v>
      </c>
    </row>
    <row r="567" spans="1:5">
      <c r="A567" s="222" t="s">
        <v>1221</v>
      </c>
      <c r="B567" s="222" t="s">
        <v>1222</v>
      </c>
      <c r="C567" s="221">
        <v>6029742.6600000001</v>
      </c>
      <c r="D567" s="221">
        <v>1378520.36</v>
      </c>
      <c r="E567" s="221">
        <f t="shared" si="9"/>
        <v>7408263.0200000005</v>
      </c>
    </row>
    <row r="568" spans="1:5">
      <c r="A568" s="222" t="s">
        <v>1223</v>
      </c>
      <c r="B568" s="222" t="s">
        <v>1224</v>
      </c>
      <c r="C568" s="221">
        <v>1771690.47</v>
      </c>
      <c r="D568" s="221">
        <v>749117.66</v>
      </c>
      <c r="E568" s="221">
        <f t="shared" si="9"/>
        <v>2520808.13</v>
      </c>
    </row>
    <row r="569" spans="1:5">
      <c r="A569" s="222" t="s">
        <v>1225</v>
      </c>
      <c r="B569" s="222" t="s">
        <v>1226</v>
      </c>
      <c r="C569" s="221">
        <v>2672914</v>
      </c>
      <c r="D569" s="221">
        <v>672047.94</v>
      </c>
      <c r="E569" s="221">
        <f t="shared" si="9"/>
        <v>3344961.94</v>
      </c>
    </row>
    <row r="570" spans="1:5">
      <c r="A570" s="222" t="s">
        <v>1227</v>
      </c>
      <c r="B570" s="222" t="s">
        <v>1228</v>
      </c>
      <c r="C570" s="221">
        <v>2585609.02</v>
      </c>
      <c r="D570" s="221">
        <v>663827.17000000004</v>
      </c>
      <c r="E570" s="221">
        <f t="shared" si="9"/>
        <v>3249436.19</v>
      </c>
    </row>
    <row r="571" spans="1:5">
      <c r="A571" s="222" t="s">
        <v>1229</v>
      </c>
      <c r="B571" s="222" t="s">
        <v>1230</v>
      </c>
      <c r="C571" s="221">
        <v>45709935.329999998</v>
      </c>
      <c r="D571" s="221">
        <v>17521029.780000001</v>
      </c>
      <c r="E571" s="221">
        <f t="shared" si="9"/>
        <v>63230965.109999999</v>
      </c>
    </row>
    <row r="572" spans="1:5">
      <c r="A572" s="222" t="s">
        <v>1231</v>
      </c>
      <c r="B572" s="222" t="s">
        <v>1232</v>
      </c>
      <c r="C572" s="221">
        <v>6387531.46</v>
      </c>
      <c r="D572" s="221">
        <v>1558863.5</v>
      </c>
      <c r="E572" s="221">
        <f t="shared" si="9"/>
        <v>7946394.96</v>
      </c>
    </row>
    <row r="573" spans="1:5">
      <c r="A573" s="222" t="s">
        <v>1233</v>
      </c>
      <c r="B573" s="222" t="s">
        <v>1234</v>
      </c>
      <c r="C573" s="221">
        <v>5959262.3799999999</v>
      </c>
      <c r="D573" s="221">
        <v>1609729.52</v>
      </c>
      <c r="E573" s="221">
        <f t="shared" si="9"/>
        <v>7568991.9000000004</v>
      </c>
    </row>
    <row r="574" spans="1:5">
      <c r="A574" s="222" t="s">
        <v>1235</v>
      </c>
      <c r="B574" s="222" t="s">
        <v>1236</v>
      </c>
      <c r="C574" s="221">
        <v>3075310.64</v>
      </c>
      <c r="D574" s="221">
        <v>777890.36</v>
      </c>
      <c r="E574" s="221">
        <f t="shared" si="9"/>
        <v>3853201</v>
      </c>
    </row>
    <row r="575" spans="1:5">
      <c r="A575" s="222" t="s">
        <v>1237</v>
      </c>
      <c r="B575" s="222" t="s">
        <v>1238</v>
      </c>
      <c r="C575" s="221">
        <v>3649389</v>
      </c>
      <c r="D575" s="221">
        <v>877053.4</v>
      </c>
      <c r="E575" s="221">
        <f t="shared" si="9"/>
        <v>4526442.4000000004</v>
      </c>
    </row>
    <row r="576" spans="1:5">
      <c r="A576" s="222" t="s">
        <v>1239</v>
      </c>
      <c r="B576" s="222" t="s">
        <v>1240</v>
      </c>
      <c r="C576" s="221">
        <v>19664392.350000001</v>
      </c>
      <c r="D576" s="221">
        <v>9872630.9299999997</v>
      </c>
      <c r="E576" s="221">
        <f t="shared" si="9"/>
        <v>29537023.280000001</v>
      </c>
    </row>
  </sheetData>
  <mergeCells count="3">
    <mergeCell ref="A1:E1"/>
    <mergeCell ref="A2:E2"/>
    <mergeCell ref="A3:E3"/>
  </mergeCells>
  <pageMargins left="0.70866141732283472" right="0.70866141732283472" top="1.378125" bottom="0.74803149606299213" header="0.31496062992125984" footer="0.31496062992125984"/>
  <pageSetup scale="70" orientation="portrait"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dimension ref="A1:G87"/>
  <sheetViews>
    <sheetView showGridLines="0" topLeftCell="A61" zoomScale="110" zoomScaleNormal="110" workbookViewId="0">
      <selection activeCell="B92" sqref="B92"/>
    </sheetView>
  </sheetViews>
  <sheetFormatPr baseColWidth="10" defaultRowHeight="11.25"/>
  <cols>
    <col min="1" max="1" width="9.5703125" style="226" customWidth="1"/>
    <col min="2" max="2" width="28.28515625" style="226" customWidth="1"/>
    <col min="3" max="3" width="11.5703125" style="226" customWidth="1"/>
    <col min="4" max="6" width="13.85546875" style="226" customWidth="1"/>
    <col min="7" max="7" width="12.5703125" style="226" customWidth="1"/>
    <col min="8" max="8" width="2.42578125" style="226" customWidth="1"/>
    <col min="9" max="16384" width="11.42578125" style="226"/>
  </cols>
  <sheetData>
    <row r="1" spans="1:7">
      <c r="A1" s="225" t="s">
        <v>1245</v>
      </c>
      <c r="B1" s="225"/>
      <c r="C1" s="225"/>
      <c r="D1" s="225"/>
      <c r="E1" s="225"/>
      <c r="F1" s="225"/>
      <c r="G1" s="225"/>
    </row>
    <row r="2" spans="1:7">
      <c r="A2" s="227" t="s">
        <v>1246</v>
      </c>
      <c r="B2" s="227"/>
      <c r="C2" s="227"/>
      <c r="D2" s="227"/>
      <c r="E2" s="227"/>
      <c r="F2" s="227"/>
      <c r="G2" s="227"/>
    </row>
    <row r="3" spans="1:7">
      <c r="A3" s="227" t="s">
        <v>1247</v>
      </c>
      <c r="B3" s="227"/>
      <c r="C3" s="227"/>
      <c r="D3" s="227"/>
      <c r="E3" s="227"/>
      <c r="F3" s="227"/>
      <c r="G3" s="227"/>
    </row>
    <row r="4" spans="1:7" ht="11.45" customHeight="1">
      <c r="A4" s="228" t="s">
        <v>1248</v>
      </c>
      <c r="B4" s="228"/>
      <c r="C4" s="228"/>
      <c r="D4" s="228"/>
      <c r="E4" s="228"/>
      <c r="F4" s="228"/>
      <c r="G4" s="228"/>
    </row>
    <row r="5" spans="1:7" ht="11.45" customHeight="1">
      <c r="A5" s="228" t="s">
        <v>1249</v>
      </c>
      <c r="B5" s="228"/>
      <c r="C5" s="228"/>
      <c r="D5" s="228"/>
      <c r="E5" s="228"/>
      <c r="F5" s="228"/>
      <c r="G5" s="228"/>
    </row>
    <row r="6" spans="1:7" ht="11.45" customHeight="1">
      <c r="A6" s="229"/>
      <c r="B6" s="229"/>
      <c r="C6" s="229"/>
      <c r="D6" s="229"/>
      <c r="E6" s="229"/>
      <c r="F6" s="229"/>
      <c r="G6" s="229"/>
    </row>
    <row r="7" spans="1:7" ht="7.15" customHeight="1">
      <c r="A7" s="230" t="s">
        <v>1250</v>
      </c>
      <c r="B7" s="231" t="s">
        <v>97</v>
      </c>
      <c r="C7" s="232" t="s">
        <v>1251</v>
      </c>
      <c r="D7" s="231" t="s">
        <v>1252</v>
      </c>
      <c r="E7" s="231" t="s">
        <v>1253</v>
      </c>
      <c r="F7" s="231" t="s">
        <v>1254</v>
      </c>
      <c r="G7" s="231" t="s">
        <v>1255</v>
      </c>
    </row>
    <row r="8" spans="1:7" ht="15" customHeight="1">
      <c r="A8" s="233"/>
      <c r="B8" s="231"/>
      <c r="C8" s="232"/>
      <c r="D8" s="231"/>
      <c r="E8" s="231"/>
      <c r="F8" s="231"/>
      <c r="G8" s="231"/>
    </row>
    <row r="9" spans="1:7">
      <c r="A9" s="234">
        <v>20060014</v>
      </c>
      <c r="B9" s="235" t="s">
        <v>1256</v>
      </c>
      <c r="C9" s="236">
        <v>120002.19</v>
      </c>
      <c r="D9" s="237">
        <v>118860.63</v>
      </c>
      <c r="E9" s="237">
        <v>117352.87</v>
      </c>
      <c r="F9" s="238">
        <v>115629.97</v>
      </c>
      <c r="G9" s="239">
        <f>SUM(C9:F9)</f>
        <v>471845.66000000003</v>
      </c>
    </row>
    <row r="10" spans="1:7">
      <c r="A10" s="234">
        <v>20060016</v>
      </c>
      <c r="B10" s="235" t="s">
        <v>1257</v>
      </c>
      <c r="C10" s="236">
        <v>240004.37</v>
      </c>
      <c r="D10" s="237">
        <v>237721.25</v>
      </c>
      <c r="E10" s="237">
        <v>234705.76</v>
      </c>
      <c r="F10" s="238">
        <v>231259.91</v>
      </c>
      <c r="G10" s="239">
        <f t="shared" ref="G10:G86" si="0">SUM(C10:F10)</f>
        <v>943691.29</v>
      </c>
    </row>
    <row r="11" spans="1:7">
      <c r="A11" s="234">
        <v>20100001</v>
      </c>
      <c r="B11" s="235" t="s">
        <v>1258</v>
      </c>
      <c r="C11" s="240">
        <v>74442.03</v>
      </c>
      <c r="D11" s="237">
        <v>0</v>
      </c>
      <c r="E11" s="237">
        <v>0</v>
      </c>
      <c r="F11" s="238"/>
      <c r="G11" s="239">
        <f t="shared" si="0"/>
        <v>74442.03</v>
      </c>
    </row>
    <row r="12" spans="1:7">
      <c r="A12" s="234">
        <v>20100002</v>
      </c>
      <c r="B12" s="235" t="s">
        <v>1259</v>
      </c>
      <c r="C12" s="241">
        <v>567899.91</v>
      </c>
      <c r="D12" s="237">
        <v>560221.21</v>
      </c>
      <c r="E12" s="237">
        <v>552717.71</v>
      </c>
      <c r="F12" s="238">
        <v>545289.06000000006</v>
      </c>
      <c r="G12" s="239">
        <f t="shared" si="0"/>
        <v>2226127.89</v>
      </c>
    </row>
    <row r="13" spans="1:7">
      <c r="A13" s="234">
        <v>19806936</v>
      </c>
      <c r="B13" s="235" t="s">
        <v>1260</v>
      </c>
      <c r="C13" s="241">
        <v>860.52</v>
      </c>
      <c r="D13" s="237">
        <v>803.4799999999999</v>
      </c>
      <c r="E13" s="237">
        <v>859.33</v>
      </c>
      <c r="F13" s="238">
        <v>857.95999999999992</v>
      </c>
      <c r="G13" s="239">
        <f t="shared" si="0"/>
        <v>3381.29</v>
      </c>
    </row>
    <row r="14" spans="1:7">
      <c r="A14" s="234">
        <v>19806928</v>
      </c>
      <c r="B14" s="235" t="s">
        <v>1261</v>
      </c>
      <c r="C14" s="241">
        <v>685.56000000000006</v>
      </c>
      <c r="D14" s="237">
        <v>745.46</v>
      </c>
      <c r="E14" s="237">
        <v>686.39</v>
      </c>
      <c r="F14" s="238">
        <v>687.75</v>
      </c>
      <c r="G14" s="239">
        <f t="shared" si="0"/>
        <v>2805.16</v>
      </c>
    </row>
    <row r="15" spans="1:7">
      <c r="A15" s="234">
        <v>20140050</v>
      </c>
      <c r="B15" s="235" t="s">
        <v>1262</v>
      </c>
      <c r="C15" s="241">
        <v>111242.73999999999</v>
      </c>
      <c r="D15" s="237">
        <v>109676.16</v>
      </c>
      <c r="E15" s="237">
        <v>108250.31</v>
      </c>
      <c r="F15" s="238">
        <v>106608.48999999999</v>
      </c>
      <c r="G15" s="239">
        <f>SUM(C15:F15)</f>
        <v>435777.69999999995</v>
      </c>
    </row>
    <row r="16" spans="1:7">
      <c r="A16" s="234">
        <v>20150003</v>
      </c>
      <c r="B16" s="235" t="s">
        <v>1263</v>
      </c>
      <c r="C16" s="236">
        <v>4721164.84</v>
      </c>
      <c r="D16" s="237">
        <v>14077948.800000001</v>
      </c>
      <c r="E16" s="237">
        <v>13916491.23</v>
      </c>
      <c r="F16" s="238">
        <v>13750100.719999999</v>
      </c>
      <c r="G16" s="239">
        <f>SUM(C16:F16)</f>
        <v>46465705.590000004</v>
      </c>
    </row>
    <row r="17" spans="1:7">
      <c r="A17" s="234">
        <v>20150004</v>
      </c>
      <c r="B17" s="235" t="s">
        <v>1264</v>
      </c>
      <c r="C17" s="236">
        <v>0</v>
      </c>
      <c r="D17" s="237">
        <v>9815477.3200000003</v>
      </c>
      <c r="E17" s="237">
        <v>16009068.52</v>
      </c>
      <c r="F17" s="238">
        <v>15829523.02</v>
      </c>
      <c r="G17" s="239">
        <f>SUM(C17:F17)</f>
        <v>41654068.859999999</v>
      </c>
    </row>
    <row r="18" spans="1:7">
      <c r="A18" s="242"/>
      <c r="B18" s="243"/>
      <c r="C18" s="244"/>
      <c r="D18" s="245"/>
      <c r="E18" s="245"/>
      <c r="F18" s="245"/>
      <c r="G18" s="245"/>
    </row>
    <row r="19" spans="1:7">
      <c r="A19" s="246"/>
      <c r="B19" s="247"/>
      <c r="C19" s="248"/>
      <c r="D19" s="249"/>
      <c r="E19" s="249"/>
      <c r="F19" s="249"/>
      <c r="G19" s="249"/>
    </row>
    <row r="20" spans="1:7">
      <c r="A20" s="246"/>
      <c r="B20" s="247"/>
      <c r="C20" s="248"/>
      <c r="D20" s="249"/>
      <c r="E20" s="249"/>
      <c r="F20" s="249"/>
      <c r="G20" s="249"/>
    </row>
    <row r="21" spans="1:7">
      <c r="A21" s="246"/>
      <c r="B21" s="247"/>
      <c r="C21" s="248"/>
      <c r="D21" s="249"/>
      <c r="E21" s="249"/>
      <c r="F21" s="249"/>
      <c r="G21" s="249"/>
    </row>
    <row r="22" spans="1:7">
      <c r="A22" s="246"/>
      <c r="B22" s="247"/>
      <c r="C22" s="248"/>
      <c r="D22" s="249"/>
      <c r="E22" s="249"/>
      <c r="F22" s="249"/>
      <c r="G22" s="249"/>
    </row>
    <row r="23" spans="1:7">
      <c r="A23" s="246"/>
      <c r="B23" s="247"/>
      <c r="C23" s="248"/>
      <c r="D23" s="249"/>
      <c r="E23" s="249"/>
      <c r="F23" s="249"/>
      <c r="G23" s="249"/>
    </row>
    <row r="24" spans="1:7">
      <c r="A24" s="225" t="s">
        <v>1245</v>
      </c>
      <c r="B24" s="225"/>
      <c r="C24" s="225"/>
      <c r="D24" s="225"/>
      <c r="E24" s="225"/>
      <c r="F24" s="225"/>
      <c r="G24" s="225"/>
    </row>
    <row r="25" spans="1:7">
      <c r="A25" s="227" t="s">
        <v>1246</v>
      </c>
      <c r="B25" s="227"/>
      <c r="C25" s="227"/>
      <c r="D25" s="227"/>
      <c r="E25" s="227"/>
      <c r="F25" s="227"/>
      <c r="G25" s="227"/>
    </row>
    <row r="26" spans="1:7">
      <c r="A26" s="227" t="s">
        <v>1247</v>
      </c>
      <c r="B26" s="227"/>
      <c r="C26" s="227"/>
      <c r="D26" s="227"/>
      <c r="E26" s="227"/>
      <c r="F26" s="227"/>
      <c r="G26" s="227"/>
    </row>
    <row r="27" spans="1:7" ht="11.45" customHeight="1">
      <c r="A27" s="228" t="s">
        <v>1248</v>
      </c>
      <c r="B27" s="228"/>
      <c r="C27" s="228"/>
      <c r="D27" s="228"/>
      <c r="E27" s="228"/>
      <c r="F27" s="228"/>
      <c r="G27" s="228"/>
    </row>
    <row r="28" spans="1:7" ht="11.45" customHeight="1">
      <c r="A28" s="228" t="s">
        <v>1249</v>
      </c>
      <c r="B28" s="228"/>
      <c r="C28" s="228"/>
      <c r="D28" s="228"/>
      <c r="E28" s="228"/>
      <c r="F28" s="228"/>
      <c r="G28" s="228"/>
    </row>
    <row r="29" spans="1:7" ht="11.45" customHeight="1">
      <c r="A29" s="250"/>
      <c r="B29" s="250"/>
      <c r="C29" s="250"/>
      <c r="D29" s="250"/>
      <c r="E29" s="250"/>
      <c r="F29" s="250"/>
      <c r="G29" s="250"/>
    </row>
    <row r="30" spans="1:7">
      <c r="A30" s="230" t="s">
        <v>1250</v>
      </c>
      <c r="B30" s="231" t="s">
        <v>97</v>
      </c>
      <c r="C30" s="232" t="s">
        <v>1251</v>
      </c>
      <c r="D30" s="231" t="s">
        <v>1252</v>
      </c>
      <c r="E30" s="231" t="s">
        <v>1253</v>
      </c>
      <c r="F30" s="231" t="s">
        <v>1254</v>
      </c>
      <c r="G30" s="231" t="s">
        <v>1255</v>
      </c>
    </row>
    <row r="31" spans="1:7">
      <c r="A31" s="233"/>
      <c r="B31" s="231"/>
      <c r="C31" s="232"/>
      <c r="D31" s="231"/>
      <c r="E31" s="231"/>
      <c r="F31" s="231"/>
      <c r="G31" s="231"/>
    </row>
    <row r="32" spans="1:7">
      <c r="A32" s="251">
        <v>20140003</v>
      </c>
      <c r="B32" s="252" t="s">
        <v>1265</v>
      </c>
      <c r="C32" s="241">
        <v>1018185.5800000001</v>
      </c>
      <c r="D32" s="237">
        <v>1527278.37</v>
      </c>
      <c r="E32" s="237">
        <v>1527278.3699999999</v>
      </c>
      <c r="F32" s="238">
        <v>1018185.5800000001</v>
      </c>
      <c r="G32" s="239">
        <f t="shared" si="0"/>
        <v>5090927.9000000004</v>
      </c>
    </row>
    <row r="33" spans="1:7">
      <c r="A33" s="251">
        <v>20140004</v>
      </c>
      <c r="B33" s="252" t="s">
        <v>1266</v>
      </c>
      <c r="C33" s="241">
        <v>59334.48</v>
      </c>
      <c r="D33" s="237">
        <v>89001.72</v>
      </c>
      <c r="E33" s="237">
        <v>89001.72</v>
      </c>
      <c r="F33" s="238">
        <v>59334.479999999996</v>
      </c>
      <c r="G33" s="239">
        <f t="shared" si="0"/>
        <v>296672.40000000002</v>
      </c>
    </row>
    <row r="34" spans="1:7">
      <c r="A34" s="251">
        <v>20140005</v>
      </c>
      <c r="B34" s="252" t="s">
        <v>1267</v>
      </c>
      <c r="C34" s="241">
        <v>294507.98</v>
      </c>
      <c r="D34" s="237">
        <v>441761.97</v>
      </c>
      <c r="E34" s="237">
        <v>441761.97</v>
      </c>
      <c r="F34" s="238">
        <v>294507.98</v>
      </c>
      <c r="G34" s="239">
        <f t="shared" si="0"/>
        <v>1472539.9</v>
      </c>
    </row>
    <row r="35" spans="1:7">
      <c r="A35" s="251">
        <v>20140011</v>
      </c>
      <c r="B35" s="252" t="s">
        <v>1268</v>
      </c>
      <c r="C35" s="241">
        <v>126414.84</v>
      </c>
      <c r="D35" s="237">
        <v>189622.26</v>
      </c>
      <c r="E35" s="237">
        <v>189622.26</v>
      </c>
      <c r="F35" s="238">
        <v>126414.84</v>
      </c>
      <c r="G35" s="239">
        <f t="shared" si="0"/>
        <v>632074.19999999995</v>
      </c>
    </row>
    <row r="36" spans="1:7">
      <c r="A36" s="251">
        <v>20140012</v>
      </c>
      <c r="B36" s="252" t="s">
        <v>1269</v>
      </c>
      <c r="C36" s="241">
        <v>104794.04000000001</v>
      </c>
      <c r="D36" s="237">
        <v>157191.06</v>
      </c>
      <c r="E36" s="237">
        <v>157191.06</v>
      </c>
      <c r="F36" s="238">
        <v>104794.04000000001</v>
      </c>
      <c r="G36" s="239">
        <f t="shared" si="0"/>
        <v>523970.20000000007</v>
      </c>
    </row>
    <row r="37" spans="1:7">
      <c r="A37" s="251">
        <v>20140013</v>
      </c>
      <c r="B37" s="252" t="s">
        <v>1256</v>
      </c>
      <c r="C37" s="241">
        <v>330368.84000000003</v>
      </c>
      <c r="D37" s="237">
        <v>495553.26</v>
      </c>
      <c r="E37" s="237">
        <v>495553.26</v>
      </c>
      <c r="F37" s="238">
        <v>330368.83999999997</v>
      </c>
      <c r="G37" s="239">
        <f t="shared" si="0"/>
        <v>1651844.2000000002</v>
      </c>
    </row>
    <row r="38" spans="1:7">
      <c r="A38" s="251">
        <v>20140014</v>
      </c>
      <c r="B38" s="252" t="s">
        <v>1270</v>
      </c>
      <c r="C38" s="241">
        <v>312128.48</v>
      </c>
      <c r="D38" s="237">
        <v>468192.72</v>
      </c>
      <c r="E38" s="237">
        <v>468192.72</v>
      </c>
      <c r="F38" s="238">
        <v>312128.48</v>
      </c>
      <c r="G38" s="239">
        <f t="shared" si="0"/>
        <v>1560642.4</v>
      </c>
    </row>
    <row r="39" spans="1:7">
      <c r="A39" s="251">
        <v>20140015</v>
      </c>
      <c r="B39" s="252" t="s">
        <v>1271</v>
      </c>
      <c r="C39" s="241">
        <v>350732.58</v>
      </c>
      <c r="D39" s="237">
        <v>526098.87</v>
      </c>
      <c r="E39" s="237">
        <v>526098.87</v>
      </c>
      <c r="F39" s="238">
        <v>350732.58</v>
      </c>
      <c r="G39" s="239">
        <f t="shared" si="0"/>
        <v>1753662.9</v>
      </c>
    </row>
    <row r="40" spans="1:7">
      <c r="A40" s="251">
        <v>20140016</v>
      </c>
      <c r="B40" s="252" t="s">
        <v>1272</v>
      </c>
      <c r="C40" s="241">
        <v>71059.92</v>
      </c>
      <c r="D40" s="237">
        <v>106589.88</v>
      </c>
      <c r="E40" s="237">
        <v>106589.88</v>
      </c>
      <c r="F40" s="238">
        <v>71059.92</v>
      </c>
      <c r="G40" s="239">
        <f t="shared" si="0"/>
        <v>355299.6</v>
      </c>
    </row>
    <row r="41" spans="1:7">
      <c r="A41" s="251">
        <v>20140017</v>
      </c>
      <c r="B41" s="252" t="s">
        <v>1273</v>
      </c>
      <c r="C41" s="241">
        <v>211278.3</v>
      </c>
      <c r="D41" s="237">
        <v>316917.44999999995</v>
      </c>
      <c r="E41" s="237">
        <v>316917.44999999995</v>
      </c>
      <c r="F41" s="238">
        <v>211278.3</v>
      </c>
      <c r="G41" s="239">
        <f t="shared" si="0"/>
        <v>1056391.5</v>
      </c>
    </row>
    <row r="42" spans="1:7">
      <c r="A42" s="251">
        <v>20140018</v>
      </c>
      <c r="B42" s="252" t="s">
        <v>1274</v>
      </c>
      <c r="C42" s="241">
        <v>672253.34</v>
      </c>
      <c r="D42" s="237">
        <v>1008380.01</v>
      </c>
      <c r="E42" s="237">
        <v>1008380.01</v>
      </c>
      <c r="F42" s="238">
        <v>672253.34000000008</v>
      </c>
      <c r="G42" s="239">
        <f t="shared" si="0"/>
        <v>3361266.7</v>
      </c>
    </row>
    <row r="43" spans="1:7">
      <c r="A43" s="251">
        <v>20140019</v>
      </c>
      <c r="B43" s="252" t="s">
        <v>1275</v>
      </c>
      <c r="C43" s="241">
        <v>542253.80000000005</v>
      </c>
      <c r="D43" s="237">
        <v>813380.70000000007</v>
      </c>
      <c r="E43" s="237">
        <v>813380.7</v>
      </c>
      <c r="F43" s="238">
        <v>542253.80000000005</v>
      </c>
      <c r="G43" s="239">
        <f t="shared" si="0"/>
        <v>2711269</v>
      </c>
    </row>
    <row r="44" spans="1:7">
      <c r="A44" s="251">
        <v>20140020</v>
      </c>
      <c r="B44" s="252" t="s">
        <v>1276</v>
      </c>
      <c r="C44" s="241">
        <v>113666.13999999998</v>
      </c>
      <c r="D44" s="237">
        <v>170499.21</v>
      </c>
      <c r="E44" s="237">
        <v>170499.21</v>
      </c>
      <c r="F44" s="238">
        <v>113666.14</v>
      </c>
      <c r="G44" s="239">
        <f t="shared" si="0"/>
        <v>568330.69999999995</v>
      </c>
    </row>
    <row r="45" spans="1:7">
      <c r="A45" s="251">
        <v>20140021</v>
      </c>
      <c r="B45" s="252" t="s">
        <v>1277</v>
      </c>
      <c r="C45" s="241">
        <v>2427459.7000000002</v>
      </c>
      <c r="D45" s="237">
        <v>3641189.55</v>
      </c>
      <c r="E45" s="237">
        <v>3641189.55</v>
      </c>
      <c r="F45" s="238">
        <v>2427459.7000000002</v>
      </c>
      <c r="G45" s="239">
        <f t="shared" si="0"/>
        <v>12137298.5</v>
      </c>
    </row>
    <row r="46" spans="1:7">
      <c r="A46" s="251">
        <v>20140022</v>
      </c>
      <c r="B46" s="252" t="s">
        <v>1278</v>
      </c>
      <c r="C46" s="241">
        <v>864255.86</v>
      </c>
      <c r="D46" s="237">
        <v>1296383.79</v>
      </c>
      <c r="E46" s="237">
        <v>1296383.79</v>
      </c>
      <c r="F46" s="238">
        <v>864255.8600000001</v>
      </c>
      <c r="G46" s="239">
        <f t="shared" si="0"/>
        <v>4321279.3</v>
      </c>
    </row>
    <row r="47" spans="1:7">
      <c r="A47" s="251">
        <v>20140023</v>
      </c>
      <c r="B47" s="252" t="s">
        <v>1279</v>
      </c>
      <c r="C47" s="241">
        <v>101944.5</v>
      </c>
      <c r="D47" s="237">
        <v>152916.75</v>
      </c>
      <c r="E47" s="237">
        <v>152916.75</v>
      </c>
      <c r="F47" s="238">
        <v>101944.5</v>
      </c>
      <c r="G47" s="239">
        <f t="shared" si="0"/>
        <v>509722.5</v>
      </c>
    </row>
    <row r="48" spans="1:7">
      <c r="A48" s="251">
        <v>20140024</v>
      </c>
      <c r="B48" s="252" t="s">
        <v>1280</v>
      </c>
      <c r="C48" s="241">
        <v>2311554.52</v>
      </c>
      <c r="D48" s="237">
        <v>3467331.7799999993</v>
      </c>
      <c r="E48" s="237">
        <v>3467331.7799999993</v>
      </c>
      <c r="F48" s="238">
        <v>2311554.52</v>
      </c>
      <c r="G48" s="239">
        <f t="shared" si="0"/>
        <v>11557772.599999998</v>
      </c>
    </row>
    <row r="49" spans="1:7">
      <c r="A49" s="251">
        <v>20140025</v>
      </c>
      <c r="B49" s="252" t="s">
        <v>1281</v>
      </c>
      <c r="C49" s="241">
        <v>623846.36</v>
      </c>
      <c r="D49" s="237">
        <v>935769.54</v>
      </c>
      <c r="E49" s="237">
        <v>935769.54</v>
      </c>
      <c r="F49" s="238">
        <v>623846.36</v>
      </c>
      <c r="G49" s="239">
        <f t="shared" si="0"/>
        <v>3119231.8</v>
      </c>
    </row>
    <row r="50" spans="1:7">
      <c r="A50" s="251">
        <v>20140026</v>
      </c>
      <c r="B50" s="252" t="s">
        <v>1282</v>
      </c>
      <c r="C50" s="241">
        <v>152916.78</v>
      </c>
      <c r="D50" s="237">
        <v>229375.16999999998</v>
      </c>
      <c r="E50" s="237">
        <v>229375.16999999998</v>
      </c>
      <c r="F50" s="238">
        <v>152916.78</v>
      </c>
      <c r="G50" s="239">
        <f t="shared" si="0"/>
        <v>764583.89999999991</v>
      </c>
    </row>
    <row r="51" spans="1:7">
      <c r="A51" s="251">
        <v>20140027</v>
      </c>
      <c r="B51" s="252" t="s">
        <v>1283</v>
      </c>
      <c r="C51" s="241">
        <v>376246.4</v>
      </c>
      <c r="D51" s="237">
        <v>564369.60000000009</v>
      </c>
      <c r="E51" s="237">
        <v>564369.6</v>
      </c>
      <c r="F51" s="238">
        <v>376246.4</v>
      </c>
      <c r="G51" s="239">
        <f t="shared" si="0"/>
        <v>1881232</v>
      </c>
    </row>
    <row r="52" spans="1:7">
      <c r="A52" s="251">
        <v>20140028</v>
      </c>
      <c r="B52" s="252" t="s">
        <v>1284</v>
      </c>
      <c r="C52" s="241">
        <v>1606527.64</v>
      </c>
      <c r="D52" s="237">
        <v>2409791.46</v>
      </c>
      <c r="E52" s="237">
        <v>2409791.46</v>
      </c>
      <c r="F52" s="238">
        <v>1606527.6400000001</v>
      </c>
      <c r="G52" s="239">
        <f t="shared" si="0"/>
        <v>8032638.1999999993</v>
      </c>
    </row>
    <row r="53" spans="1:7">
      <c r="A53" s="251">
        <v>20140029</v>
      </c>
      <c r="B53" s="252" t="s">
        <v>1285</v>
      </c>
      <c r="C53" s="241">
        <v>845134.8</v>
      </c>
      <c r="D53" s="237">
        <v>1267702.2000000002</v>
      </c>
      <c r="E53" s="237">
        <v>1267702.2</v>
      </c>
      <c r="F53" s="238">
        <v>845134.8</v>
      </c>
      <c r="G53" s="239">
        <f t="shared" si="0"/>
        <v>4225674</v>
      </c>
    </row>
    <row r="54" spans="1:7">
      <c r="A54" s="251">
        <v>20140030</v>
      </c>
      <c r="B54" s="252" t="s">
        <v>1286</v>
      </c>
      <c r="C54" s="241">
        <v>137767.56</v>
      </c>
      <c r="D54" s="237">
        <v>206651.34</v>
      </c>
      <c r="E54" s="237">
        <v>206651.34399999998</v>
      </c>
      <c r="F54" s="238">
        <v>137767.56</v>
      </c>
      <c r="G54" s="239">
        <f t="shared" si="0"/>
        <v>688837.804</v>
      </c>
    </row>
    <row r="55" spans="1:7">
      <c r="A55" s="251">
        <v>20140031</v>
      </c>
      <c r="B55" s="252" t="s">
        <v>1287</v>
      </c>
      <c r="C55" s="241">
        <v>353540.8</v>
      </c>
      <c r="D55" s="237">
        <v>530311.20000000007</v>
      </c>
      <c r="E55" s="237">
        <v>530311.20000000007</v>
      </c>
      <c r="F55" s="238">
        <v>353540.80000000005</v>
      </c>
      <c r="G55" s="239">
        <f t="shared" si="0"/>
        <v>1767704.0000000002</v>
      </c>
    </row>
    <row r="56" spans="1:7">
      <c r="A56" s="251">
        <v>20140032</v>
      </c>
      <c r="B56" s="252" t="s">
        <v>1288</v>
      </c>
      <c r="C56" s="241">
        <v>345895.4</v>
      </c>
      <c r="D56" s="237">
        <v>518843.10000000003</v>
      </c>
      <c r="E56" s="237">
        <v>518843.10000000003</v>
      </c>
      <c r="F56" s="238">
        <v>345895.4</v>
      </c>
      <c r="G56" s="239">
        <f t="shared" si="0"/>
        <v>1729477</v>
      </c>
    </row>
    <row r="57" spans="1:7">
      <c r="A57" s="251">
        <v>20140033</v>
      </c>
      <c r="B57" s="252" t="s">
        <v>1257</v>
      </c>
      <c r="C57" s="241">
        <v>1771743.4</v>
      </c>
      <c r="D57" s="237">
        <v>2657615.0999999996</v>
      </c>
      <c r="E57" s="237">
        <v>2657615.1</v>
      </c>
      <c r="F57" s="238">
        <v>1771743.4</v>
      </c>
      <c r="G57" s="239">
        <f t="shared" si="0"/>
        <v>8858717</v>
      </c>
    </row>
    <row r="58" spans="1:7">
      <c r="A58" s="251">
        <v>20140034</v>
      </c>
      <c r="B58" s="252" t="s">
        <v>1289</v>
      </c>
      <c r="C58" s="241">
        <v>267736</v>
      </c>
      <c r="D58" s="237">
        <v>401604</v>
      </c>
      <c r="E58" s="237">
        <v>401604</v>
      </c>
      <c r="F58" s="238">
        <v>267736</v>
      </c>
      <c r="G58" s="239">
        <f t="shared" si="0"/>
        <v>1338680</v>
      </c>
    </row>
    <row r="59" spans="1:7">
      <c r="A59" s="251">
        <v>20140035</v>
      </c>
      <c r="B59" s="252" t="s">
        <v>1290</v>
      </c>
      <c r="C59" s="241">
        <v>53448.759999999995</v>
      </c>
      <c r="D59" s="237">
        <v>80173.14</v>
      </c>
      <c r="E59" s="237">
        <v>80173.14</v>
      </c>
      <c r="F59" s="238">
        <v>53448.759999999995</v>
      </c>
      <c r="G59" s="239">
        <f t="shared" si="0"/>
        <v>267243.8</v>
      </c>
    </row>
    <row r="60" spans="1:7">
      <c r="A60" s="251">
        <v>20140036</v>
      </c>
      <c r="B60" s="252" t="s">
        <v>1291</v>
      </c>
      <c r="C60" s="241">
        <v>318424.57999999996</v>
      </c>
      <c r="D60" s="237">
        <v>477636.87</v>
      </c>
      <c r="E60" s="237">
        <v>477636.87</v>
      </c>
      <c r="F60" s="238">
        <v>318424.58</v>
      </c>
      <c r="G60" s="239">
        <f t="shared" si="0"/>
        <v>1592122.9</v>
      </c>
    </row>
    <row r="61" spans="1:7">
      <c r="A61" s="251">
        <v>20140037</v>
      </c>
      <c r="B61" s="252" t="s">
        <v>1292</v>
      </c>
      <c r="C61" s="241">
        <v>222897.32</v>
      </c>
      <c r="D61" s="237">
        <v>334345.98</v>
      </c>
      <c r="E61" s="237">
        <v>334345.98</v>
      </c>
      <c r="F61" s="238">
        <v>222897.32</v>
      </c>
      <c r="G61" s="239">
        <f t="shared" si="0"/>
        <v>1114486.6000000001</v>
      </c>
    </row>
    <row r="62" spans="1:7">
      <c r="A62" s="251">
        <v>20140038</v>
      </c>
      <c r="B62" s="252" t="s">
        <v>1293</v>
      </c>
      <c r="C62" s="241">
        <v>168646.56</v>
      </c>
      <c r="D62" s="237">
        <v>252969.84</v>
      </c>
      <c r="E62" s="237">
        <v>252969.84</v>
      </c>
      <c r="F62" s="238">
        <v>168646.56</v>
      </c>
      <c r="G62" s="239">
        <f t="shared" si="0"/>
        <v>843232.8</v>
      </c>
    </row>
    <row r="63" spans="1:7">
      <c r="A63" s="251">
        <v>20140039</v>
      </c>
      <c r="B63" s="252" t="s">
        <v>1294</v>
      </c>
      <c r="C63" s="241">
        <v>947188.62</v>
      </c>
      <c r="D63" s="237">
        <v>1420782.93</v>
      </c>
      <c r="E63" s="237">
        <v>1420782.9300000002</v>
      </c>
      <c r="F63" s="238">
        <v>947188.62</v>
      </c>
      <c r="G63" s="239">
        <f t="shared" si="0"/>
        <v>4735943.0999999996</v>
      </c>
    </row>
    <row r="64" spans="1:7">
      <c r="A64" s="251">
        <v>20140040</v>
      </c>
      <c r="B64" s="252" t="s">
        <v>1295</v>
      </c>
      <c r="C64" s="241">
        <v>1107878.74</v>
      </c>
      <c r="D64" s="237">
        <v>1661818.1099999999</v>
      </c>
      <c r="E64" s="237">
        <v>1661818.1099999999</v>
      </c>
      <c r="F64" s="238">
        <v>1107878.74</v>
      </c>
      <c r="G64" s="239">
        <f t="shared" si="0"/>
        <v>5539393.6999999993</v>
      </c>
    </row>
    <row r="65" spans="1:7">
      <c r="A65" s="251">
        <v>20140041</v>
      </c>
      <c r="B65" s="252" t="s">
        <v>1296</v>
      </c>
      <c r="C65" s="241">
        <v>257346.90000000002</v>
      </c>
      <c r="D65" s="237">
        <v>386020.35000000003</v>
      </c>
      <c r="E65" s="237">
        <v>386020.35</v>
      </c>
      <c r="F65" s="238">
        <v>257346.9</v>
      </c>
      <c r="G65" s="239">
        <f t="shared" si="0"/>
        <v>1286734.5</v>
      </c>
    </row>
    <row r="66" spans="1:7">
      <c r="A66" s="251">
        <v>20140042</v>
      </c>
      <c r="B66" s="252" t="s">
        <v>1297</v>
      </c>
      <c r="C66" s="241">
        <v>506108.72</v>
      </c>
      <c r="D66" s="237">
        <v>759163.08</v>
      </c>
      <c r="E66" s="237">
        <v>759163.08</v>
      </c>
      <c r="F66" s="238">
        <v>506108.72000000003</v>
      </c>
      <c r="G66" s="239">
        <f t="shared" si="0"/>
        <v>2530543.6</v>
      </c>
    </row>
    <row r="67" spans="1:7">
      <c r="A67" s="251">
        <v>20140043</v>
      </c>
      <c r="B67" s="252" t="s">
        <v>1298</v>
      </c>
      <c r="C67" s="241">
        <v>262934.28000000003</v>
      </c>
      <c r="D67" s="237">
        <v>394401.42000000004</v>
      </c>
      <c r="E67" s="237">
        <v>394401.42000000004</v>
      </c>
      <c r="F67" s="238">
        <v>262934.28000000003</v>
      </c>
      <c r="G67" s="239">
        <f t="shared" si="0"/>
        <v>1314671.4000000001</v>
      </c>
    </row>
    <row r="68" spans="1:7">
      <c r="A68" s="251">
        <v>20140044</v>
      </c>
      <c r="B68" s="252" t="s">
        <v>1299</v>
      </c>
      <c r="C68" s="241">
        <v>124853.44</v>
      </c>
      <c r="D68" s="237">
        <v>187280.16</v>
      </c>
      <c r="E68" s="237">
        <v>187280.15999999997</v>
      </c>
      <c r="F68" s="238">
        <v>124853.44</v>
      </c>
      <c r="G68" s="239">
        <f t="shared" si="0"/>
        <v>624267.19999999995</v>
      </c>
    </row>
    <row r="69" spans="1:7">
      <c r="A69" s="251">
        <v>20140045</v>
      </c>
      <c r="B69" s="252" t="s">
        <v>1300</v>
      </c>
      <c r="C69" s="241">
        <v>2939281.68</v>
      </c>
      <c r="D69" s="237">
        <v>4408922.5199999996</v>
      </c>
      <c r="E69" s="237">
        <v>4408922.5199999996</v>
      </c>
      <c r="F69" s="238">
        <v>2939281.6799999997</v>
      </c>
      <c r="G69" s="239">
        <f t="shared" si="0"/>
        <v>14696408.399999999</v>
      </c>
    </row>
    <row r="70" spans="1:7">
      <c r="A70" s="251">
        <v>20140046</v>
      </c>
      <c r="B70" s="252" t="s">
        <v>1301</v>
      </c>
      <c r="C70" s="241">
        <v>207587.15999999997</v>
      </c>
      <c r="D70" s="237">
        <v>311380.74</v>
      </c>
      <c r="E70" s="237">
        <v>311380.74</v>
      </c>
      <c r="F70" s="238">
        <v>207587.15999999997</v>
      </c>
      <c r="G70" s="239">
        <f t="shared" si="0"/>
        <v>1037935.7999999998</v>
      </c>
    </row>
    <row r="71" spans="1:7">
      <c r="A71" s="251">
        <v>20140047</v>
      </c>
      <c r="B71" s="252" t="s">
        <v>1302</v>
      </c>
      <c r="C71" s="241">
        <v>3149230.4000000004</v>
      </c>
      <c r="D71" s="237">
        <v>4723845.6000000006</v>
      </c>
      <c r="E71" s="237">
        <v>4723845.5999999996</v>
      </c>
      <c r="F71" s="238">
        <v>3149230.4</v>
      </c>
      <c r="G71" s="239">
        <f t="shared" si="0"/>
        <v>15746152.000000002</v>
      </c>
    </row>
    <row r="72" spans="1:7">
      <c r="A72" s="251">
        <v>20140048</v>
      </c>
      <c r="B72" s="252" t="s">
        <v>1303</v>
      </c>
      <c r="C72" s="241">
        <v>157760.5</v>
      </c>
      <c r="D72" s="237">
        <v>236640.75</v>
      </c>
      <c r="E72" s="237">
        <v>236640.75</v>
      </c>
      <c r="F72" s="238">
        <v>157760.5</v>
      </c>
      <c r="G72" s="239">
        <f t="shared" si="0"/>
        <v>788802.5</v>
      </c>
    </row>
    <row r="73" spans="1:7">
      <c r="A73" s="251">
        <v>20140049</v>
      </c>
      <c r="B73" s="252" t="s">
        <v>1304</v>
      </c>
      <c r="C73" s="241">
        <v>65298.82</v>
      </c>
      <c r="D73" s="237">
        <v>97948.23</v>
      </c>
      <c r="E73" s="237">
        <v>97948.23</v>
      </c>
      <c r="F73" s="238">
        <v>65298.82</v>
      </c>
      <c r="G73" s="239">
        <f t="shared" si="0"/>
        <v>326494.09999999998</v>
      </c>
    </row>
    <row r="74" spans="1:7">
      <c r="A74" s="251">
        <v>20140051</v>
      </c>
      <c r="B74" s="252" t="s">
        <v>1305</v>
      </c>
      <c r="C74" s="241">
        <v>20804.52</v>
      </c>
      <c r="D74" s="237">
        <v>62413.56</v>
      </c>
      <c r="E74" s="237">
        <v>62413.56</v>
      </c>
      <c r="F74" s="238">
        <v>41609.039999999994</v>
      </c>
      <c r="G74" s="239">
        <f t="shared" si="0"/>
        <v>187240.68</v>
      </c>
    </row>
    <row r="75" spans="1:7">
      <c r="A75" s="251">
        <v>20140052</v>
      </c>
      <c r="B75" s="252" t="s">
        <v>1306</v>
      </c>
      <c r="C75" s="241">
        <v>164916.64000000001</v>
      </c>
      <c r="D75" s="237">
        <v>494749.92</v>
      </c>
      <c r="E75" s="237">
        <v>494749.92000000004</v>
      </c>
      <c r="F75" s="238">
        <v>329833.28000000003</v>
      </c>
      <c r="G75" s="239">
        <f t="shared" si="0"/>
        <v>1484249.76</v>
      </c>
    </row>
    <row r="76" spans="1:7">
      <c r="A76" s="251">
        <v>20140053</v>
      </c>
      <c r="B76" s="252" t="s">
        <v>1307</v>
      </c>
      <c r="C76" s="253">
        <v>55368.71</v>
      </c>
      <c r="D76" s="237">
        <v>166106.13</v>
      </c>
      <c r="E76" s="237">
        <v>166106.13</v>
      </c>
      <c r="F76" s="238">
        <v>110737.42000000001</v>
      </c>
      <c r="G76" s="239">
        <f t="shared" si="0"/>
        <v>498318.39</v>
      </c>
    </row>
    <row r="77" spans="1:7">
      <c r="A77" s="251">
        <v>20150001</v>
      </c>
      <c r="B77" s="252" t="s">
        <v>1308</v>
      </c>
      <c r="C77" s="253">
        <v>82557.69</v>
      </c>
      <c r="D77" s="237">
        <v>247673.07</v>
      </c>
      <c r="E77" s="237">
        <v>247673.07</v>
      </c>
      <c r="F77" s="238">
        <v>165115.38</v>
      </c>
      <c r="G77" s="239">
        <f t="shared" si="0"/>
        <v>743019.21000000008</v>
      </c>
    </row>
    <row r="78" spans="1:7">
      <c r="A78" s="251">
        <v>20150005</v>
      </c>
      <c r="B78" s="252" t="s">
        <v>1309</v>
      </c>
      <c r="C78" s="236"/>
      <c r="D78" s="237"/>
      <c r="E78" s="237">
        <v>161985.08000000002</v>
      </c>
      <c r="F78" s="238">
        <v>161985.07999999999</v>
      </c>
      <c r="G78" s="239">
        <f t="shared" si="0"/>
        <v>323970.16000000003</v>
      </c>
    </row>
    <row r="79" spans="1:7">
      <c r="A79" s="251">
        <v>20150006</v>
      </c>
      <c r="B79" s="252" t="s">
        <v>1310</v>
      </c>
      <c r="C79" s="236"/>
      <c r="D79" s="237"/>
      <c r="E79" s="237">
        <v>437597.24</v>
      </c>
      <c r="F79" s="238">
        <v>437597.24</v>
      </c>
      <c r="G79" s="239">
        <f t="shared" si="0"/>
        <v>875194.48</v>
      </c>
    </row>
    <row r="80" spans="1:7">
      <c r="A80" s="251">
        <v>20150007</v>
      </c>
      <c r="B80" s="252" t="s">
        <v>1311</v>
      </c>
      <c r="C80" s="236"/>
      <c r="D80" s="237"/>
      <c r="E80" s="237">
        <v>189105.63</v>
      </c>
      <c r="F80" s="238">
        <v>126070.42</v>
      </c>
      <c r="G80" s="239">
        <f t="shared" si="0"/>
        <v>315176.05</v>
      </c>
    </row>
    <row r="81" spans="1:7">
      <c r="A81" s="251">
        <v>20150008</v>
      </c>
      <c r="B81" s="252" t="s">
        <v>1312</v>
      </c>
      <c r="C81" s="236"/>
      <c r="D81" s="237"/>
      <c r="E81" s="237">
        <v>706175.76</v>
      </c>
      <c r="F81" s="238">
        <v>470783.83999999997</v>
      </c>
      <c r="G81" s="239">
        <f t="shared" si="0"/>
        <v>1176959.6000000001</v>
      </c>
    </row>
    <row r="82" spans="1:7">
      <c r="A82" s="251">
        <v>20150009</v>
      </c>
      <c r="B82" s="252" t="s">
        <v>1313</v>
      </c>
      <c r="C82" s="236"/>
      <c r="D82" s="237"/>
      <c r="E82" s="237"/>
      <c r="F82" s="238">
        <v>376660.45999999996</v>
      </c>
      <c r="G82" s="239">
        <f t="shared" si="0"/>
        <v>376660.45999999996</v>
      </c>
    </row>
    <row r="83" spans="1:7">
      <c r="A83" s="251">
        <v>20150011</v>
      </c>
      <c r="B83" s="252" t="s">
        <v>1314</v>
      </c>
      <c r="C83" s="236"/>
      <c r="D83" s="237"/>
      <c r="E83" s="237"/>
      <c r="F83" s="238">
        <v>268307.23</v>
      </c>
      <c r="G83" s="239">
        <f t="shared" si="0"/>
        <v>268307.23</v>
      </c>
    </row>
    <row r="84" spans="1:7">
      <c r="A84" s="251">
        <v>20150012</v>
      </c>
      <c r="B84" s="252" t="s">
        <v>1315</v>
      </c>
      <c r="C84" s="236"/>
      <c r="D84" s="237"/>
      <c r="E84" s="237"/>
      <c r="F84" s="238">
        <v>221018.76</v>
      </c>
      <c r="G84" s="239">
        <f t="shared" si="0"/>
        <v>221018.76</v>
      </c>
    </row>
    <row r="85" spans="1:7">
      <c r="A85" s="251">
        <v>20150013</v>
      </c>
      <c r="B85" s="252" t="s">
        <v>1316</v>
      </c>
      <c r="C85" s="236"/>
      <c r="D85" s="237"/>
      <c r="E85" s="237"/>
      <c r="F85" s="238">
        <v>386343.63</v>
      </c>
      <c r="G85" s="239">
        <f t="shared" si="0"/>
        <v>386343.63</v>
      </c>
    </row>
    <row r="86" spans="1:7" ht="11.45" customHeight="1">
      <c r="A86" s="254">
        <v>20150014</v>
      </c>
      <c r="B86" s="255" t="s">
        <v>1317</v>
      </c>
      <c r="C86" s="256"/>
      <c r="D86" s="257"/>
      <c r="E86" s="257"/>
      <c r="F86" s="258">
        <v>315498.53999999998</v>
      </c>
      <c r="G86" s="239">
        <f t="shared" si="0"/>
        <v>315498.53999999998</v>
      </c>
    </row>
    <row r="87" spans="1:7">
      <c r="F87" s="259"/>
    </row>
  </sheetData>
  <mergeCells count="24">
    <mergeCell ref="A28:G28"/>
    <mergeCell ref="A30:A31"/>
    <mergeCell ref="B30:B31"/>
    <mergeCell ref="C30:C31"/>
    <mergeCell ref="D30:D31"/>
    <mergeCell ref="E30:E31"/>
    <mergeCell ref="F30:F31"/>
    <mergeCell ref="G30:G31"/>
    <mergeCell ref="F7:F8"/>
    <mergeCell ref="G7:G8"/>
    <mergeCell ref="A24:G24"/>
    <mergeCell ref="A25:G25"/>
    <mergeCell ref="A26:G26"/>
    <mergeCell ref="A27:G27"/>
    <mergeCell ref="A1:G1"/>
    <mergeCell ref="A2:G2"/>
    <mergeCell ref="A3:G3"/>
    <mergeCell ref="A4:G4"/>
    <mergeCell ref="A5:G5"/>
    <mergeCell ref="A7:A8"/>
    <mergeCell ref="B7:B8"/>
    <mergeCell ref="C7:C8"/>
    <mergeCell ref="D7:D8"/>
    <mergeCell ref="E7:E8"/>
  </mergeCells>
  <pageMargins left="0.70866141732283472" right="0.70866141732283472" top="0.55118110236220474" bottom="0.35433070866141736" header="0.31496062992125984" footer="0.31496062992125984"/>
  <pageSetup scale="70" orientation="portrait" r:id="rId1"/>
</worksheet>
</file>

<file path=xl/worksheets/sheet9.xml><?xml version="1.0" encoding="utf-8"?>
<worksheet xmlns="http://schemas.openxmlformats.org/spreadsheetml/2006/main" xmlns:r="http://schemas.openxmlformats.org/officeDocument/2006/relationships">
  <dimension ref="A1:N372"/>
  <sheetViews>
    <sheetView showGridLines="0" topLeftCell="A10" workbookViewId="0">
      <selection activeCell="A12" sqref="A12"/>
    </sheetView>
  </sheetViews>
  <sheetFormatPr baseColWidth="10" defaultRowHeight="11.25"/>
  <cols>
    <col min="1" max="1" width="6.42578125" style="262" customWidth="1"/>
    <col min="2" max="2" width="71.28515625" style="261" customWidth="1"/>
    <col min="3" max="3" width="12.5703125" style="263" bestFit="1" customWidth="1"/>
    <col min="4" max="4" width="15.28515625" style="264" customWidth="1"/>
    <col min="5" max="5" width="12.140625" style="263" customWidth="1"/>
    <col min="6" max="6" width="11.42578125" style="261"/>
    <col min="7" max="7" width="16.42578125" style="261" customWidth="1"/>
    <col min="8" max="221" width="11.42578125" style="261"/>
    <col min="222" max="222" width="5.5703125" style="261" customWidth="1"/>
    <col min="223" max="223" width="50.5703125" style="261" customWidth="1"/>
    <col min="224" max="224" width="6.42578125" style="261" bestFit="1" customWidth="1"/>
    <col min="225" max="225" width="20" style="261" customWidth="1"/>
    <col min="226" max="226" width="14.85546875" style="261" customWidth="1"/>
    <col min="227" max="227" width="25" style="261" customWidth="1"/>
    <col min="228" max="228" width="11.28515625" style="261" customWidth="1"/>
    <col min="229" max="229" width="15.85546875" style="261" customWidth="1"/>
    <col min="230" max="230" width="13.42578125" style="261" customWidth="1"/>
    <col min="231" max="231" width="30.5703125" style="261" customWidth="1"/>
    <col min="232" max="232" width="8.85546875" style="261" customWidth="1"/>
    <col min="233" max="233" width="9.7109375" style="261" customWidth="1"/>
    <col min="234" max="234" width="18.42578125" style="261" customWidth="1"/>
    <col min="235" max="235" width="11.42578125" style="261" customWidth="1"/>
    <col min="236" max="237" width="23.42578125" style="261" customWidth="1"/>
    <col min="238" max="256" width="11.42578125" style="261"/>
    <col min="257" max="257" width="6.42578125" style="261" customWidth="1"/>
    <col min="258" max="258" width="71.28515625" style="261" customWidth="1"/>
    <col min="259" max="259" width="12.5703125" style="261" bestFit="1" customWidth="1"/>
    <col min="260" max="260" width="15.28515625" style="261" customWidth="1"/>
    <col min="261" max="261" width="12.140625" style="261" customWidth="1"/>
    <col min="262" max="262" width="11.42578125" style="261"/>
    <col min="263" max="263" width="16.42578125" style="261" customWidth="1"/>
    <col min="264" max="477" width="11.42578125" style="261"/>
    <col min="478" max="478" width="5.5703125" style="261" customWidth="1"/>
    <col min="479" max="479" width="50.5703125" style="261" customWidth="1"/>
    <col min="480" max="480" width="6.42578125" style="261" bestFit="1" customWidth="1"/>
    <col min="481" max="481" width="20" style="261" customWidth="1"/>
    <col min="482" max="482" width="14.85546875" style="261" customWidth="1"/>
    <col min="483" max="483" width="25" style="261" customWidth="1"/>
    <col min="484" max="484" width="11.28515625" style="261" customWidth="1"/>
    <col min="485" max="485" width="15.85546875" style="261" customWidth="1"/>
    <col min="486" max="486" width="13.42578125" style="261" customWidth="1"/>
    <col min="487" max="487" width="30.5703125" style="261" customWidth="1"/>
    <col min="488" max="488" width="8.85546875" style="261" customWidth="1"/>
    <col min="489" max="489" width="9.7109375" style="261" customWidth="1"/>
    <col min="490" max="490" width="18.42578125" style="261" customWidth="1"/>
    <col min="491" max="491" width="11.42578125" style="261" customWidth="1"/>
    <col min="492" max="493" width="23.42578125" style="261" customWidth="1"/>
    <col min="494" max="512" width="11.42578125" style="261"/>
    <col min="513" max="513" width="6.42578125" style="261" customWidth="1"/>
    <col min="514" max="514" width="71.28515625" style="261" customWidth="1"/>
    <col min="515" max="515" width="12.5703125" style="261" bestFit="1" customWidth="1"/>
    <col min="516" max="516" width="15.28515625" style="261" customWidth="1"/>
    <col min="517" max="517" width="12.140625" style="261" customWidth="1"/>
    <col min="518" max="518" width="11.42578125" style="261"/>
    <col min="519" max="519" width="16.42578125" style="261" customWidth="1"/>
    <col min="520" max="733" width="11.42578125" style="261"/>
    <col min="734" max="734" width="5.5703125" style="261" customWidth="1"/>
    <col min="735" max="735" width="50.5703125" style="261" customWidth="1"/>
    <col min="736" max="736" width="6.42578125" style="261" bestFit="1" customWidth="1"/>
    <col min="737" max="737" width="20" style="261" customWidth="1"/>
    <col min="738" max="738" width="14.85546875" style="261" customWidth="1"/>
    <col min="739" max="739" width="25" style="261" customWidth="1"/>
    <col min="740" max="740" width="11.28515625" style="261" customWidth="1"/>
    <col min="741" max="741" width="15.85546875" style="261" customWidth="1"/>
    <col min="742" max="742" width="13.42578125" style="261" customWidth="1"/>
    <col min="743" max="743" width="30.5703125" style="261" customWidth="1"/>
    <col min="744" max="744" width="8.85546875" style="261" customWidth="1"/>
    <col min="745" max="745" width="9.7109375" style="261" customWidth="1"/>
    <col min="746" max="746" width="18.42578125" style="261" customWidth="1"/>
    <col min="747" max="747" width="11.42578125" style="261" customWidth="1"/>
    <col min="748" max="749" width="23.42578125" style="261" customWidth="1"/>
    <col min="750" max="768" width="11.42578125" style="261"/>
    <col min="769" max="769" width="6.42578125" style="261" customWidth="1"/>
    <col min="770" max="770" width="71.28515625" style="261" customWidth="1"/>
    <col min="771" max="771" width="12.5703125" style="261" bestFit="1" customWidth="1"/>
    <col min="772" max="772" width="15.28515625" style="261" customWidth="1"/>
    <col min="773" max="773" width="12.140625" style="261" customWidth="1"/>
    <col min="774" max="774" width="11.42578125" style="261"/>
    <col min="775" max="775" width="16.42578125" style="261" customWidth="1"/>
    <col min="776" max="989" width="11.42578125" style="261"/>
    <col min="990" max="990" width="5.5703125" style="261" customWidth="1"/>
    <col min="991" max="991" width="50.5703125" style="261" customWidth="1"/>
    <col min="992" max="992" width="6.42578125" style="261" bestFit="1" customWidth="1"/>
    <col min="993" max="993" width="20" style="261" customWidth="1"/>
    <col min="994" max="994" width="14.85546875" style="261" customWidth="1"/>
    <col min="995" max="995" width="25" style="261" customWidth="1"/>
    <col min="996" max="996" width="11.28515625" style="261" customWidth="1"/>
    <col min="997" max="997" width="15.85546875" style="261" customWidth="1"/>
    <col min="998" max="998" width="13.42578125" style="261" customWidth="1"/>
    <col min="999" max="999" width="30.5703125" style="261" customWidth="1"/>
    <col min="1000" max="1000" width="8.85546875" style="261" customWidth="1"/>
    <col min="1001" max="1001" width="9.7109375" style="261" customWidth="1"/>
    <col min="1002" max="1002" width="18.42578125" style="261" customWidth="1"/>
    <col min="1003" max="1003" width="11.42578125" style="261" customWidth="1"/>
    <col min="1004" max="1005" width="23.42578125" style="261" customWidth="1"/>
    <col min="1006" max="1024" width="11.42578125" style="261"/>
    <col min="1025" max="1025" width="6.42578125" style="261" customWidth="1"/>
    <col min="1026" max="1026" width="71.28515625" style="261" customWidth="1"/>
    <col min="1027" max="1027" width="12.5703125" style="261" bestFit="1" customWidth="1"/>
    <col min="1028" max="1028" width="15.28515625" style="261" customWidth="1"/>
    <col min="1029" max="1029" width="12.140625" style="261" customWidth="1"/>
    <col min="1030" max="1030" width="11.42578125" style="261"/>
    <col min="1031" max="1031" width="16.42578125" style="261" customWidth="1"/>
    <col min="1032" max="1245" width="11.42578125" style="261"/>
    <col min="1246" max="1246" width="5.5703125" style="261" customWidth="1"/>
    <col min="1247" max="1247" width="50.5703125" style="261" customWidth="1"/>
    <col min="1248" max="1248" width="6.42578125" style="261" bestFit="1" customWidth="1"/>
    <col min="1249" max="1249" width="20" style="261" customWidth="1"/>
    <col min="1250" max="1250" width="14.85546875" style="261" customWidth="1"/>
    <col min="1251" max="1251" width="25" style="261" customWidth="1"/>
    <col min="1252" max="1252" width="11.28515625" style="261" customWidth="1"/>
    <col min="1253" max="1253" width="15.85546875" style="261" customWidth="1"/>
    <col min="1254" max="1254" width="13.42578125" style="261" customWidth="1"/>
    <col min="1255" max="1255" width="30.5703125" style="261" customWidth="1"/>
    <col min="1256" max="1256" width="8.85546875" style="261" customWidth="1"/>
    <col min="1257" max="1257" width="9.7109375" style="261" customWidth="1"/>
    <col min="1258" max="1258" width="18.42578125" style="261" customWidth="1"/>
    <col min="1259" max="1259" width="11.42578125" style="261" customWidth="1"/>
    <col min="1260" max="1261" width="23.42578125" style="261" customWidth="1"/>
    <col min="1262" max="1280" width="11.42578125" style="261"/>
    <col min="1281" max="1281" width="6.42578125" style="261" customWidth="1"/>
    <col min="1282" max="1282" width="71.28515625" style="261" customWidth="1"/>
    <col min="1283" max="1283" width="12.5703125" style="261" bestFit="1" customWidth="1"/>
    <col min="1284" max="1284" width="15.28515625" style="261" customWidth="1"/>
    <col min="1285" max="1285" width="12.140625" style="261" customWidth="1"/>
    <col min="1286" max="1286" width="11.42578125" style="261"/>
    <col min="1287" max="1287" width="16.42578125" style="261" customWidth="1"/>
    <col min="1288" max="1501" width="11.42578125" style="261"/>
    <col min="1502" max="1502" width="5.5703125" style="261" customWidth="1"/>
    <col min="1503" max="1503" width="50.5703125" style="261" customWidth="1"/>
    <col min="1504" max="1504" width="6.42578125" style="261" bestFit="1" customWidth="1"/>
    <col min="1505" max="1505" width="20" style="261" customWidth="1"/>
    <col min="1506" max="1506" width="14.85546875" style="261" customWidth="1"/>
    <col min="1507" max="1507" width="25" style="261" customWidth="1"/>
    <col min="1508" max="1508" width="11.28515625" style="261" customWidth="1"/>
    <col min="1509" max="1509" width="15.85546875" style="261" customWidth="1"/>
    <col min="1510" max="1510" width="13.42578125" style="261" customWidth="1"/>
    <col min="1511" max="1511" width="30.5703125" style="261" customWidth="1"/>
    <col min="1512" max="1512" width="8.85546875" style="261" customWidth="1"/>
    <col min="1513" max="1513" width="9.7109375" style="261" customWidth="1"/>
    <col min="1514" max="1514" width="18.42578125" style="261" customWidth="1"/>
    <col min="1515" max="1515" width="11.42578125" style="261" customWidth="1"/>
    <col min="1516" max="1517" width="23.42578125" style="261" customWidth="1"/>
    <col min="1518" max="1536" width="11.42578125" style="261"/>
    <col min="1537" max="1537" width="6.42578125" style="261" customWidth="1"/>
    <col min="1538" max="1538" width="71.28515625" style="261" customWidth="1"/>
    <col min="1539" max="1539" width="12.5703125" style="261" bestFit="1" customWidth="1"/>
    <col min="1540" max="1540" width="15.28515625" style="261" customWidth="1"/>
    <col min="1541" max="1541" width="12.140625" style="261" customWidth="1"/>
    <col min="1542" max="1542" width="11.42578125" style="261"/>
    <col min="1543" max="1543" width="16.42578125" style="261" customWidth="1"/>
    <col min="1544" max="1757" width="11.42578125" style="261"/>
    <col min="1758" max="1758" width="5.5703125" style="261" customWidth="1"/>
    <col min="1759" max="1759" width="50.5703125" style="261" customWidth="1"/>
    <col min="1760" max="1760" width="6.42578125" style="261" bestFit="1" customWidth="1"/>
    <col min="1761" max="1761" width="20" style="261" customWidth="1"/>
    <col min="1762" max="1762" width="14.85546875" style="261" customWidth="1"/>
    <col min="1763" max="1763" width="25" style="261" customWidth="1"/>
    <col min="1764" max="1764" width="11.28515625" style="261" customWidth="1"/>
    <col min="1765" max="1765" width="15.85546875" style="261" customWidth="1"/>
    <col min="1766" max="1766" width="13.42578125" style="261" customWidth="1"/>
    <col min="1767" max="1767" width="30.5703125" style="261" customWidth="1"/>
    <col min="1768" max="1768" width="8.85546875" style="261" customWidth="1"/>
    <col min="1769" max="1769" width="9.7109375" style="261" customWidth="1"/>
    <col min="1770" max="1770" width="18.42578125" style="261" customWidth="1"/>
    <col min="1771" max="1771" width="11.42578125" style="261" customWidth="1"/>
    <col min="1772" max="1773" width="23.42578125" style="261" customWidth="1"/>
    <col min="1774" max="1792" width="11.42578125" style="261"/>
    <col min="1793" max="1793" width="6.42578125" style="261" customWidth="1"/>
    <col min="1794" max="1794" width="71.28515625" style="261" customWidth="1"/>
    <col min="1795" max="1795" width="12.5703125" style="261" bestFit="1" customWidth="1"/>
    <col min="1796" max="1796" width="15.28515625" style="261" customWidth="1"/>
    <col min="1797" max="1797" width="12.140625" style="261" customWidth="1"/>
    <col min="1798" max="1798" width="11.42578125" style="261"/>
    <col min="1799" max="1799" width="16.42578125" style="261" customWidth="1"/>
    <col min="1800" max="2013" width="11.42578125" style="261"/>
    <col min="2014" max="2014" width="5.5703125" style="261" customWidth="1"/>
    <col min="2015" max="2015" width="50.5703125" style="261" customWidth="1"/>
    <col min="2016" max="2016" width="6.42578125" style="261" bestFit="1" customWidth="1"/>
    <col min="2017" max="2017" width="20" style="261" customWidth="1"/>
    <col min="2018" max="2018" width="14.85546875" style="261" customWidth="1"/>
    <col min="2019" max="2019" width="25" style="261" customWidth="1"/>
    <col min="2020" max="2020" width="11.28515625" style="261" customWidth="1"/>
    <col min="2021" max="2021" width="15.85546875" style="261" customWidth="1"/>
    <col min="2022" max="2022" width="13.42578125" style="261" customWidth="1"/>
    <col min="2023" max="2023" width="30.5703125" style="261" customWidth="1"/>
    <col min="2024" max="2024" width="8.85546875" style="261" customWidth="1"/>
    <col min="2025" max="2025" width="9.7109375" style="261" customWidth="1"/>
    <col min="2026" max="2026" width="18.42578125" style="261" customWidth="1"/>
    <col min="2027" max="2027" width="11.42578125" style="261" customWidth="1"/>
    <col min="2028" max="2029" width="23.42578125" style="261" customWidth="1"/>
    <col min="2030" max="2048" width="11.42578125" style="261"/>
    <col min="2049" max="2049" width="6.42578125" style="261" customWidth="1"/>
    <col min="2050" max="2050" width="71.28515625" style="261" customWidth="1"/>
    <col min="2051" max="2051" width="12.5703125" style="261" bestFit="1" customWidth="1"/>
    <col min="2052" max="2052" width="15.28515625" style="261" customWidth="1"/>
    <col min="2053" max="2053" width="12.140625" style="261" customWidth="1"/>
    <col min="2054" max="2054" width="11.42578125" style="261"/>
    <col min="2055" max="2055" width="16.42578125" style="261" customWidth="1"/>
    <col min="2056" max="2269" width="11.42578125" style="261"/>
    <col min="2270" max="2270" width="5.5703125" style="261" customWidth="1"/>
    <col min="2271" max="2271" width="50.5703125" style="261" customWidth="1"/>
    <col min="2272" max="2272" width="6.42578125" style="261" bestFit="1" customWidth="1"/>
    <col min="2273" max="2273" width="20" style="261" customWidth="1"/>
    <col min="2274" max="2274" width="14.85546875" style="261" customWidth="1"/>
    <col min="2275" max="2275" width="25" style="261" customWidth="1"/>
    <col min="2276" max="2276" width="11.28515625" style="261" customWidth="1"/>
    <col min="2277" max="2277" width="15.85546875" style="261" customWidth="1"/>
    <col min="2278" max="2278" width="13.42578125" style="261" customWidth="1"/>
    <col min="2279" max="2279" width="30.5703125" style="261" customWidth="1"/>
    <col min="2280" max="2280" width="8.85546875" style="261" customWidth="1"/>
    <col min="2281" max="2281" width="9.7109375" style="261" customWidth="1"/>
    <col min="2282" max="2282" width="18.42578125" style="261" customWidth="1"/>
    <col min="2283" max="2283" width="11.42578125" style="261" customWidth="1"/>
    <col min="2284" max="2285" width="23.42578125" style="261" customWidth="1"/>
    <col min="2286" max="2304" width="11.42578125" style="261"/>
    <col min="2305" max="2305" width="6.42578125" style="261" customWidth="1"/>
    <col min="2306" max="2306" width="71.28515625" style="261" customWidth="1"/>
    <col min="2307" max="2307" width="12.5703125" style="261" bestFit="1" customWidth="1"/>
    <col min="2308" max="2308" width="15.28515625" style="261" customWidth="1"/>
    <col min="2309" max="2309" width="12.140625" style="261" customWidth="1"/>
    <col min="2310" max="2310" width="11.42578125" style="261"/>
    <col min="2311" max="2311" width="16.42578125" style="261" customWidth="1"/>
    <col min="2312" max="2525" width="11.42578125" style="261"/>
    <col min="2526" max="2526" width="5.5703125" style="261" customWidth="1"/>
    <col min="2527" max="2527" width="50.5703125" style="261" customWidth="1"/>
    <col min="2528" max="2528" width="6.42578125" style="261" bestFit="1" customWidth="1"/>
    <col min="2529" max="2529" width="20" style="261" customWidth="1"/>
    <col min="2530" max="2530" width="14.85546875" style="261" customWidth="1"/>
    <col min="2531" max="2531" width="25" style="261" customWidth="1"/>
    <col min="2532" max="2532" width="11.28515625" style="261" customWidth="1"/>
    <col min="2533" max="2533" width="15.85546875" style="261" customWidth="1"/>
    <col min="2534" max="2534" width="13.42578125" style="261" customWidth="1"/>
    <col min="2535" max="2535" width="30.5703125" style="261" customWidth="1"/>
    <col min="2536" max="2536" width="8.85546875" style="261" customWidth="1"/>
    <col min="2537" max="2537" width="9.7109375" style="261" customWidth="1"/>
    <col min="2538" max="2538" width="18.42578125" style="261" customWidth="1"/>
    <col min="2539" max="2539" width="11.42578125" style="261" customWidth="1"/>
    <col min="2540" max="2541" width="23.42578125" style="261" customWidth="1"/>
    <col min="2542" max="2560" width="11.42578125" style="261"/>
    <col min="2561" max="2561" width="6.42578125" style="261" customWidth="1"/>
    <col min="2562" max="2562" width="71.28515625" style="261" customWidth="1"/>
    <col min="2563" max="2563" width="12.5703125" style="261" bestFit="1" customWidth="1"/>
    <col min="2564" max="2564" width="15.28515625" style="261" customWidth="1"/>
    <col min="2565" max="2565" width="12.140625" style="261" customWidth="1"/>
    <col min="2566" max="2566" width="11.42578125" style="261"/>
    <col min="2567" max="2567" width="16.42578125" style="261" customWidth="1"/>
    <col min="2568" max="2781" width="11.42578125" style="261"/>
    <col min="2782" max="2782" width="5.5703125" style="261" customWidth="1"/>
    <col min="2783" max="2783" width="50.5703125" style="261" customWidth="1"/>
    <col min="2784" max="2784" width="6.42578125" style="261" bestFit="1" customWidth="1"/>
    <col min="2785" max="2785" width="20" style="261" customWidth="1"/>
    <col min="2786" max="2786" width="14.85546875" style="261" customWidth="1"/>
    <col min="2787" max="2787" width="25" style="261" customWidth="1"/>
    <col min="2788" max="2788" width="11.28515625" style="261" customWidth="1"/>
    <col min="2789" max="2789" width="15.85546875" style="261" customWidth="1"/>
    <col min="2790" max="2790" width="13.42578125" style="261" customWidth="1"/>
    <col min="2791" max="2791" width="30.5703125" style="261" customWidth="1"/>
    <col min="2792" max="2792" width="8.85546875" style="261" customWidth="1"/>
    <col min="2793" max="2793" width="9.7109375" style="261" customWidth="1"/>
    <col min="2794" max="2794" width="18.42578125" style="261" customWidth="1"/>
    <col min="2795" max="2795" width="11.42578125" style="261" customWidth="1"/>
    <col min="2796" max="2797" width="23.42578125" style="261" customWidth="1"/>
    <col min="2798" max="2816" width="11.42578125" style="261"/>
    <col min="2817" max="2817" width="6.42578125" style="261" customWidth="1"/>
    <col min="2818" max="2818" width="71.28515625" style="261" customWidth="1"/>
    <col min="2819" max="2819" width="12.5703125" style="261" bestFit="1" customWidth="1"/>
    <col min="2820" max="2820" width="15.28515625" style="261" customWidth="1"/>
    <col min="2821" max="2821" width="12.140625" style="261" customWidth="1"/>
    <col min="2822" max="2822" width="11.42578125" style="261"/>
    <col min="2823" max="2823" width="16.42578125" style="261" customWidth="1"/>
    <col min="2824" max="3037" width="11.42578125" style="261"/>
    <col min="3038" max="3038" width="5.5703125" style="261" customWidth="1"/>
    <col min="3039" max="3039" width="50.5703125" style="261" customWidth="1"/>
    <col min="3040" max="3040" width="6.42578125" style="261" bestFit="1" customWidth="1"/>
    <col min="3041" max="3041" width="20" style="261" customWidth="1"/>
    <col min="3042" max="3042" width="14.85546875" style="261" customWidth="1"/>
    <col min="3043" max="3043" width="25" style="261" customWidth="1"/>
    <col min="3044" max="3044" width="11.28515625" style="261" customWidth="1"/>
    <col min="3045" max="3045" width="15.85546875" style="261" customWidth="1"/>
    <col min="3046" max="3046" width="13.42578125" style="261" customWidth="1"/>
    <col min="3047" max="3047" width="30.5703125" style="261" customWidth="1"/>
    <col min="3048" max="3048" width="8.85546875" style="261" customWidth="1"/>
    <col min="3049" max="3049" width="9.7109375" style="261" customWidth="1"/>
    <col min="3050" max="3050" width="18.42578125" style="261" customWidth="1"/>
    <col min="3051" max="3051" width="11.42578125" style="261" customWidth="1"/>
    <col min="3052" max="3053" width="23.42578125" style="261" customWidth="1"/>
    <col min="3054" max="3072" width="11.42578125" style="261"/>
    <col min="3073" max="3073" width="6.42578125" style="261" customWidth="1"/>
    <col min="3074" max="3074" width="71.28515625" style="261" customWidth="1"/>
    <col min="3075" max="3075" width="12.5703125" style="261" bestFit="1" customWidth="1"/>
    <col min="3076" max="3076" width="15.28515625" style="261" customWidth="1"/>
    <col min="3077" max="3077" width="12.140625" style="261" customWidth="1"/>
    <col min="3078" max="3078" width="11.42578125" style="261"/>
    <col min="3079" max="3079" width="16.42578125" style="261" customWidth="1"/>
    <col min="3080" max="3293" width="11.42578125" style="261"/>
    <col min="3294" max="3294" width="5.5703125" style="261" customWidth="1"/>
    <col min="3295" max="3295" width="50.5703125" style="261" customWidth="1"/>
    <col min="3296" max="3296" width="6.42578125" style="261" bestFit="1" customWidth="1"/>
    <col min="3297" max="3297" width="20" style="261" customWidth="1"/>
    <col min="3298" max="3298" width="14.85546875" style="261" customWidth="1"/>
    <col min="3299" max="3299" width="25" style="261" customWidth="1"/>
    <col min="3300" max="3300" width="11.28515625" style="261" customWidth="1"/>
    <col min="3301" max="3301" width="15.85546875" style="261" customWidth="1"/>
    <col min="3302" max="3302" width="13.42578125" style="261" customWidth="1"/>
    <col min="3303" max="3303" width="30.5703125" style="261" customWidth="1"/>
    <col min="3304" max="3304" width="8.85546875" style="261" customWidth="1"/>
    <col min="3305" max="3305" width="9.7109375" style="261" customWidth="1"/>
    <col min="3306" max="3306" width="18.42578125" style="261" customWidth="1"/>
    <col min="3307" max="3307" width="11.42578125" style="261" customWidth="1"/>
    <col min="3308" max="3309" width="23.42578125" style="261" customWidth="1"/>
    <col min="3310" max="3328" width="11.42578125" style="261"/>
    <col min="3329" max="3329" width="6.42578125" style="261" customWidth="1"/>
    <col min="3330" max="3330" width="71.28515625" style="261" customWidth="1"/>
    <col min="3331" max="3331" width="12.5703125" style="261" bestFit="1" customWidth="1"/>
    <col min="3332" max="3332" width="15.28515625" style="261" customWidth="1"/>
    <col min="3333" max="3333" width="12.140625" style="261" customWidth="1"/>
    <col min="3334" max="3334" width="11.42578125" style="261"/>
    <col min="3335" max="3335" width="16.42578125" style="261" customWidth="1"/>
    <col min="3336" max="3549" width="11.42578125" style="261"/>
    <col min="3550" max="3550" width="5.5703125" style="261" customWidth="1"/>
    <col min="3551" max="3551" width="50.5703125" style="261" customWidth="1"/>
    <col min="3552" max="3552" width="6.42578125" style="261" bestFit="1" customWidth="1"/>
    <col min="3553" max="3553" width="20" style="261" customWidth="1"/>
    <col min="3554" max="3554" width="14.85546875" style="261" customWidth="1"/>
    <col min="3555" max="3555" width="25" style="261" customWidth="1"/>
    <col min="3556" max="3556" width="11.28515625" style="261" customWidth="1"/>
    <col min="3557" max="3557" width="15.85546875" style="261" customWidth="1"/>
    <col min="3558" max="3558" width="13.42578125" style="261" customWidth="1"/>
    <col min="3559" max="3559" width="30.5703125" style="261" customWidth="1"/>
    <col min="3560" max="3560" width="8.85546875" style="261" customWidth="1"/>
    <col min="3561" max="3561" width="9.7109375" style="261" customWidth="1"/>
    <col min="3562" max="3562" width="18.42578125" style="261" customWidth="1"/>
    <col min="3563" max="3563" width="11.42578125" style="261" customWidth="1"/>
    <col min="3564" max="3565" width="23.42578125" style="261" customWidth="1"/>
    <col min="3566" max="3584" width="11.42578125" style="261"/>
    <col min="3585" max="3585" width="6.42578125" style="261" customWidth="1"/>
    <col min="3586" max="3586" width="71.28515625" style="261" customWidth="1"/>
    <col min="3587" max="3587" width="12.5703125" style="261" bestFit="1" customWidth="1"/>
    <col min="3588" max="3588" width="15.28515625" style="261" customWidth="1"/>
    <col min="3589" max="3589" width="12.140625" style="261" customWidth="1"/>
    <col min="3590" max="3590" width="11.42578125" style="261"/>
    <col min="3591" max="3591" width="16.42578125" style="261" customWidth="1"/>
    <col min="3592" max="3805" width="11.42578125" style="261"/>
    <col min="3806" max="3806" width="5.5703125" style="261" customWidth="1"/>
    <col min="3807" max="3807" width="50.5703125" style="261" customWidth="1"/>
    <col min="3808" max="3808" width="6.42578125" style="261" bestFit="1" customWidth="1"/>
    <col min="3809" max="3809" width="20" style="261" customWidth="1"/>
    <col min="3810" max="3810" width="14.85546875" style="261" customWidth="1"/>
    <col min="3811" max="3811" width="25" style="261" customWidth="1"/>
    <col min="3812" max="3812" width="11.28515625" style="261" customWidth="1"/>
    <col min="3813" max="3813" width="15.85546875" style="261" customWidth="1"/>
    <col min="3814" max="3814" width="13.42578125" style="261" customWidth="1"/>
    <col min="3815" max="3815" width="30.5703125" style="261" customWidth="1"/>
    <col min="3816" max="3816" width="8.85546875" style="261" customWidth="1"/>
    <col min="3817" max="3817" width="9.7109375" style="261" customWidth="1"/>
    <col min="3818" max="3818" width="18.42578125" style="261" customWidth="1"/>
    <col min="3819" max="3819" width="11.42578125" style="261" customWidth="1"/>
    <col min="3820" max="3821" width="23.42578125" style="261" customWidth="1"/>
    <col min="3822" max="3840" width="11.42578125" style="261"/>
    <col min="3841" max="3841" width="6.42578125" style="261" customWidth="1"/>
    <col min="3842" max="3842" width="71.28515625" style="261" customWidth="1"/>
    <col min="3843" max="3843" width="12.5703125" style="261" bestFit="1" customWidth="1"/>
    <col min="3844" max="3844" width="15.28515625" style="261" customWidth="1"/>
    <col min="3845" max="3845" width="12.140625" style="261" customWidth="1"/>
    <col min="3846" max="3846" width="11.42578125" style="261"/>
    <col min="3847" max="3847" width="16.42578125" style="261" customWidth="1"/>
    <col min="3848" max="4061" width="11.42578125" style="261"/>
    <col min="4062" max="4062" width="5.5703125" style="261" customWidth="1"/>
    <col min="4063" max="4063" width="50.5703125" style="261" customWidth="1"/>
    <col min="4064" max="4064" width="6.42578125" style="261" bestFit="1" customWidth="1"/>
    <col min="4065" max="4065" width="20" style="261" customWidth="1"/>
    <col min="4066" max="4066" width="14.85546875" style="261" customWidth="1"/>
    <col min="4067" max="4067" width="25" style="261" customWidth="1"/>
    <col min="4068" max="4068" width="11.28515625" style="261" customWidth="1"/>
    <col min="4069" max="4069" width="15.85546875" style="261" customWidth="1"/>
    <col min="4070" max="4070" width="13.42578125" style="261" customWidth="1"/>
    <col min="4071" max="4071" width="30.5703125" style="261" customWidth="1"/>
    <col min="4072" max="4072" width="8.85546875" style="261" customWidth="1"/>
    <col min="4073" max="4073" width="9.7109375" style="261" customWidth="1"/>
    <col min="4074" max="4074" width="18.42578125" style="261" customWidth="1"/>
    <col min="4075" max="4075" width="11.42578125" style="261" customWidth="1"/>
    <col min="4076" max="4077" width="23.42578125" style="261" customWidth="1"/>
    <col min="4078" max="4096" width="11.42578125" style="261"/>
    <col min="4097" max="4097" width="6.42578125" style="261" customWidth="1"/>
    <col min="4098" max="4098" width="71.28515625" style="261" customWidth="1"/>
    <col min="4099" max="4099" width="12.5703125" style="261" bestFit="1" customWidth="1"/>
    <col min="4100" max="4100" width="15.28515625" style="261" customWidth="1"/>
    <col min="4101" max="4101" width="12.140625" style="261" customWidth="1"/>
    <col min="4102" max="4102" width="11.42578125" style="261"/>
    <col min="4103" max="4103" width="16.42578125" style="261" customWidth="1"/>
    <col min="4104" max="4317" width="11.42578125" style="261"/>
    <col min="4318" max="4318" width="5.5703125" style="261" customWidth="1"/>
    <col min="4319" max="4319" width="50.5703125" style="261" customWidth="1"/>
    <col min="4320" max="4320" width="6.42578125" style="261" bestFit="1" customWidth="1"/>
    <col min="4321" max="4321" width="20" style="261" customWidth="1"/>
    <col min="4322" max="4322" width="14.85546875" style="261" customWidth="1"/>
    <col min="4323" max="4323" width="25" style="261" customWidth="1"/>
    <col min="4324" max="4324" width="11.28515625" style="261" customWidth="1"/>
    <col min="4325" max="4325" width="15.85546875" style="261" customWidth="1"/>
    <col min="4326" max="4326" width="13.42578125" style="261" customWidth="1"/>
    <col min="4327" max="4327" width="30.5703125" style="261" customWidth="1"/>
    <col min="4328" max="4328" width="8.85546875" style="261" customWidth="1"/>
    <col min="4329" max="4329" width="9.7109375" style="261" customWidth="1"/>
    <col min="4330" max="4330" width="18.42578125" style="261" customWidth="1"/>
    <col min="4331" max="4331" width="11.42578125" style="261" customWidth="1"/>
    <col min="4332" max="4333" width="23.42578125" style="261" customWidth="1"/>
    <col min="4334" max="4352" width="11.42578125" style="261"/>
    <col min="4353" max="4353" width="6.42578125" style="261" customWidth="1"/>
    <col min="4354" max="4354" width="71.28515625" style="261" customWidth="1"/>
    <col min="4355" max="4355" width="12.5703125" style="261" bestFit="1" customWidth="1"/>
    <col min="4356" max="4356" width="15.28515625" style="261" customWidth="1"/>
    <col min="4357" max="4357" width="12.140625" style="261" customWidth="1"/>
    <col min="4358" max="4358" width="11.42578125" style="261"/>
    <col min="4359" max="4359" width="16.42578125" style="261" customWidth="1"/>
    <col min="4360" max="4573" width="11.42578125" style="261"/>
    <col min="4574" max="4574" width="5.5703125" style="261" customWidth="1"/>
    <col min="4575" max="4575" width="50.5703125" style="261" customWidth="1"/>
    <col min="4576" max="4576" width="6.42578125" style="261" bestFit="1" customWidth="1"/>
    <col min="4577" max="4577" width="20" style="261" customWidth="1"/>
    <col min="4578" max="4578" width="14.85546875" style="261" customWidth="1"/>
    <col min="4579" max="4579" width="25" style="261" customWidth="1"/>
    <col min="4580" max="4580" width="11.28515625" style="261" customWidth="1"/>
    <col min="4581" max="4581" width="15.85546875" style="261" customWidth="1"/>
    <col min="4582" max="4582" width="13.42578125" style="261" customWidth="1"/>
    <col min="4583" max="4583" width="30.5703125" style="261" customWidth="1"/>
    <col min="4584" max="4584" width="8.85546875" style="261" customWidth="1"/>
    <col min="4585" max="4585" width="9.7109375" style="261" customWidth="1"/>
    <col min="4586" max="4586" width="18.42578125" style="261" customWidth="1"/>
    <col min="4587" max="4587" width="11.42578125" style="261" customWidth="1"/>
    <col min="4588" max="4589" width="23.42578125" style="261" customWidth="1"/>
    <col min="4590" max="4608" width="11.42578125" style="261"/>
    <col min="4609" max="4609" width="6.42578125" style="261" customWidth="1"/>
    <col min="4610" max="4610" width="71.28515625" style="261" customWidth="1"/>
    <col min="4611" max="4611" width="12.5703125" style="261" bestFit="1" customWidth="1"/>
    <col min="4612" max="4612" width="15.28515625" style="261" customWidth="1"/>
    <col min="4613" max="4613" width="12.140625" style="261" customWidth="1"/>
    <col min="4614" max="4614" width="11.42578125" style="261"/>
    <col min="4615" max="4615" width="16.42578125" style="261" customWidth="1"/>
    <col min="4616" max="4829" width="11.42578125" style="261"/>
    <col min="4830" max="4830" width="5.5703125" style="261" customWidth="1"/>
    <col min="4831" max="4831" width="50.5703125" style="261" customWidth="1"/>
    <col min="4832" max="4832" width="6.42578125" style="261" bestFit="1" customWidth="1"/>
    <col min="4833" max="4833" width="20" style="261" customWidth="1"/>
    <col min="4834" max="4834" width="14.85546875" style="261" customWidth="1"/>
    <col min="4835" max="4835" width="25" style="261" customWidth="1"/>
    <col min="4836" max="4836" width="11.28515625" style="261" customWidth="1"/>
    <col min="4837" max="4837" width="15.85546875" style="261" customWidth="1"/>
    <col min="4838" max="4838" width="13.42578125" style="261" customWidth="1"/>
    <col min="4839" max="4839" width="30.5703125" style="261" customWidth="1"/>
    <col min="4840" max="4840" width="8.85546875" style="261" customWidth="1"/>
    <col min="4841" max="4841" width="9.7109375" style="261" customWidth="1"/>
    <col min="4842" max="4842" width="18.42578125" style="261" customWidth="1"/>
    <col min="4843" max="4843" width="11.42578125" style="261" customWidth="1"/>
    <col min="4844" max="4845" width="23.42578125" style="261" customWidth="1"/>
    <col min="4846" max="4864" width="11.42578125" style="261"/>
    <col min="4865" max="4865" width="6.42578125" style="261" customWidth="1"/>
    <col min="4866" max="4866" width="71.28515625" style="261" customWidth="1"/>
    <col min="4867" max="4867" width="12.5703125" style="261" bestFit="1" customWidth="1"/>
    <col min="4868" max="4868" width="15.28515625" style="261" customWidth="1"/>
    <col min="4869" max="4869" width="12.140625" style="261" customWidth="1"/>
    <col min="4870" max="4870" width="11.42578125" style="261"/>
    <col min="4871" max="4871" width="16.42578125" style="261" customWidth="1"/>
    <col min="4872" max="5085" width="11.42578125" style="261"/>
    <col min="5086" max="5086" width="5.5703125" style="261" customWidth="1"/>
    <col min="5087" max="5087" width="50.5703125" style="261" customWidth="1"/>
    <col min="5088" max="5088" width="6.42578125" style="261" bestFit="1" customWidth="1"/>
    <col min="5089" max="5089" width="20" style="261" customWidth="1"/>
    <col min="5090" max="5090" width="14.85546875" style="261" customWidth="1"/>
    <col min="5091" max="5091" width="25" style="261" customWidth="1"/>
    <col min="5092" max="5092" width="11.28515625" style="261" customWidth="1"/>
    <col min="5093" max="5093" width="15.85546875" style="261" customWidth="1"/>
    <col min="5094" max="5094" width="13.42578125" style="261" customWidth="1"/>
    <col min="5095" max="5095" width="30.5703125" style="261" customWidth="1"/>
    <col min="5096" max="5096" width="8.85546875" style="261" customWidth="1"/>
    <col min="5097" max="5097" width="9.7109375" style="261" customWidth="1"/>
    <col min="5098" max="5098" width="18.42578125" style="261" customWidth="1"/>
    <col min="5099" max="5099" width="11.42578125" style="261" customWidth="1"/>
    <col min="5100" max="5101" width="23.42578125" style="261" customWidth="1"/>
    <col min="5102" max="5120" width="11.42578125" style="261"/>
    <col min="5121" max="5121" width="6.42578125" style="261" customWidth="1"/>
    <col min="5122" max="5122" width="71.28515625" style="261" customWidth="1"/>
    <col min="5123" max="5123" width="12.5703125" style="261" bestFit="1" customWidth="1"/>
    <col min="5124" max="5124" width="15.28515625" style="261" customWidth="1"/>
    <col min="5125" max="5125" width="12.140625" style="261" customWidth="1"/>
    <col min="5126" max="5126" width="11.42578125" style="261"/>
    <col min="5127" max="5127" width="16.42578125" style="261" customWidth="1"/>
    <col min="5128" max="5341" width="11.42578125" style="261"/>
    <col min="5342" max="5342" width="5.5703125" style="261" customWidth="1"/>
    <col min="5343" max="5343" width="50.5703125" style="261" customWidth="1"/>
    <col min="5344" max="5344" width="6.42578125" style="261" bestFit="1" customWidth="1"/>
    <col min="5345" max="5345" width="20" style="261" customWidth="1"/>
    <col min="5346" max="5346" width="14.85546875" style="261" customWidth="1"/>
    <col min="5347" max="5347" width="25" style="261" customWidth="1"/>
    <col min="5348" max="5348" width="11.28515625" style="261" customWidth="1"/>
    <col min="5349" max="5349" width="15.85546875" style="261" customWidth="1"/>
    <col min="5350" max="5350" width="13.42578125" style="261" customWidth="1"/>
    <col min="5351" max="5351" width="30.5703125" style="261" customWidth="1"/>
    <col min="5352" max="5352" width="8.85546875" style="261" customWidth="1"/>
    <col min="5353" max="5353" width="9.7109375" style="261" customWidth="1"/>
    <col min="5354" max="5354" width="18.42578125" style="261" customWidth="1"/>
    <col min="5355" max="5355" width="11.42578125" style="261" customWidth="1"/>
    <col min="5356" max="5357" width="23.42578125" style="261" customWidth="1"/>
    <col min="5358" max="5376" width="11.42578125" style="261"/>
    <col min="5377" max="5377" width="6.42578125" style="261" customWidth="1"/>
    <col min="5378" max="5378" width="71.28515625" style="261" customWidth="1"/>
    <col min="5379" max="5379" width="12.5703125" style="261" bestFit="1" customWidth="1"/>
    <col min="5380" max="5380" width="15.28515625" style="261" customWidth="1"/>
    <col min="5381" max="5381" width="12.140625" style="261" customWidth="1"/>
    <col min="5382" max="5382" width="11.42578125" style="261"/>
    <col min="5383" max="5383" width="16.42578125" style="261" customWidth="1"/>
    <col min="5384" max="5597" width="11.42578125" style="261"/>
    <col min="5598" max="5598" width="5.5703125" style="261" customWidth="1"/>
    <col min="5599" max="5599" width="50.5703125" style="261" customWidth="1"/>
    <col min="5600" max="5600" width="6.42578125" style="261" bestFit="1" customWidth="1"/>
    <col min="5601" max="5601" width="20" style="261" customWidth="1"/>
    <col min="5602" max="5602" width="14.85546875" style="261" customWidth="1"/>
    <col min="5603" max="5603" width="25" style="261" customWidth="1"/>
    <col min="5604" max="5604" width="11.28515625" style="261" customWidth="1"/>
    <col min="5605" max="5605" width="15.85546875" style="261" customWidth="1"/>
    <col min="5606" max="5606" width="13.42578125" style="261" customWidth="1"/>
    <col min="5607" max="5607" width="30.5703125" style="261" customWidth="1"/>
    <col min="5608" max="5608" width="8.85546875" style="261" customWidth="1"/>
    <col min="5609" max="5609" width="9.7109375" style="261" customWidth="1"/>
    <col min="5610" max="5610" width="18.42578125" style="261" customWidth="1"/>
    <col min="5611" max="5611" width="11.42578125" style="261" customWidth="1"/>
    <col min="5612" max="5613" width="23.42578125" style="261" customWidth="1"/>
    <col min="5614" max="5632" width="11.42578125" style="261"/>
    <col min="5633" max="5633" width="6.42578125" style="261" customWidth="1"/>
    <col min="5634" max="5634" width="71.28515625" style="261" customWidth="1"/>
    <col min="5635" max="5635" width="12.5703125" style="261" bestFit="1" customWidth="1"/>
    <col min="5636" max="5636" width="15.28515625" style="261" customWidth="1"/>
    <col min="5637" max="5637" width="12.140625" style="261" customWidth="1"/>
    <col min="5638" max="5638" width="11.42578125" style="261"/>
    <col min="5639" max="5639" width="16.42578125" style="261" customWidth="1"/>
    <col min="5640" max="5853" width="11.42578125" style="261"/>
    <col min="5854" max="5854" width="5.5703125" style="261" customWidth="1"/>
    <col min="5855" max="5855" width="50.5703125" style="261" customWidth="1"/>
    <col min="5856" max="5856" width="6.42578125" style="261" bestFit="1" customWidth="1"/>
    <col min="5857" max="5857" width="20" style="261" customWidth="1"/>
    <col min="5858" max="5858" width="14.85546875" style="261" customWidth="1"/>
    <col min="5859" max="5859" width="25" style="261" customWidth="1"/>
    <col min="5860" max="5860" width="11.28515625" style="261" customWidth="1"/>
    <col min="5861" max="5861" width="15.85546875" style="261" customWidth="1"/>
    <col min="5862" max="5862" width="13.42578125" style="261" customWidth="1"/>
    <col min="5863" max="5863" width="30.5703125" style="261" customWidth="1"/>
    <col min="5864" max="5864" width="8.85546875" style="261" customWidth="1"/>
    <col min="5865" max="5865" width="9.7109375" style="261" customWidth="1"/>
    <col min="5866" max="5866" width="18.42578125" style="261" customWidth="1"/>
    <col min="5867" max="5867" width="11.42578125" style="261" customWidth="1"/>
    <col min="5868" max="5869" width="23.42578125" style="261" customWidth="1"/>
    <col min="5870" max="5888" width="11.42578125" style="261"/>
    <col min="5889" max="5889" width="6.42578125" style="261" customWidth="1"/>
    <col min="5890" max="5890" width="71.28515625" style="261" customWidth="1"/>
    <col min="5891" max="5891" width="12.5703125" style="261" bestFit="1" customWidth="1"/>
    <col min="5892" max="5892" width="15.28515625" style="261" customWidth="1"/>
    <col min="5893" max="5893" width="12.140625" style="261" customWidth="1"/>
    <col min="5894" max="5894" width="11.42578125" style="261"/>
    <col min="5895" max="5895" width="16.42578125" style="261" customWidth="1"/>
    <col min="5896" max="6109" width="11.42578125" style="261"/>
    <col min="6110" max="6110" width="5.5703125" style="261" customWidth="1"/>
    <col min="6111" max="6111" width="50.5703125" style="261" customWidth="1"/>
    <col min="6112" max="6112" width="6.42578125" style="261" bestFit="1" customWidth="1"/>
    <col min="6113" max="6113" width="20" style="261" customWidth="1"/>
    <col min="6114" max="6114" width="14.85546875" style="261" customWidth="1"/>
    <col min="6115" max="6115" width="25" style="261" customWidth="1"/>
    <col min="6116" max="6116" width="11.28515625" style="261" customWidth="1"/>
    <col min="6117" max="6117" width="15.85546875" style="261" customWidth="1"/>
    <col min="6118" max="6118" width="13.42578125" style="261" customWidth="1"/>
    <col min="6119" max="6119" width="30.5703125" style="261" customWidth="1"/>
    <col min="6120" max="6120" width="8.85546875" style="261" customWidth="1"/>
    <col min="6121" max="6121" width="9.7109375" style="261" customWidth="1"/>
    <col min="6122" max="6122" width="18.42578125" style="261" customWidth="1"/>
    <col min="6123" max="6123" width="11.42578125" style="261" customWidth="1"/>
    <col min="6124" max="6125" width="23.42578125" style="261" customWidth="1"/>
    <col min="6126" max="6144" width="11.42578125" style="261"/>
    <col min="6145" max="6145" width="6.42578125" style="261" customWidth="1"/>
    <col min="6146" max="6146" width="71.28515625" style="261" customWidth="1"/>
    <col min="6147" max="6147" width="12.5703125" style="261" bestFit="1" customWidth="1"/>
    <col min="6148" max="6148" width="15.28515625" style="261" customWidth="1"/>
    <col min="6149" max="6149" width="12.140625" style="261" customWidth="1"/>
    <col min="6150" max="6150" width="11.42578125" style="261"/>
    <col min="6151" max="6151" width="16.42578125" style="261" customWidth="1"/>
    <col min="6152" max="6365" width="11.42578125" style="261"/>
    <col min="6366" max="6366" width="5.5703125" style="261" customWidth="1"/>
    <col min="6367" max="6367" width="50.5703125" style="261" customWidth="1"/>
    <col min="6368" max="6368" width="6.42578125" style="261" bestFit="1" customWidth="1"/>
    <col min="6369" max="6369" width="20" style="261" customWidth="1"/>
    <col min="6370" max="6370" width="14.85546875" style="261" customWidth="1"/>
    <col min="6371" max="6371" width="25" style="261" customWidth="1"/>
    <col min="6372" max="6372" width="11.28515625" style="261" customWidth="1"/>
    <col min="6373" max="6373" width="15.85546875" style="261" customWidth="1"/>
    <col min="6374" max="6374" width="13.42578125" style="261" customWidth="1"/>
    <col min="6375" max="6375" width="30.5703125" style="261" customWidth="1"/>
    <col min="6376" max="6376" width="8.85546875" style="261" customWidth="1"/>
    <col min="6377" max="6377" width="9.7109375" style="261" customWidth="1"/>
    <col min="6378" max="6378" width="18.42578125" style="261" customWidth="1"/>
    <col min="6379" max="6379" width="11.42578125" style="261" customWidth="1"/>
    <col min="6380" max="6381" width="23.42578125" style="261" customWidth="1"/>
    <col min="6382" max="6400" width="11.42578125" style="261"/>
    <col min="6401" max="6401" width="6.42578125" style="261" customWidth="1"/>
    <col min="6402" max="6402" width="71.28515625" style="261" customWidth="1"/>
    <col min="6403" max="6403" width="12.5703125" style="261" bestFit="1" customWidth="1"/>
    <col min="6404" max="6404" width="15.28515625" style="261" customWidth="1"/>
    <col min="6405" max="6405" width="12.140625" style="261" customWidth="1"/>
    <col min="6406" max="6406" width="11.42578125" style="261"/>
    <col min="6407" max="6407" width="16.42578125" style="261" customWidth="1"/>
    <col min="6408" max="6621" width="11.42578125" style="261"/>
    <col min="6622" max="6622" width="5.5703125" style="261" customWidth="1"/>
    <col min="6623" max="6623" width="50.5703125" style="261" customWidth="1"/>
    <col min="6624" max="6624" width="6.42578125" style="261" bestFit="1" customWidth="1"/>
    <col min="6625" max="6625" width="20" style="261" customWidth="1"/>
    <col min="6626" max="6626" width="14.85546875" style="261" customWidth="1"/>
    <col min="6627" max="6627" width="25" style="261" customWidth="1"/>
    <col min="6628" max="6628" width="11.28515625" style="261" customWidth="1"/>
    <col min="6629" max="6629" width="15.85546875" style="261" customWidth="1"/>
    <col min="6630" max="6630" width="13.42578125" style="261" customWidth="1"/>
    <col min="6631" max="6631" width="30.5703125" style="261" customWidth="1"/>
    <col min="6632" max="6632" width="8.85546875" style="261" customWidth="1"/>
    <col min="6633" max="6633" width="9.7109375" style="261" customWidth="1"/>
    <col min="6634" max="6634" width="18.42578125" style="261" customWidth="1"/>
    <col min="6635" max="6635" width="11.42578125" style="261" customWidth="1"/>
    <col min="6636" max="6637" width="23.42578125" style="261" customWidth="1"/>
    <col min="6638" max="6656" width="11.42578125" style="261"/>
    <col min="6657" max="6657" width="6.42578125" style="261" customWidth="1"/>
    <col min="6658" max="6658" width="71.28515625" style="261" customWidth="1"/>
    <col min="6659" max="6659" width="12.5703125" style="261" bestFit="1" customWidth="1"/>
    <col min="6660" max="6660" width="15.28515625" style="261" customWidth="1"/>
    <col min="6661" max="6661" width="12.140625" style="261" customWidth="1"/>
    <col min="6662" max="6662" width="11.42578125" style="261"/>
    <col min="6663" max="6663" width="16.42578125" style="261" customWidth="1"/>
    <col min="6664" max="6877" width="11.42578125" style="261"/>
    <col min="6878" max="6878" width="5.5703125" style="261" customWidth="1"/>
    <col min="6879" max="6879" width="50.5703125" style="261" customWidth="1"/>
    <col min="6880" max="6880" width="6.42578125" style="261" bestFit="1" customWidth="1"/>
    <col min="6881" max="6881" width="20" style="261" customWidth="1"/>
    <col min="6882" max="6882" width="14.85546875" style="261" customWidth="1"/>
    <col min="6883" max="6883" width="25" style="261" customWidth="1"/>
    <col min="6884" max="6884" width="11.28515625" style="261" customWidth="1"/>
    <col min="6885" max="6885" width="15.85546875" style="261" customWidth="1"/>
    <col min="6886" max="6886" width="13.42578125" style="261" customWidth="1"/>
    <col min="6887" max="6887" width="30.5703125" style="261" customWidth="1"/>
    <col min="6888" max="6888" width="8.85546875" style="261" customWidth="1"/>
    <col min="6889" max="6889" width="9.7109375" style="261" customWidth="1"/>
    <col min="6890" max="6890" width="18.42578125" style="261" customWidth="1"/>
    <col min="6891" max="6891" width="11.42578125" style="261" customWidth="1"/>
    <col min="6892" max="6893" width="23.42578125" style="261" customWidth="1"/>
    <col min="6894" max="6912" width="11.42578125" style="261"/>
    <col min="6913" max="6913" width="6.42578125" style="261" customWidth="1"/>
    <col min="6914" max="6914" width="71.28515625" style="261" customWidth="1"/>
    <col min="6915" max="6915" width="12.5703125" style="261" bestFit="1" customWidth="1"/>
    <col min="6916" max="6916" width="15.28515625" style="261" customWidth="1"/>
    <col min="6917" max="6917" width="12.140625" style="261" customWidth="1"/>
    <col min="6918" max="6918" width="11.42578125" style="261"/>
    <col min="6919" max="6919" width="16.42578125" style="261" customWidth="1"/>
    <col min="6920" max="7133" width="11.42578125" style="261"/>
    <col min="7134" max="7134" width="5.5703125" style="261" customWidth="1"/>
    <col min="7135" max="7135" width="50.5703125" style="261" customWidth="1"/>
    <col min="7136" max="7136" width="6.42578125" style="261" bestFit="1" customWidth="1"/>
    <col min="7137" max="7137" width="20" style="261" customWidth="1"/>
    <col min="7138" max="7138" width="14.85546875" style="261" customWidth="1"/>
    <col min="7139" max="7139" width="25" style="261" customWidth="1"/>
    <col min="7140" max="7140" width="11.28515625" style="261" customWidth="1"/>
    <col min="7141" max="7141" width="15.85546875" style="261" customWidth="1"/>
    <col min="7142" max="7142" width="13.42578125" style="261" customWidth="1"/>
    <col min="7143" max="7143" width="30.5703125" style="261" customWidth="1"/>
    <col min="7144" max="7144" width="8.85546875" style="261" customWidth="1"/>
    <col min="7145" max="7145" width="9.7109375" style="261" customWidth="1"/>
    <col min="7146" max="7146" width="18.42578125" style="261" customWidth="1"/>
    <col min="7147" max="7147" width="11.42578125" style="261" customWidth="1"/>
    <col min="7148" max="7149" width="23.42578125" style="261" customWidth="1"/>
    <col min="7150" max="7168" width="11.42578125" style="261"/>
    <col min="7169" max="7169" width="6.42578125" style="261" customWidth="1"/>
    <col min="7170" max="7170" width="71.28515625" style="261" customWidth="1"/>
    <col min="7171" max="7171" width="12.5703125" style="261" bestFit="1" customWidth="1"/>
    <col min="7172" max="7172" width="15.28515625" style="261" customWidth="1"/>
    <col min="7173" max="7173" width="12.140625" style="261" customWidth="1"/>
    <col min="7174" max="7174" width="11.42578125" style="261"/>
    <col min="7175" max="7175" width="16.42578125" style="261" customWidth="1"/>
    <col min="7176" max="7389" width="11.42578125" style="261"/>
    <col min="7390" max="7390" width="5.5703125" style="261" customWidth="1"/>
    <col min="7391" max="7391" width="50.5703125" style="261" customWidth="1"/>
    <col min="7392" max="7392" width="6.42578125" style="261" bestFit="1" customWidth="1"/>
    <col min="7393" max="7393" width="20" style="261" customWidth="1"/>
    <col min="7394" max="7394" width="14.85546875" style="261" customWidth="1"/>
    <col min="7395" max="7395" width="25" style="261" customWidth="1"/>
    <col min="7396" max="7396" width="11.28515625" style="261" customWidth="1"/>
    <col min="7397" max="7397" width="15.85546875" style="261" customWidth="1"/>
    <col min="7398" max="7398" width="13.42578125" style="261" customWidth="1"/>
    <col min="7399" max="7399" width="30.5703125" style="261" customWidth="1"/>
    <col min="7400" max="7400" width="8.85546875" style="261" customWidth="1"/>
    <col min="7401" max="7401" width="9.7109375" style="261" customWidth="1"/>
    <col min="7402" max="7402" width="18.42578125" style="261" customWidth="1"/>
    <col min="7403" max="7403" width="11.42578125" style="261" customWidth="1"/>
    <col min="7404" max="7405" width="23.42578125" style="261" customWidth="1"/>
    <col min="7406" max="7424" width="11.42578125" style="261"/>
    <col min="7425" max="7425" width="6.42578125" style="261" customWidth="1"/>
    <col min="7426" max="7426" width="71.28515625" style="261" customWidth="1"/>
    <col min="7427" max="7427" width="12.5703125" style="261" bestFit="1" customWidth="1"/>
    <col min="7428" max="7428" width="15.28515625" style="261" customWidth="1"/>
    <col min="7429" max="7429" width="12.140625" style="261" customWidth="1"/>
    <col min="7430" max="7430" width="11.42578125" style="261"/>
    <col min="7431" max="7431" width="16.42578125" style="261" customWidth="1"/>
    <col min="7432" max="7645" width="11.42578125" style="261"/>
    <col min="7646" max="7646" width="5.5703125" style="261" customWidth="1"/>
    <col min="7647" max="7647" width="50.5703125" style="261" customWidth="1"/>
    <col min="7648" max="7648" width="6.42578125" style="261" bestFit="1" customWidth="1"/>
    <col min="7649" max="7649" width="20" style="261" customWidth="1"/>
    <col min="7650" max="7650" width="14.85546875" style="261" customWidth="1"/>
    <col min="7651" max="7651" width="25" style="261" customWidth="1"/>
    <col min="7652" max="7652" width="11.28515625" style="261" customWidth="1"/>
    <col min="7653" max="7653" width="15.85546875" style="261" customWidth="1"/>
    <col min="7654" max="7654" width="13.42578125" style="261" customWidth="1"/>
    <col min="7655" max="7655" width="30.5703125" style="261" customWidth="1"/>
    <col min="7656" max="7656" width="8.85546875" style="261" customWidth="1"/>
    <col min="7657" max="7657" width="9.7109375" style="261" customWidth="1"/>
    <col min="7658" max="7658" width="18.42578125" style="261" customWidth="1"/>
    <col min="7659" max="7659" width="11.42578125" style="261" customWidth="1"/>
    <col min="7660" max="7661" width="23.42578125" style="261" customWidth="1"/>
    <col min="7662" max="7680" width="11.42578125" style="261"/>
    <col min="7681" max="7681" width="6.42578125" style="261" customWidth="1"/>
    <col min="7682" max="7682" width="71.28515625" style="261" customWidth="1"/>
    <col min="7683" max="7683" width="12.5703125" style="261" bestFit="1" customWidth="1"/>
    <col min="7684" max="7684" width="15.28515625" style="261" customWidth="1"/>
    <col min="7685" max="7685" width="12.140625" style="261" customWidth="1"/>
    <col min="7686" max="7686" width="11.42578125" style="261"/>
    <col min="7687" max="7687" width="16.42578125" style="261" customWidth="1"/>
    <col min="7688" max="7901" width="11.42578125" style="261"/>
    <col min="7902" max="7902" width="5.5703125" style="261" customWidth="1"/>
    <col min="7903" max="7903" width="50.5703125" style="261" customWidth="1"/>
    <col min="7904" max="7904" width="6.42578125" style="261" bestFit="1" customWidth="1"/>
    <col min="7905" max="7905" width="20" style="261" customWidth="1"/>
    <col min="7906" max="7906" width="14.85546875" style="261" customWidth="1"/>
    <col min="7907" max="7907" width="25" style="261" customWidth="1"/>
    <col min="7908" max="7908" width="11.28515625" style="261" customWidth="1"/>
    <col min="7909" max="7909" width="15.85546875" style="261" customWidth="1"/>
    <col min="7910" max="7910" width="13.42578125" style="261" customWidth="1"/>
    <col min="7911" max="7911" width="30.5703125" style="261" customWidth="1"/>
    <col min="7912" max="7912" width="8.85546875" style="261" customWidth="1"/>
    <col min="7913" max="7913" width="9.7109375" style="261" customWidth="1"/>
    <col min="7914" max="7914" width="18.42578125" style="261" customWidth="1"/>
    <col min="7915" max="7915" width="11.42578125" style="261" customWidth="1"/>
    <col min="7916" max="7917" width="23.42578125" style="261" customWidth="1"/>
    <col min="7918" max="7936" width="11.42578125" style="261"/>
    <col min="7937" max="7937" width="6.42578125" style="261" customWidth="1"/>
    <col min="7938" max="7938" width="71.28515625" style="261" customWidth="1"/>
    <col min="7939" max="7939" width="12.5703125" style="261" bestFit="1" customWidth="1"/>
    <col min="7940" max="7940" width="15.28515625" style="261" customWidth="1"/>
    <col min="7941" max="7941" width="12.140625" style="261" customWidth="1"/>
    <col min="7942" max="7942" width="11.42578125" style="261"/>
    <col min="7943" max="7943" width="16.42578125" style="261" customWidth="1"/>
    <col min="7944" max="8157" width="11.42578125" style="261"/>
    <col min="8158" max="8158" width="5.5703125" style="261" customWidth="1"/>
    <col min="8159" max="8159" width="50.5703125" style="261" customWidth="1"/>
    <col min="8160" max="8160" width="6.42578125" style="261" bestFit="1" customWidth="1"/>
    <col min="8161" max="8161" width="20" style="261" customWidth="1"/>
    <col min="8162" max="8162" width="14.85546875" style="261" customWidth="1"/>
    <col min="8163" max="8163" width="25" style="261" customWidth="1"/>
    <col min="8164" max="8164" width="11.28515625" style="261" customWidth="1"/>
    <col min="8165" max="8165" width="15.85546875" style="261" customWidth="1"/>
    <col min="8166" max="8166" width="13.42578125" style="261" customWidth="1"/>
    <col min="8167" max="8167" width="30.5703125" style="261" customWidth="1"/>
    <col min="8168" max="8168" width="8.85546875" style="261" customWidth="1"/>
    <col min="8169" max="8169" width="9.7109375" style="261" customWidth="1"/>
    <col min="8170" max="8170" width="18.42578125" style="261" customWidth="1"/>
    <col min="8171" max="8171" width="11.42578125" style="261" customWidth="1"/>
    <col min="8172" max="8173" width="23.42578125" style="261" customWidth="1"/>
    <col min="8174" max="8192" width="11.42578125" style="261"/>
    <col min="8193" max="8193" width="6.42578125" style="261" customWidth="1"/>
    <col min="8194" max="8194" width="71.28515625" style="261" customWidth="1"/>
    <col min="8195" max="8195" width="12.5703125" style="261" bestFit="1" customWidth="1"/>
    <col min="8196" max="8196" width="15.28515625" style="261" customWidth="1"/>
    <col min="8197" max="8197" width="12.140625" style="261" customWidth="1"/>
    <col min="8198" max="8198" width="11.42578125" style="261"/>
    <col min="8199" max="8199" width="16.42578125" style="261" customWidth="1"/>
    <col min="8200" max="8413" width="11.42578125" style="261"/>
    <col min="8414" max="8414" width="5.5703125" style="261" customWidth="1"/>
    <col min="8415" max="8415" width="50.5703125" style="261" customWidth="1"/>
    <col min="8416" max="8416" width="6.42578125" style="261" bestFit="1" customWidth="1"/>
    <col min="8417" max="8417" width="20" style="261" customWidth="1"/>
    <col min="8418" max="8418" width="14.85546875" style="261" customWidth="1"/>
    <col min="8419" max="8419" width="25" style="261" customWidth="1"/>
    <col min="8420" max="8420" width="11.28515625" style="261" customWidth="1"/>
    <col min="8421" max="8421" width="15.85546875" style="261" customWidth="1"/>
    <col min="8422" max="8422" width="13.42578125" style="261" customWidth="1"/>
    <col min="8423" max="8423" width="30.5703125" style="261" customWidth="1"/>
    <col min="8424" max="8424" width="8.85546875" style="261" customWidth="1"/>
    <col min="8425" max="8425" width="9.7109375" style="261" customWidth="1"/>
    <col min="8426" max="8426" width="18.42578125" style="261" customWidth="1"/>
    <col min="8427" max="8427" width="11.42578125" style="261" customWidth="1"/>
    <col min="8428" max="8429" width="23.42578125" style="261" customWidth="1"/>
    <col min="8430" max="8448" width="11.42578125" style="261"/>
    <col min="8449" max="8449" width="6.42578125" style="261" customWidth="1"/>
    <col min="8450" max="8450" width="71.28515625" style="261" customWidth="1"/>
    <col min="8451" max="8451" width="12.5703125" style="261" bestFit="1" customWidth="1"/>
    <col min="8452" max="8452" width="15.28515625" style="261" customWidth="1"/>
    <col min="8453" max="8453" width="12.140625" style="261" customWidth="1"/>
    <col min="8454" max="8454" width="11.42578125" style="261"/>
    <col min="8455" max="8455" width="16.42578125" style="261" customWidth="1"/>
    <col min="8456" max="8669" width="11.42578125" style="261"/>
    <col min="8670" max="8670" width="5.5703125" style="261" customWidth="1"/>
    <col min="8671" max="8671" width="50.5703125" style="261" customWidth="1"/>
    <col min="8672" max="8672" width="6.42578125" style="261" bestFit="1" customWidth="1"/>
    <col min="8673" max="8673" width="20" style="261" customWidth="1"/>
    <col min="8674" max="8674" width="14.85546875" style="261" customWidth="1"/>
    <col min="8675" max="8675" width="25" style="261" customWidth="1"/>
    <col min="8676" max="8676" width="11.28515625" style="261" customWidth="1"/>
    <col min="8677" max="8677" width="15.85546875" style="261" customWidth="1"/>
    <col min="8678" max="8678" width="13.42578125" style="261" customWidth="1"/>
    <col min="8679" max="8679" width="30.5703125" style="261" customWidth="1"/>
    <col min="8680" max="8680" width="8.85546875" style="261" customWidth="1"/>
    <col min="8681" max="8681" width="9.7109375" style="261" customWidth="1"/>
    <col min="8682" max="8682" width="18.42578125" style="261" customWidth="1"/>
    <col min="8683" max="8683" width="11.42578125" style="261" customWidth="1"/>
    <col min="8684" max="8685" width="23.42578125" style="261" customWidth="1"/>
    <col min="8686" max="8704" width="11.42578125" style="261"/>
    <col min="8705" max="8705" width="6.42578125" style="261" customWidth="1"/>
    <col min="8706" max="8706" width="71.28515625" style="261" customWidth="1"/>
    <col min="8707" max="8707" width="12.5703125" style="261" bestFit="1" customWidth="1"/>
    <col min="8708" max="8708" width="15.28515625" style="261" customWidth="1"/>
    <col min="8709" max="8709" width="12.140625" style="261" customWidth="1"/>
    <col min="8710" max="8710" width="11.42578125" style="261"/>
    <col min="8711" max="8711" width="16.42578125" style="261" customWidth="1"/>
    <col min="8712" max="8925" width="11.42578125" style="261"/>
    <col min="8926" max="8926" width="5.5703125" style="261" customWidth="1"/>
    <col min="8927" max="8927" width="50.5703125" style="261" customWidth="1"/>
    <col min="8928" max="8928" width="6.42578125" style="261" bestFit="1" customWidth="1"/>
    <col min="8929" max="8929" width="20" style="261" customWidth="1"/>
    <col min="8930" max="8930" width="14.85546875" style="261" customWidth="1"/>
    <col min="8931" max="8931" width="25" style="261" customWidth="1"/>
    <col min="8932" max="8932" width="11.28515625" style="261" customWidth="1"/>
    <col min="8933" max="8933" width="15.85546875" style="261" customWidth="1"/>
    <col min="8934" max="8934" width="13.42578125" style="261" customWidth="1"/>
    <col min="8935" max="8935" width="30.5703125" style="261" customWidth="1"/>
    <col min="8936" max="8936" width="8.85546875" style="261" customWidth="1"/>
    <col min="8937" max="8937" width="9.7109375" style="261" customWidth="1"/>
    <col min="8938" max="8938" width="18.42578125" style="261" customWidth="1"/>
    <col min="8939" max="8939" width="11.42578125" style="261" customWidth="1"/>
    <col min="8940" max="8941" width="23.42578125" style="261" customWidth="1"/>
    <col min="8942" max="8960" width="11.42578125" style="261"/>
    <col min="8961" max="8961" width="6.42578125" style="261" customWidth="1"/>
    <col min="8962" max="8962" width="71.28515625" style="261" customWidth="1"/>
    <col min="8963" max="8963" width="12.5703125" style="261" bestFit="1" customWidth="1"/>
    <col min="8964" max="8964" width="15.28515625" style="261" customWidth="1"/>
    <col min="8965" max="8965" width="12.140625" style="261" customWidth="1"/>
    <col min="8966" max="8966" width="11.42578125" style="261"/>
    <col min="8967" max="8967" width="16.42578125" style="261" customWidth="1"/>
    <col min="8968" max="9181" width="11.42578125" style="261"/>
    <col min="9182" max="9182" width="5.5703125" style="261" customWidth="1"/>
    <col min="9183" max="9183" width="50.5703125" style="261" customWidth="1"/>
    <col min="9184" max="9184" width="6.42578125" style="261" bestFit="1" customWidth="1"/>
    <col min="9185" max="9185" width="20" style="261" customWidth="1"/>
    <col min="9186" max="9186" width="14.85546875" style="261" customWidth="1"/>
    <col min="9187" max="9187" width="25" style="261" customWidth="1"/>
    <col min="9188" max="9188" width="11.28515625" style="261" customWidth="1"/>
    <col min="9189" max="9189" width="15.85546875" style="261" customWidth="1"/>
    <col min="9190" max="9190" width="13.42578125" style="261" customWidth="1"/>
    <col min="9191" max="9191" width="30.5703125" style="261" customWidth="1"/>
    <col min="9192" max="9192" width="8.85546875" style="261" customWidth="1"/>
    <col min="9193" max="9193" width="9.7109375" style="261" customWidth="1"/>
    <col min="9194" max="9194" width="18.42578125" style="261" customWidth="1"/>
    <col min="9195" max="9195" width="11.42578125" style="261" customWidth="1"/>
    <col min="9196" max="9197" width="23.42578125" style="261" customWidth="1"/>
    <col min="9198" max="9216" width="11.42578125" style="261"/>
    <col min="9217" max="9217" width="6.42578125" style="261" customWidth="1"/>
    <col min="9218" max="9218" width="71.28515625" style="261" customWidth="1"/>
    <col min="9219" max="9219" width="12.5703125" style="261" bestFit="1" customWidth="1"/>
    <col min="9220" max="9220" width="15.28515625" style="261" customWidth="1"/>
    <col min="9221" max="9221" width="12.140625" style="261" customWidth="1"/>
    <col min="9222" max="9222" width="11.42578125" style="261"/>
    <col min="9223" max="9223" width="16.42578125" style="261" customWidth="1"/>
    <col min="9224" max="9437" width="11.42578125" style="261"/>
    <col min="9438" max="9438" width="5.5703125" style="261" customWidth="1"/>
    <col min="9439" max="9439" width="50.5703125" style="261" customWidth="1"/>
    <col min="9440" max="9440" width="6.42578125" style="261" bestFit="1" customWidth="1"/>
    <col min="9441" max="9441" width="20" style="261" customWidth="1"/>
    <col min="9442" max="9442" width="14.85546875" style="261" customWidth="1"/>
    <col min="9443" max="9443" width="25" style="261" customWidth="1"/>
    <col min="9444" max="9444" width="11.28515625" style="261" customWidth="1"/>
    <col min="9445" max="9445" width="15.85546875" style="261" customWidth="1"/>
    <col min="9446" max="9446" width="13.42578125" style="261" customWidth="1"/>
    <col min="9447" max="9447" width="30.5703125" style="261" customWidth="1"/>
    <col min="9448" max="9448" width="8.85546875" style="261" customWidth="1"/>
    <col min="9449" max="9449" width="9.7109375" style="261" customWidth="1"/>
    <col min="9450" max="9450" width="18.42578125" style="261" customWidth="1"/>
    <col min="9451" max="9451" width="11.42578125" style="261" customWidth="1"/>
    <col min="9452" max="9453" width="23.42578125" style="261" customWidth="1"/>
    <col min="9454" max="9472" width="11.42578125" style="261"/>
    <col min="9473" max="9473" width="6.42578125" style="261" customWidth="1"/>
    <col min="9474" max="9474" width="71.28515625" style="261" customWidth="1"/>
    <col min="9475" max="9475" width="12.5703125" style="261" bestFit="1" customWidth="1"/>
    <col min="9476" max="9476" width="15.28515625" style="261" customWidth="1"/>
    <col min="9477" max="9477" width="12.140625" style="261" customWidth="1"/>
    <col min="9478" max="9478" width="11.42578125" style="261"/>
    <col min="9479" max="9479" width="16.42578125" style="261" customWidth="1"/>
    <col min="9480" max="9693" width="11.42578125" style="261"/>
    <col min="9694" max="9694" width="5.5703125" style="261" customWidth="1"/>
    <col min="9695" max="9695" width="50.5703125" style="261" customWidth="1"/>
    <col min="9696" max="9696" width="6.42578125" style="261" bestFit="1" customWidth="1"/>
    <col min="9697" max="9697" width="20" style="261" customWidth="1"/>
    <col min="9698" max="9698" width="14.85546875" style="261" customWidth="1"/>
    <col min="9699" max="9699" width="25" style="261" customWidth="1"/>
    <col min="9700" max="9700" width="11.28515625" style="261" customWidth="1"/>
    <col min="9701" max="9701" width="15.85546875" style="261" customWidth="1"/>
    <col min="9702" max="9702" width="13.42578125" style="261" customWidth="1"/>
    <col min="9703" max="9703" width="30.5703125" style="261" customWidth="1"/>
    <col min="9704" max="9704" width="8.85546875" style="261" customWidth="1"/>
    <col min="9705" max="9705" width="9.7109375" style="261" customWidth="1"/>
    <col min="9706" max="9706" width="18.42578125" style="261" customWidth="1"/>
    <col min="9707" max="9707" width="11.42578125" style="261" customWidth="1"/>
    <col min="9708" max="9709" width="23.42578125" style="261" customWidth="1"/>
    <col min="9710" max="9728" width="11.42578125" style="261"/>
    <col min="9729" max="9729" width="6.42578125" style="261" customWidth="1"/>
    <col min="9730" max="9730" width="71.28515625" style="261" customWidth="1"/>
    <col min="9731" max="9731" width="12.5703125" style="261" bestFit="1" customWidth="1"/>
    <col min="9732" max="9732" width="15.28515625" style="261" customWidth="1"/>
    <col min="9733" max="9733" width="12.140625" style="261" customWidth="1"/>
    <col min="9734" max="9734" width="11.42578125" style="261"/>
    <col min="9735" max="9735" width="16.42578125" style="261" customWidth="1"/>
    <col min="9736" max="9949" width="11.42578125" style="261"/>
    <col min="9950" max="9950" width="5.5703125" style="261" customWidth="1"/>
    <col min="9951" max="9951" width="50.5703125" style="261" customWidth="1"/>
    <col min="9952" max="9952" width="6.42578125" style="261" bestFit="1" customWidth="1"/>
    <col min="9953" max="9953" width="20" style="261" customWidth="1"/>
    <col min="9954" max="9954" width="14.85546875" style="261" customWidth="1"/>
    <col min="9955" max="9955" width="25" style="261" customWidth="1"/>
    <col min="9956" max="9956" width="11.28515625" style="261" customWidth="1"/>
    <col min="9957" max="9957" width="15.85546875" style="261" customWidth="1"/>
    <col min="9958" max="9958" width="13.42578125" style="261" customWidth="1"/>
    <col min="9959" max="9959" width="30.5703125" style="261" customWidth="1"/>
    <col min="9960" max="9960" width="8.85546875" style="261" customWidth="1"/>
    <col min="9961" max="9961" width="9.7109375" style="261" customWidth="1"/>
    <col min="9962" max="9962" width="18.42578125" style="261" customWidth="1"/>
    <col min="9963" max="9963" width="11.42578125" style="261" customWidth="1"/>
    <col min="9964" max="9965" width="23.42578125" style="261" customWidth="1"/>
    <col min="9966" max="9984" width="11.42578125" style="261"/>
    <col min="9985" max="9985" width="6.42578125" style="261" customWidth="1"/>
    <col min="9986" max="9986" width="71.28515625" style="261" customWidth="1"/>
    <col min="9987" max="9987" width="12.5703125" style="261" bestFit="1" customWidth="1"/>
    <col min="9988" max="9988" width="15.28515625" style="261" customWidth="1"/>
    <col min="9989" max="9989" width="12.140625" style="261" customWidth="1"/>
    <col min="9990" max="9990" width="11.42578125" style="261"/>
    <col min="9991" max="9991" width="16.42578125" style="261" customWidth="1"/>
    <col min="9992" max="10205" width="11.42578125" style="261"/>
    <col min="10206" max="10206" width="5.5703125" style="261" customWidth="1"/>
    <col min="10207" max="10207" width="50.5703125" style="261" customWidth="1"/>
    <col min="10208" max="10208" width="6.42578125" style="261" bestFit="1" customWidth="1"/>
    <col min="10209" max="10209" width="20" style="261" customWidth="1"/>
    <col min="10210" max="10210" width="14.85546875" style="261" customWidth="1"/>
    <col min="10211" max="10211" width="25" style="261" customWidth="1"/>
    <col min="10212" max="10212" width="11.28515625" style="261" customWidth="1"/>
    <col min="10213" max="10213" width="15.85546875" style="261" customWidth="1"/>
    <col min="10214" max="10214" width="13.42578125" style="261" customWidth="1"/>
    <col min="10215" max="10215" width="30.5703125" style="261" customWidth="1"/>
    <col min="10216" max="10216" width="8.85546875" style="261" customWidth="1"/>
    <col min="10217" max="10217" width="9.7109375" style="261" customWidth="1"/>
    <col min="10218" max="10218" width="18.42578125" style="261" customWidth="1"/>
    <col min="10219" max="10219" width="11.42578125" style="261" customWidth="1"/>
    <col min="10220" max="10221" width="23.42578125" style="261" customWidth="1"/>
    <col min="10222" max="10240" width="11.42578125" style="261"/>
    <col min="10241" max="10241" width="6.42578125" style="261" customWidth="1"/>
    <col min="10242" max="10242" width="71.28515625" style="261" customWidth="1"/>
    <col min="10243" max="10243" width="12.5703125" style="261" bestFit="1" customWidth="1"/>
    <col min="10244" max="10244" width="15.28515625" style="261" customWidth="1"/>
    <col min="10245" max="10245" width="12.140625" style="261" customWidth="1"/>
    <col min="10246" max="10246" width="11.42578125" style="261"/>
    <col min="10247" max="10247" width="16.42578125" style="261" customWidth="1"/>
    <col min="10248" max="10461" width="11.42578125" style="261"/>
    <col min="10462" max="10462" width="5.5703125" style="261" customWidth="1"/>
    <col min="10463" max="10463" width="50.5703125" style="261" customWidth="1"/>
    <col min="10464" max="10464" width="6.42578125" style="261" bestFit="1" customWidth="1"/>
    <col min="10465" max="10465" width="20" style="261" customWidth="1"/>
    <col min="10466" max="10466" width="14.85546875" style="261" customWidth="1"/>
    <col min="10467" max="10467" width="25" style="261" customWidth="1"/>
    <col min="10468" max="10468" width="11.28515625" style="261" customWidth="1"/>
    <col min="10469" max="10469" width="15.85546875" style="261" customWidth="1"/>
    <col min="10470" max="10470" width="13.42578125" style="261" customWidth="1"/>
    <col min="10471" max="10471" width="30.5703125" style="261" customWidth="1"/>
    <col min="10472" max="10472" width="8.85546875" style="261" customWidth="1"/>
    <col min="10473" max="10473" width="9.7109375" style="261" customWidth="1"/>
    <col min="10474" max="10474" width="18.42578125" style="261" customWidth="1"/>
    <col min="10475" max="10475" width="11.42578125" style="261" customWidth="1"/>
    <col min="10476" max="10477" width="23.42578125" style="261" customWidth="1"/>
    <col min="10478" max="10496" width="11.42578125" style="261"/>
    <col min="10497" max="10497" width="6.42578125" style="261" customWidth="1"/>
    <col min="10498" max="10498" width="71.28515625" style="261" customWidth="1"/>
    <col min="10499" max="10499" width="12.5703125" style="261" bestFit="1" customWidth="1"/>
    <col min="10500" max="10500" width="15.28515625" style="261" customWidth="1"/>
    <col min="10501" max="10501" width="12.140625" style="261" customWidth="1"/>
    <col min="10502" max="10502" width="11.42578125" style="261"/>
    <col min="10503" max="10503" width="16.42578125" style="261" customWidth="1"/>
    <col min="10504" max="10717" width="11.42578125" style="261"/>
    <col min="10718" max="10718" width="5.5703125" style="261" customWidth="1"/>
    <col min="10719" max="10719" width="50.5703125" style="261" customWidth="1"/>
    <col min="10720" max="10720" width="6.42578125" style="261" bestFit="1" customWidth="1"/>
    <col min="10721" max="10721" width="20" style="261" customWidth="1"/>
    <col min="10722" max="10722" width="14.85546875" style="261" customWidth="1"/>
    <col min="10723" max="10723" width="25" style="261" customWidth="1"/>
    <col min="10724" max="10724" width="11.28515625" style="261" customWidth="1"/>
    <col min="10725" max="10725" width="15.85546875" style="261" customWidth="1"/>
    <col min="10726" max="10726" width="13.42578125" style="261" customWidth="1"/>
    <col min="10727" max="10727" width="30.5703125" style="261" customWidth="1"/>
    <col min="10728" max="10728" width="8.85546875" style="261" customWidth="1"/>
    <col min="10729" max="10729" width="9.7109375" style="261" customWidth="1"/>
    <col min="10730" max="10730" width="18.42578125" style="261" customWidth="1"/>
    <col min="10731" max="10731" width="11.42578125" style="261" customWidth="1"/>
    <col min="10732" max="10733" width="23.42578125" style="261" customWidth="1"/>
    <col min="10734" max="10752" width="11.42578125" style="261"/>
    <col min="10753" max="10753" width="6.42578125" style="261" customWidth="1"/>
    <col min="10754" max="10754" width="71.28515625" style="261" customWidth="1"/>
    <col min="10755" max="10755" width="12.5703125" style="261" bestFit="1" customWidth="1"/>
    <col min="10756" max="10756" width="15.28515625" style="261" customWidth="1"/>
    <col min="10757" max="10757" width="12.140625" style="261" customWidth="1"/>
    <col min="10758" max="10758" width="11.42578125" style="261"/>
    <col min="10759" max="10759" width="16.42578125" style="261" customWidth="1"/>
    <col min="10760" max="10973" width="11.42578125" style="261"/>
    <col min="10974" max="10974" width="5.5703125" style="261" customWidth="1"/>
    <col min="10975" max="10975" width="50.5703125" style="261" customWidth="1"/>
    <col min="10976" max="10976" width="6.42578125" style="261" bestFit="1" customWidth="1"/>
    <col min="10977" max="10977" width="20" style="261" customWidth="1"/>
    <col min="10978" max="10978" width="14.85546875" style="261" customWidth="1"/>
    <col min="10979" max="10979" width="25" style="261" customWidth="1"/>
    <col min="10980" max="10980" width="11.28515625" style="261" customWidth="1"/>
    <col min="10981" max="10981" width="15.85546875" style="261" customWidth="1"/>
    <col min="10982" max="10982" width="13.42578125" style="261" customWidth="1"/>
    <col min="10983" max="10983" width="30.5703125" style="261" customWidth="1"/>
    <col min="10984" max="10984" width="8.85546875" style="261" customWidth="1"/>
    <col min="10985" max="10985" width="9.7109375" style="261" customWidth="1"/>
    <col min="10986" max="10986" width="18.42578125" style="261" customWidth="1"/>
    <col min="10987" max="10987" width="11.42578125" style="261" customWidth="1"/>
    <col min="10988" max="10989" width="23.42578125" style="261" customWidth="1"/>
    <col min="10990" max="11008" width="11.42578125" style="261"/>
    <col min="11009" max="11009" width="6.42578125" style="261" customWidth="1"/>
    <col min="11010" max="11010" width="71.28515625" style="261" customWidth="1"/>
    <col min="11011" max="11011" width="12.5703125" style="261" bestFit="1" customWidth="1"/>
    <col min="11012" max="11012" width="15.28515625" style="261" customWidth="1"/>
    <col min="11013" max="11013" width="12.140625" style="261" customWidth="1"/>
    <col min="11014" max="11014" width="11.42578125" style="261"/>
    <col min="11015" max="11015" width="16.42578125" style="261" customWidth="1"/>
    <col min="11016" max="11229" width="11.42578125" style="261"/>
    <col min="11230" max="11230" width="5.5703125" style="261" customWidth="1"/>
    <col min="11231" max="11231" width="50.5703125" style="261" customWidth="1"/>
    <col min="11232" max="11232" width="6.42578125" style="261" bestFit="1" customWidth="1"/>
    <col min="11233" max="11233" width="20" style="261" customWidth="1"/>
    <col min="11234" max="11234" width="14.85546875" style="261" customWidth="1"/>
    <col min="11235" max="11235" width="25" style="261" customWidth="1"/>
    <col min="11236" max="11236" width="11.28515625" style="261" customWidth="1"/>
    <col min="11237" max="11237" width="15.85546875" style="261" customWidth="1"/>
    <col min="11238" max="11238" width="13.42578125" style="261" customWidth="1"/>
    <col min="11239" max="11239" width="30.5703125" style="261" customWidth="1"/>
    <col min="11240" max="11240" width="8.85546875" style="261" customWidth="1"/>
    <col min="11241" max="11241" width="9.7109375" style="261" customWidth="1"/>
    <col min="11242" max="11242" width="18.42578125" style="261" customWidth="1"/>
    <col min="11243" max="11243" width="11.42578125" style="261" customWidth="1"/>
    <col min="11244" max="11245" width="23.42578125" style="261" customWidth="1"/>
    <col min="11246" max="11264" width="11.42578125" style="261"/>
    <col min="11265" max="11265" width="6.42578125" style="261" customWidth="1"/>
    <col min="11266" max="11266" width="71.28515625" style="261" customWidth="1"/>
    <col min="11267" max="11267" width="12.5703125" style="261" bestFit="1" customWidth="1"/>
    <col min="11268" max="11268" width="15.28515625" style="261" customWidth="1"/>
    <col min="11269" max="11269" width="12.140625" style="261" customWidth="1"/>
    <col min="11270" max="11270" width="11.42578125" style="261"/>
    <col min="11271" max="11271" width="16.42578125" style="261" customWidth="1"/>
    <col min="11272" max="11485" width="11.42578125" style="261"/>
    <col min="11486" max="11486" width="5.5703125" style="261" customWidth="1"/>
    <col min="11487" max="11487" width="50.5703125" style="261" customWidth="1"/>
    <col min="11488" max="11488" width="6.42578125" style="261" bestFit="1" customWidth="1"/>
    <col min="11489" max="11489" width="20" style="261" customWidth="1"/>
    <col min="11490" max="11490" width="14.85546875" style="261" customWidth="1"/>
    <col min="11491" max="11491" width="25" style="261" customWidth="1"/>
    <col min="11492" max="11492" width="11.28515625" style="261" customWidth="1"/>
    <col min="11493" max="11493" width="15.85546875" style="261" customWidth="1"/>
    <col min="11494" max="11494" width="13.42578125" style="261" customWidth="1"/>
    <col min="11495" max="11495" width="30.5703125" style="261" customWidth="1"/>
    <col min="11496" max="11496" width="8.85546875" style="261" customWidth="1"/>
    <col min="11497" max="11497" width="9.7109375" style="261" customWidth="1"/>
    <col min="11498" max="11498" width="18.42578125" style="261" customWidth="1"/>
    <col min="11499" max="11499" width="11.42578125" style="261" customWidth="1"/>
    <col min="11500" max="11501" width="23.42578125" style="261" customWidth="1"/>
    <col min="11502" max="11520" width="11.42578125" style="261"/>
    <col min="11521" max="11521" width="6.42578125" style="261" customWidth="1"/>
    <col min="11522" max="11522" width="71.28515625" style="261" customWidth="1"/>
    <col min="11523" max="11523" width="12.5703125" style="261" bestFit="1" customWidth="1"/>
    <col min="11524" max="11524" width="15.28515625" style="261" customWidth="1"/>
    <col min="11525" max="11525" width="12.140625" style="261" customWidth="1"/>
    <col min="11526" max="11526" width="11.42578125" style="261"/>
    <col min="11527" max="11527" width="16.42578125" style="261" customWidth="1"/>
    <col min="11528" max="11741" width="11.42578125" style="261"/>
    <col min="11742" max="11742" width="5.5703125" style="261" customWidth="1"/>
    <col min="11743" max="11743" width="50.5703125" style="261" customWidth="1"/>
    <col min="11744" max="11744" width="6.42578125" style="261" bestFit="1" customWidth="1"/>
    <col min="11745" max="11745" width="20" style="261" customWidth="1"/>
    <col min="11746" max="11746" width="14.85546875" style="261" customWidth="1"/>
    <col min="11747" max="11747" width="25" style="261" customWidth="1"/>
    <col min="11748" max="11748" width="11.28515625" style="261" customWidth="1"/>
    <col min="11749" max="11749" width="15.85546875" style="261" customWidth="1"/>
    <col min="11750" max="11750" width="13.42578125" style="261" customWidth="1"/>
    <col min="11751" max="11751" width="30.5703125" style="261" customWidth="1"/>
    <col min="11752" max="11752" width="8.85546875" style="261" customWidth="1"/>
    <col min="11753" max="11753" width="9.7109375" style="261" customWidth="1"/>
    <col min="11754" max="11754" width="18.42578125" style="261" customWidth="1"/>
    <col min="11755" max="11755" width="11.42578125" style="261" customWidth="1"/>
    <col min="11756" max="11757" width="23.42578125" style="261" customWidth="1"/>
    <col min="11758" max="11776" width="11.42578125" style="261"/>
    <col min="11777" max="11777" width="6.42578125" style="261" customWidth="1"/>
    <col min="11778" max="11778" width="71.28515625" style="261" customWidth="1"/>
    <col min="11779" max="11779" width="12.5703125" style="261" bestFit="1" customWidth="1"/>
    <col min="11780" max="11780" width="15.28515625" style="261" customWidth="1"/>
    <col min="11781" max="11781" width="12.140625" style="261" customWidth="1"/>
    <col min="11782" max="11782" width="11.42578125" style="261"/>
    <col min="11783" max="11783" width="16.42578125" style="261" customWidth="1"/>
    <col min="11784" max="11997" width="11.42578125" style="261"/>
    <col min="11998" max="11998" width="5.5703125" style="261" customWidth="1"/>
    <col min="11999" max="11999" width="50.5703125" style="261" customWidth="1"/>
    <col min="12000" max="12000" width="6.42578125" style="261" bestFit="1" customWidth="1"/>
    <col min="12001" max="12001" width="20" style="261" customWidth="1"/>
    <col min="12002" max="12002" width="14.85546875" style="261" customWidth="1"/>
    <col min="12003" max="12003" width="25" style="261" customWidth="1"/>
    <col min="12004" max="12004" width="11.28515625" style="261" customWidth="1"/>
    <col min="12005" max="12005" width="15.85546875" style="261" customWidth="1"/>
    <col min="12006" max="12006" width="13.42578125" style="261" customWidth="1"/>
    <col min="12007" max="12007" width="30.5703125" style="261" customWidth="1"/>
    <col min="12008" max="12008" width="8.85546875" style="261" customWidth="1"/>
    <col min="12009" max="12009" width="9.7109375" style="261" customWidth="1"/>
    <col min="12010" max="12010" width="18.42578125" style="261" customWidth="1"/>
    <col min="12011" max="12011" width="11.42578125" style="261" customWidth="1"/>
    <col min="12012" max="12013" width="23.42578125" style="261" customWidth="1"/>
    <col min="12014" max="12032" width="11.42578125" style="261"/>
    <col min="12033" max="12033" width="6.42578125" style="261" customWidth="1"/>
    <col min="12034" max="12034" width="71.28515625" style="261" customWidth="1"/>
    <col min="12035" max="12035" width="12.5703125" style="261" bestFit="1" customWidth="1"/>
    <col min="12036" max="12036" width="15.28515625" style="261" customWidth="1"/>
    <col min="12037" max="12037" width="12.140625" style="261" customWidth="1"/>
    <col min="12038" max="12038" width="11.42578125" style="261"/>
    <col min="12039" max="12039" width="16.42578125" style="261" customWidth="1"/>
    <col min="12040" max="12253" width="11.42578125" style="261"/>
    <col min="12254" max="12254" width="5.5703125" style="261" customWidth="1"/>
    <col min="12255" max="12255" width="50.5703125" style="261" customWidth="1"/>
    <col min="12256" max="12256" width="6.42578125" style="261" bestFit="1" customWidth="1"/>
    <col min="12257" max="12257" width="20" style="261" customWidth="1"/>
    <col min="12258" max="12258" width="14.85546875" style="261" customWidth="1"/>
    <col min="12259" max="12259" width="25" style="261" customWidth="1"/>
    <col min="12260" max="12260" width="11.28515625" style="261" customWidth="1"/>
    <col min="12261" max="12261" width="15.85546875" style="261" customWidth="1"/>
    <col min="12262" max="12262" width="13.42578125" style="261" customWidth="1"/>
    <col min="12263" max="12263" width="30.5703125" style="261" customWidth="1"/>
    <col min="12264" max="12264" width="8.85546875" style="261" customWidth="1"/>
    <col min="12265" max="12265" width="9.7109375" style="261" customWidth="1"/>
    <col min="12266" max="12266" width="18.42578125" style="261" customWidth="1"/>
    <col min="12267" max="12267" width="11.42578125" style="261" customWidth="1"/>
    <col min="12268" max="12269" width="23.42578125" style="261" customWidth="1"/>
    <col min="12270" max="12288" width="11.42578125" style="261"/>
    <col min="12289" max="12289" width="6.42578125" style="261" customWidth="1"/>
    <col min="12290" max="12290" width="71.28515625" style="261" customWidth="1"/>
    <col min="12291" max="12291" width="12.5703125" style="261" bestFit="1" customWidth="1"/>
    <col min="12292" max="12292" width="15.28515625" style="261" customWidth="1"/>
    <col min="12293" max="12293" width="12.140625" style="261" customWidth="1"/>
    <col min="12294" max="12294" width="11.42578125" style="261"/>
    <col min="12295" max="12295" width="16.42578125" style="261" customWidth="1"/>
    <col min="12296" max="12509" width="11.42578125" style="261"/>
    <col min="12510" max="12510" width="5.5703125" style="261" customWidth="1"/>
    <col min="12511" max="12511" width="50.5703125" style="261" customWidth="1"/>
    <col min="12512" max="12512" width="6.42578125" style="261" bestFit="1" customWidth="1"/>
    <col min="12513" max="12513" width="20" style="261" customWidth="1"/>
    <col min="12514" max="12514" width="14.85546875" style="261" customWidth="1"/>
    <col min="12515" max="12515" width="25" style="261" customWidth="1"/>
    <col min="12516" max="12516" width="11.28515625" style="261" customWidth="1"/>
    <col min="12517" max="12517" width="15.85546875" style="261" customWidth="1"/>
    <col min="12518" max="12518" width="13.42578125" style="261" customWidth="1"/>
    <col min="12519" max="12519" width="30.5703125" style="261" customWidth="1"/>
    <col min="12520" max="12520" width="8.85546875" style="261" customWidth="1"/>
    <col min="12521" max="12521" width="9.7109375" style="261" customWidth="1"/>
    <col min="12522" max="12522" width="18.42578125" style="261" customWidth="1"/>
    <col min="12523" max="12523" width="11.42578125" style="261" customWidth="1"/>
    <col min="12524" max="12525" width="23.42578125" style="261" customWidth="1"/>
    <col min="12526" max="12544" width="11.42578125" style="261"/>
    <col min="12545" max="12545" width="6.42578125" style="261" customWidth="1"/>
    <col min="12546" max="12546" width="71.28515625" style="261" customWidth="1"/>
    <col min="12547" max="12547" width="12.5703125" style="261" bestFit="1" customWidth="1"/>
    <col min="12548" max="12548" width="15.28515625" style="261" customWidth="1"/>
    <col min="12549" max="12549" width="12.140625" style="261" customWidth="1"/>
    <col min="12550" max="12550" width="11.42578125" style="261"/>
    <col min="12551" max="12551" width="16.42578125" style="261" customWidth="1"/>
    <col min="12552" max="12765" width="11.42578125" style="261"/>
    <col min="12766" max="12766" width="5.5703125" style="261" customWidth="1"/>
    <col min="12767" max="12767" width="50.5703125" style="261" customWidth="1"/>
    <col min="12768" max="12768" width="6.42578125" style="261" bestFit="1" customWidth="1"/>
    <col min="12769" max="12769" width="20" style="261" customWidth="1"/>
    <col min="12770" max="12770" width="14.85546875" style="261" customWidth="1"/>
    <col min="12771" max="12771" width="25" style="261" customWidth="1"/>
    <col min="12772" max="12772" width="11.28515625" style="261" customWidth="1"/>
    <col min="12773" max="12773" width="15.85546875" style="261" customWidth="1"/>
    <col min="12774" max="12774" width="13.42578125" style="261" customWidth="1"/>
    <col min="12775" max="12775" width="30.5703125" style="261" customWidth="1"/>
    <col min="12776" max="12776" width="8.85546875" style="261" customWidth="1"/>
    <col min="12777" max="12777" width="9.7109375" style="261" customWidth="1"/>
    <col min="12778" max="12778" width="18.42578125" style="261" customWidth="1"/>
    <col min="12779" max="12779" width="11.42578125" style="261" customWidth="1"/>
    <col min="12780" max="12781" width="23.42578125" style="261" customWidth="1"/>
    <col min="12782" max="12800" width="11.42578125" style="261"/>
    <col min="12801" max="12801" width="6.42578125" style="261" customWidth="1"/>
    <col min="12802" max="12802" width="71.28515625" style="261" customWidth="1"/>
    <col min="12803" max="12803" width="12.5703125" style="261" bestFit="1" customWidth="1"/>
    <col min="12804" max="12804" width="15.28515625" style="261" customWidth="1"/>
    <col min="12805" max="12805" width="12.140625" style="261" customWidth="1"/>
    <col min="12806" max="12806" width="11.42578125" style="261"/>
    <col min="12807" max="12807" width="16.42578125" style="261" customWidth="1"/>
    <col min="12808" max="13021" width="11.42578125" style="261"/>
    <col min="13022" max="13022" width="5.5703125" style="261" customWidth="1"/>
    <col min="13023" max="13023" width="50.5703125" style="261" customWidth="1"/>
    <col min="13024" max="13024" width="6.42578125" style="261" bestFit="1" customWidth="1"/>
    <col min="13025" max="13025" width="20" style="261" customWidth="1"/>
    <col min="13026" max="13026" width="14.85546875" style="261" customWidth="1"/>
    <col min="13027" max="13027" width="25" style="261" customWidth="1"/>
    <col min="13028" max="13028" width="11.28515625" style="261" customWidth="1"/>
    <col min="13029" max="13029" width="15.85546875" style="261" customWidth="1"/>
    <col min="13030" max="13030" width="13.42578125" style="261" customWidth="1"/>
    <col min="13031" max="13031" width="30.5703125" style="261" customWidth="1"/>
    <col min="13032" max="13032" width="8.85546875" style="261" customWidth="1"/>
    <col min="13033" max="13033" width="9.7109375" style="261" customWidth="1"/>
    <col min="13034" max="13034" width="18.42578125" style="261" customWidth="1"/>
    <col min="13035" max="13035" width="11.42578125" style="261" customWidth="1"/>
    <col min="13036" max="13037" width="23.42578125" style="261" customWidth="1"/>
    <col min="13038" max="13056" width="11.42578125" style="261"/>
    <col min="13057" max="13057" width="6.42578125" style="261" customWidth="1"/>
    <col min="13058" max="13058" width="71.28515625" style="261" customWidth="1"/>
    <col min="13059" max="13059" width="12.5703125" style="261" bestFit="1" customWidth="1"/>
    <col min="13060" max="13060" width="15.28515625" style="261" customWidth="1"/>
    <col min="13061" max="13061" width="12.140625" style="261" customWidth="1"/>
    <col min="13062" max="13062" width="11.42578125" style="261"/>
    <col min="13063" max="13063" width="16.42578125" style="261" customWidth="1"/>
    <col min="13064" max="13277" width="11.42578125" style="261"/>
    <col min="13278" max="13278" width="5.5703125" style="261" customWidth="1"/>
    <col min="13279" max="13279" width="50.5703125" style="261" customWidth="1"/>
    <col min="13280" max="13280" width="6.42578125" style="261" bestFit="1" customWidth="1"/>
    <col min="13281" max="13281" width="20" style="261" customWidth="1"/>
    <col min="13282" max="13282" width="14.85546875" style="261" customWidth="1"/>
    <col min="13283" max="13283" width="25" style="261" customWidth="1"/>
    <col min="13284" max="13284" width="11.28515625" style="261" customWidth="1"/>
    <col min="13285" max="13285" width="15.85546875" style="261" customWidth="1"/>
    <col min="13286" max="13286" width="13.42578125" style="261" customWidth="1"/>
    <col min="13287" max="13287" width="30.5703125" style="261" customWidth="1"/>
    <col min="13288" max="13288" width="8.85546875" style="261" customWidth="1"/>
    <col min="13289" max="13289" width="9.7109375" style="261" customWidth="1"/>
    <col min="13290" max="13290" width="18.42578125" style="261" customWidth="1"/>
    <col min="13291" max="13291" width="11.42578125" style="261" customWidth="1"/>
    <col min="13292" max="13293" width="23.42578125" style="261" customWidth="1"/>
    <col min="13294" max="13312" width="11.42578125" style="261"/>
    <col min="13313" max="13313" width="6.42578125" style="261" customWidth="1"/>
    <col min="13314" max="13314" width="71.28515625" style="261" customWidth="1"/>
    <col min="13315" max="13315" width="12.5703125" style="261" bestFit="1" customWidth="1"/>
    <col min="13316" max="13316" width="15.28515625" style="261" customWidth="1"/>
    <col min="13317" max="13317" width="12.140625" style="261" customWidth="1"/>
    <col min="13318" max="13318" width="11.42578125" style="261"/>
    <col min="13319" max="13319" width="16.42578125" style="261" customWidth="1"/>
    <col min="13320" max="13533" width="11.42578125" style="261"/>
    <col min="13534" max="13534" width="5.5703125" style="261" customWidth="1"/>
    <col min="13535" max="13535" width="50.5703125" style="261" customWidth="1"/>
    <col min="13536" max="13536" width="6.42578125" style="261" bestFit="1" customWidth="1"/>
    <col min="13537" max="13537" width="20" style="261" customWidth="1"/>
    <col min="13538" max="13538" width="14.85546875" style="261" customWidth="1"/>
    <col min="13539" max="13539" width="25" style="261" customWidth="1"/>
    <col min="13540" max="13540" width="11.28515625" style="261" customWidth="1"/>
    <col min="13541" max="13541" width="15.85546875" style="261" customWidth="1"/>
    <col min="13542" max="13542" width="13.42578125" style="261" customWidth="1"/>
    <col min="13543" max="13543" width="30.5703125" style="261" customWidth="1"/>
    <col min="13544" max="13544" width="8.85546875" style="261" customWidth="1"/>
    <col min="13545" max="13545" width="9.7109375" style="261" customWidth="1"/>
    <col min="13546" max="13546" width="18.42578125" style="261" customWidth="1"/>
    <col min="13547" max="13547" width="11.42578125" style="261" customWidth="1"/>
    <col min="13548" max="13549" width="23.42578125" style="261" customWidth="1"/>
    <col min="13550" max="13568" width="11.42578125" style="261"/>
    <col min="13569" max="13569" width="6.42578125" style="261" customWidth="1"/>
    <col min="13570" max="13570" width="71.28515625" style="261" customWidth="1"/>
    <col min="13571" max="13571" width="12.5703125" style="261" bestFit="1" customWidth="1"/>
    <col min="13572" max="13572" width="15.28515625" style="261" customWidth="1"/>
    <col min="13573" max="13573" width="12.140625" style="261" customWidth="1"/>
    <col min="13574" max="13574" width="11.42578125" style="261"/>
    <col min="13575" max="13575" width="16.42578125" style="261" customWidth="1"/>
    <col min="13576" max="13789" width="11.42578125" style="261"/>
    <col min="13790" max="13790" width="5.5703125" style="261" customWidth="1"/>
    <col min="13791" max="13791" width="50.5703125" style="261" customWidth="1"/>
    <col min="13792" max="13792" width="6.42578125" style="261" bestFit="1" customWidth="1"/>
    <col min="13793" max="13793" width="20" style="261" customWidth="1"/>
    <col min="13794" max="13794" width="14.85546875" style="261" customWidth="1"/>
    <col min="13795" max="13795" width="25" style="261" customWidth="1"/>
    <col min="13796" max="13796" width="11.28515625" style="261" customWidth="1"/>
    <col min="13797" max="13797" width="15.85546875" style="261" customWidth="1"/>
    <col min="13798" max="13798" width="13.42578125" style="261" customWidth="1"/>
    <col min="13799" max="13799" width="30.5703125" style="261" customWidth="1"/>
    <col min="13800" max="13800" width="8.85546875" style="261" customWidth="1"/>
    <col min="13801" max="13801" width="9.7109375" style="261" customWidth="1"/>
    <col min="13802" max="13802" width="18.42578125" style="261" customWidth="1"/>
    <col min="13803" max="13803" width="11.42578125" style="261" customWidth="1"/>
    <col min="13804" max="13805" width="23.42578125" style="261" customWidth="1"/>
    <col min="13806" max="13824" width="11.42578125" style="261"/>
    <col min="13825" max="13825" width="6.42578125" style="261" customWidth="1"/>
    <col min="13826" max="13826" width="71.28515625" style="261" customWidth="1"/>
    <col min="13827" max="13827" width="12.5703125" style="261" bestFit="1" customWidth="1"/>
    <col min="13828" max="13828" width="15.28515625" style="261" customWidth="1"/>
    <col min="13829" max="13829" width="12.140625" style="261" customWidth="1"/>
    <col min="13830" max="13830" width="11.42578125" style="261"/>
    <col min="13831" max="13831" width="16.42578125" style="261" customWidth="1"/>
    <col min="13832" max="14045" width="11.42578125" style="261"/>
    <col min="14046" max="14046" width="5.5703125" style="261" customWidth="1"/>
    <col min="14047" max="14047" width="50.5703125" style="261" customWidth="1"/>
    <col min="14048" max="14048" width="6.42578125" style="261" bestFit="1" customWidth="1"/>
    <col min="14049" max="14049" width="20" style="261" customWidth="1"/>
    <col min="14050" max="14050" width="14.85546875" style="261" customWidth="1"/>
    <col min="14051" max="14051" width="25" style="261" customWidth="1"/>
    <col min="14052" max="14052" width="11.28515625" style="261" customWidth="1"/>
    <col min="14053" max="14053" width="15.85546875" style="261" customWidth="1"/>
    <col min="14054" max="14054" width="13.42578125" style="261" customWidth="1"/>
    <col min="14055" max="14055" width="30.5703125" style="261" customWidth="1"/>
    <col min="14056" max="14056" width="8.85546875" style="261" customWidth="1"/>
    <col min="14057" max="14057" width="9.7109375" style="261" customWidth="1"/>
    <col min="14058" max="14058" width="18.42578125" style="261" customWidth="1"/>
    <col min="14059" max="14059" width="11.42578125" style="261" customWidth="1"/>
    <col min="14060" max="14061" width="23.42578125" style="261" customWidth="1"/>
    <col min="14062" max="14080" width="11.42578125" style="261"/>
    <col min="14081" max="14081" width="6.42578125" style="261" customWidth="1"/>
    <col min="14082" max="14082" width="71.28515625" style="261" customWidth="1"/>
    <col min="14083" max="14083" width="12.5703125" style="261" bestFit="1" customWidth="1"/>
    <col min="14084" max="14084" width="15.28515625" style="261" customWidth="1"/>
    <col min="14085" max="14085" width="12.140625" style="261" customWidth="1"/>
    <col min="14086" max="14086" width="11.42578125" style="261"/>
    <col min="14087" max="14087" width="16.42578125" style="261" customWidth="1"/>
    <col min="14088" max="14301" width="11.42578125" style="261"/>
    <col min="14302" max="14302" width="5.5703125" style="261" customWidth="1"/>
    <col min="14303" max="14303" width="50.5703125" style="261" customWidth="1"/>
    <col min="14304" max="14304" width="6.42578125" style="261" bestFit="1" customWidth="1"/>
    <col min="14305" max="14305" width="20" style="261" customWidth="1"/>
    <col min="14306" max="14306" width="14.85546875" style="261" customWidth="1"/>
    <col min="14307" max="14307" width="25" style="261" customWidth="1"/>
    <col min="14308" max="14308" width="11.28515625" style="261" customWidth="1"/>
    <col min="14309" max="14309" width="15.85546875" style="261" customWidth="1"/>
    <col min="14310" max="14310" width="13.42578125" style="261" customWidth="1"/>
    <col min="14311" max="14311" width="30.5703125" style="261" customWidth="1"/>
    <col min="14312" max="14312" width="8.85546875" style="261" customWidth="1"/>
    <col min="14313" max="14313" width="9.7109375" style="261" customWidth="1"/>
    <col min="14314" max="14314" width="18.42578125" style="261" customWidth="1"/>
    <col min="14315" max="14315" width="11.42578125" style="261" customWidth="1"/>
    <col min="14316" max="14317" width="23.42578125" style="261" customWidth="1"/>
    <col min="14318" max="14336" width="11.42578125" style="261"/>
    <col min="14337" max="14337" width="6.42578125" style="261" customWidth="1"/>
    <col min="14338" max="14338" width="71.28515625" style="261" customWidth="1"/>
    <col min="14339" max="14339" width="12.5703125" style="261" bestFit="1" customWidth="1"/>
    <col min="14340" max="14340" width="15.28515625" style="261" customWidth="1"/>
    <col min="14341" max="14341" width="12.140625" style="261" customWidth="1"/>
    <col min="14342" max="14342" width="11.42578125" style="261"/>
    <col min="14343" max="14343" width="16.42578125" style="261" customWidth="1"/>
    <col min="14344" max="14557" width="11.42578125" style="261"/>
    <col min="14558" max="14558" width="5.5703125" style="261" customWidth="1"/>
    <col min="14559" max="14559" width="50.5703125" style="261" customWidth="1"/>
    <col min="14560" max="14560" width="6.42578125" style="261" bestFit="1" customWidth="1"/>
    <col min="14561" max="14561" width="20" style="261" customWidth="1"/>
    <col min="14562" max="14562" width="14.85546875" style="261" customWidth="1"/>
    <col min="14563" max="14563" width="25" style="261" customWidth="1"/>
    <col min="14564" max="14564" width="11.28515625" style="261" customWidth="1"/>
    <col min="14565" max="14565" width="15.85546875" style="261" customWidth="1"/>
    <col min="14566" max="14566" width="13.42578125" style="261" customWidth="1"/>
    <col min="14567" max="14567" width="30.5703125" style="261" customWidth="1"/>
    <col min="14568" max="14568" width="8.85546875" style="261" customWidth="1"/>
    <col min="14569" max="14569" width="9.7109375" style="261" customWidth="1"/>
    <col min="14570" max="14570" width="18.42578125" style="261" customWidth="1"/>
    <col min="14571" max="14571" width="11.42578125" style="261" customWidth="1"/>
    <col min="14572" max="14573" width="23.42578125" style="261" customWidth="1"/>
    <col min="14574" max="14592" width="11.42578125" style="261"/>
    <col min="14593" max="14593" width="6.42578125" style="261" customWidth="1"/>
    <col min="14594" max="14594" width="71.28515625" style="261" customWidth="1"/>
    <col min="14595" max="14595" width="12.5703125" style="261" bestFit="1" customWidth="1"/>
    <col min="14596" max="14596" width="15.28515625" style="261" customWidth="1"/>
    <col min="14597" max="14597" width="12.140625" style="261" customWidth="1"/>
    <col min="14598" max="14598" width="11.42578125" style="261"/>
    <col min="14599" max="14599" width="16.42578125" style="261" customWidth="1"/>
    <col min="14600" max="14813" width="11.42578125" style="261"/>
    <col min="14814" max="14814" width="5.5703125" style="261" customWidth="1"/>
    <col min="14815" max="14815" width="50.5703125" style="261" customWidth="1"/>
    <col min="14816" max="14816" width="6.42578125" style="261" bestFit="1" customWidth="1"/>
    <col min="14817" max="14817" width="20" style="261" customWidth="1"/>
    <col min="14818" max="14818" width="14.85546875" style="261" customWidth="1"/>
    <col min="14819" max="14819" width="25" style="261" customWidth="1"/>
    <col min="14820" max="14820" width="11.28515625" style="261" customWidth="1"/>
    <col min="14821" max="14821" width="15.85546875" style="261" customWidth="1"/>
    <col min="14822" max="14822" width="13.42578125" style="261" customWidth="1"/>
    <col min="14823" max="14823" width="30.5703125" style="261" customWidth="1"/>
    <col min="14824" max="14824" width="8.85546875" style="261" customWidth="1"/>
    <col min="14825" max="14825" width="9.7109375" style="261" customWidth="1"/>
    <col min="14826" max="14826" width="18.42578125" style="261" customWidth="1"/>
    <col min="14827" max="14827" width="11.42578125" style="261" customWidth="1"/>
    <col min="14828" max="14829" width="23.42578125" style="261" customWidth="1"/>
    <col min="14830" max="14848" width="11.42578125" style="261"/>
    <col min="14849" max="14849" width="6.42578125" style="261" customWidth="1"/>
    <col min="14850" max="14850" width="71.28515625" style="261" customWidth="1"/>
    <col min="14851" max="14851" width="12.5703125" style="261" bestFit="1" customWidth="1"/>
    <col min="14852" max="14852" width="15.28515625" style="261" customWidth="1"/>
    <col min="14853" max="14853" width="12.140625" style="261" customWidth="1"/>
    <col min="14854" max="14854" width="11.42578125" style="261"/>
    <col min="14855" max="14855" width="16.42578125" style="261" customWidth="1"/>
    <col min="14856" max="15069" width="11.42578125" style="261"/>
    <col min="15070" max="15070" width="5.5703125" style="261" customWidth="1"/>
    <col min="15071" max="15071" width="50.5703125" style="261" customWidth="1"/>
    <col min="15072" max="15072" width="6.42578125" style="261" bestFit="1" customWidth="1"/>
    <col min="15073" max="15073" width="20" style="261" customWidth="1"/>
    <col min="15074" max="15074" width="14.85546875" style="261" customWidth="1"/>
    <col min="15075" max="15075" width="25" style="261" customWidth="1"/>
    <col min="15076" max="15076" width="11.28515625" style="261" customWidth="1"/>
    <col min="15077" max="15077" width="15.85546875" style="261" customWidth="1"/>
    <col min="15078" max="15078" width="13.42578125" style="261" customWidth="1"/>
    <col min="15079" max="15079" width="30.5703125" style="261" customWidth="1"/>
    <col min="15080" max="15080" width="8.85546875" style="261" customWidth="1"/>
    <col min="15081" max="15081" width="9.7109375" style="261" customWidth="1"/>
    <col min="15082" max="15082" width="18.42578125" style="261" customWidth="1"/>
    <col min="15083" max="15083" width="11.42578125" style="261" customWidth="1"/>
    <col min="15084" max="15085" width="23.42578125" style="261" customWidth="1"/>
    <col min="15086" max="15104" width="11.42578125" style="261"/>
    <col min="15105" max="15105" width="6.42578125" style="261" customWidth="1"/>
    <col min="15106" max="15106" width="71.28515625" style="261" customWidth="1"/>
    <col min="15107" max="15107" width="12.5703125" style="261" bestFit="1" customWidth="1"/>
    <col min="15108" max="15108" width="15.28515625" style="261" customWidth="1"/>
    <col min="15109" max="15109" width="12.140625" style="261" customWidth="1"/>
    <col min="15110" max="15110" width="11.42578125" style="261"/>
    <col min="15111" max="15111" width="16.42578125" style="261" customWidth="1"/>
    <col min="15112" max="15325" width="11.42578125" style="261"/>
    <col min="15326" max="15326" width="5.5703125" style="261" customWidth="1"/>
    <col min="15327" max="15327" width="50.5703125" style="261" customWidth="1"/>
    <col min="15328" max="15328" width="6.42578125" style="261" bestFit="1" customWidth="1"/>
    <col min="15329" max="15329" width="20" style="261" customWidth="1"/>
    <col min="15330" max="15330" width="14.85546875" style="261" customWidth="1"/>
    <col min="15331" max="15331" width="25" style="261" customWidth="1"/>
    <col min="15332" max="15332" width="11.28515625" style="261" customWidth="1"/>
    <col min="15333" max="15333" width="15.85546875" style="261" customWidth="1"/>
    <col min="15334" max="15334" width="13.42578125" style="261" customWidth="1"/>
    <col min="15335" max="15335" width="30.5703125" style="261" customWidth="1"/>
    <col min="15336" max="15336" width="8.85546875" style="261" customWidth="1"/>
    <col min="15337" max="15337" width="9.7109375" style="261" customWidth="1"/>
    <col min="15338" max="15338" width="18.42578125" style="261" customWidth="1"/>
    <col min="15339" max="15339" width="11.42578125" style="261" customWidth="1"/>
    <col min="15340" max="15341" width="23.42578125" style="261" customWidth="1"/>
    <col min="15342" max="15360" width="11.42578125" style="261"/>
    <col min="15361" max="15361" width="6.42578125" style="261" customWidth="1"/>
    <col min="15362" max="15362" width="71.28515625" style="261" customWidth="1"/>
    <col min="15363" max="15363" width="12.5703125" style="261" bestFit="1" customWidth="1"/>
    <col min="15364" max="15364" width="15.28515625" style="261" customWidth="1"/>
    <col min="15365" max="15365" width="12.140625" style="261" customWidth="1"/>
    <col min="15366" max="15366" width="11.42578125" style="261"/>
    <col min="15367" max="15367" width="16.42578125" style="261" customWidth="1"/>
    <col min="15368" max="15581" width="11.42578125" style="261"/>
    <col min="15582" max="15582" width="5.5703125" style="261" customWidth="1"/>
    <col min="15583" max="15583" width="50.5703125" style="261" customWidth="1"/>
    <col min="15584" max="15584" width="6.42578125" style="261" bestFit="1" customWidth="1"/>
    <col min="15585" max="15585" width="20" style="261" customWidth="1"/>
    <col min="15586" max="15586" width="14.85546875" style="261" customWidth="1"/>
    <col min="15587" max="15587" width="25" style="261" customWidth="1"/>
    <col min="15588" max="15588" width="11.28515625" style="261" customWidth="1"/>
    <col min="15589" max="15589" width="15.85546875" style="261" customWidth="1"/>
    <col min="15590" max="15590" width="13.42578125" style="261" customWidth="1"/>
    <col min="15591" max="15591" width="30.5703125" style="261" customWidth="1"/>
    <col min="15592" max="15592" width="8.85546875" style="261" customWidth="1"/>
    <col min="15593" max="15593" width="9.7109375" style="261" customWidth="1"/>
    <col min="15594" max="15594" width="18.42578125" style="261" customWidth="1"/>
    <col min="15595" max="15595" width="11.42578125" style="261" customWidth="1"/>
    <col min="15596" max="15597" width="23.42578125" style="261" customWidth="1"/>
    <col min="15598" max="15616" width="11.42578125" style="261"/>
    <col min="15617" max="15617" width="6.42578125" style="261" customWidth="1"/>
    <col min="15618" max="15618" width="71.28515625" style="261" customWidth="1"/>
    <col min="15619" max="15619" width="12.5703125" style="261" bestFit="1" customWidth="1"/>
    <col min="15620" max="15620" width="15.28515625" style="261" customWidth="1"/>
    <col min="15621" max="15621" width="12.140625" style="261" customWidth="1"/>
    <col min="15622" max="15622" width="11.42578125" style="261"/>
    <col min="15623" max="15623" width="16.42578125" style="261" customWidth="1"/>
    <col min="15624" max="15837" width="11.42578125" style="261"/>
    <col min="15838" max="15838" width="5.5703125" style="261" customWidth="1"/>
    <col min="15839" max="15839" width="50.5703125" style="261" customWidth="1"/>
    <col min="15840" max="15840" width="6.42578125" style="261" bestFit="1" customWidth="1"/>
    <col min="15841" max="15841" width="20" style="261" customWidth="1"/>
    <col min="15842" max="15842" width="14.85546875" style="261" customWidth="1"/>
    <col min="15843" max="15843" width="25" style="261" customWidth="1"/>
    <col min="15844" max="15844" width="11.28515625" style="261" customWidth="1"/>
    <col min="15845" max="15845" width="15.85546875" style="261" customWidth="1"/>
    <col min="15846" max="15846" width="13.42578125" style="261" customWidth="1"/>
    <col min="15847" max="15847" width="30.5703125" style="261" customWidth="1"/>
    <col min="15848" max="15848" width="8.85546875" style="261" customWidth="1"/>
    <col min="15849" max="15849" width="9.7109375" style="261" customWidth="1"/>
    <col min="15850" max="15850" width="18.42578125" style="261" customWidth="1"/>
    <col min="15851" max="15851" width="11.42578125" style="261" customWidth="1"/>
    <col min="15852" max="15853" width="23.42578125" style="261" customWidth="1"/>
    <col min="15854" max="15872" width="11.42578125" style="261"/>
    <col min="15873" max="15873" width="6.42578125" style="261" customWidth="1"/>
    <col min="15874" max="15874" width="71.28515625" style="261" customWidth="1"/>
    <col min="15875" max="15875" width="12.5703125" style="261" bestFit="1" customWidth="1"/>
    <col min="15876" max="15876" width="15.28515625" style="261" customWidth="1"/>
    <col min="15877" max="15877" width="12.140625" style="261" customWidth="1"/>
    <col min="15878" max="15878" width="11.42578125" style="261"/>
    <col min="15879" max="15879" width="16.42578125" style="261" customWidth="1"/>
    <col min="15880" max="16093" width="11.42578125" style="261"/>
    <col min="16094" max="16094" width="5.5703125" style="261" customWidth="1"/>
    <col min="16095" max="16095" width="50.5703125" style="261" customWidth="1"/>
    <col min="16096" max="16096" width="6.42578125" style="261" bestFit="1" customWidth="1"/>
    <col min="16097" max="16097" width="20" style="261" customWidth="1"/>
    <col min="16098" max="16098" width="14.85546875" style="261" customWidth="1"/>
    <col min="16099" max="16099" width="25" style="261" customWidth="1"/>
    <col min="16100" max="16100" width="11.28515625" style="261" customWidth="1"/>
    <col min="16101" max="16101" width="15.85546875" style="261" customWidth="1"/>
    <col min="16102" max="16102" width="13.42578125" style="261" customWidth="1"/>
    <col min="16103" max="16103" width="30.5703125" style="261" customWidth="1"/>
    <col min="16104" max="16104" width="8.85546875" style="261" customWidth="1"/>
    <col min="16105" max="16105" width="9.7109375" style="261" customWidth="1"/>
    <col min="16106" max="16106" width="18.42578125" style="261" customWidth="1"/>
    <col min="16107" max="16107" width="11.42578125" style="261" customWidth="1"/>
    <col min="16108" max="16109" width="23.42578125" style="261" customWidth="1"/>
    <col min="16110" max="16128" width="11.42578125" style="261"/>
    <col min="16129" max="16129" width="6.42578125" style="261" customWidth="1"/>
    <col min="16130" max="16130" width="71.28515625" style="261" customWidth="1"/>
    <col min="16131" max="16131" width="12.5703125" style="261" bestFit="1" customWidth="1"/>
    <col min="16132" max="16132" width="15.28515625" style="261" customWidth="1"/>
    <col min="16133" max="16133" width="12.140625" style="261" customWidth="1"/>
    <col min="16134" max="16134" width="11.42578125" style="261"/>
    <col min="16135" max="16135" width="16.42578125" style="261" customWidth="1"/>
    <col min="16136" max="16349" width="11.42578125" style="261"/>
    <col min="16350" max="16350" width="5.5703125" style="261" customWidth="1"/>
    <col min="16351" max="16351" width="50.5703125" style="261" customWidth="1"/>
    <col min="16352" max="16352" width="6.42578125" style="261" bestFit="1" customWidth="1"/>
    <col min="16353" max="16353" width="20" style="261" customWidth="1"/>
    <col min="16354" max="16354" width="14.85546875" style="261" customWidth="1"/>
    <col min="16355" max="16355" width="25" style="261" customWidth="1"/>
    <col min="16356" max="16356" width="11.28515625" style="261" customWidth="1"/>
    <col min="16357" max="16357" width="15.85546875" style="261" customWidth="1"/>
    <col min="16358" max="16358" width="13.42578125" style="261" customWidth="1"/>
    <col min="16359" max="16359" width="30.5703125" style="261" customWidth="1"/>
    <col min="16360" max="16360" width="8.85546875" style="261" customWidth="1"/>
    <col min="16361" max="16361" width="9.7109375" style="261" customWidth="1"/>
    <col min="16362" max="16362" width="18.42578125" style="261" customWidth="1"/>
    <col min="16363" max="16363" width="11.42578125" style="261" customWidth="1"/>
    <col min="16364" max="16365" width="23.42578125" style="261" customWidth="1"/>
    <col min="16366" max="16384" width="11.42578125" style="261"/>
  </cols>
  <sheetData>
    <row r="1" spans="1:5" ht="20.25" customHeight="1">
      <c r="A1" s="260" t="s">
        <v>1318</v>
      </c>
      <c r="B1" s="260"/>
      <c r="C1" s="260"/>
      <c r="D1" s="260"/>
      <c r="E1" s="260"/>
    </row>
    <row r="2" spans="1:5" ht="19.5" customHeight="1">
      <c r="A2" s="260" t="s">
        <v>1319</v>
      </c>
      <c r="B2" s="260"/>
      <c r="C2" s="260"/>
      <c r="D2" s="260"/>
      <c r="E2" s="260"/>
    </row>
    <row r="3" spans="1:5" ht="20.25" customHeight="1">
      <c r="A3" s="260" t="s">
        <v>1320</v>
      </c>
      <c r="B3" s="260"/>
      <c r="C3" s="260"/>
      <c r="D3" s="260"/>
      <c r="E3" s="260"/>
    </row>
    <row r="4" spans="1:5" ht="18" customHeight="1">
      <c r="A4" s="260" t="s">
        <v>1321</v>
      </c>
      <c r="B4" s="260"/>
      <c r="C4" s="260"/>
      <c r="D4" s="260"/>
      <c r="E4" s="260"/>
    </row>
    <row r="5" spans="1:5" ht="14.25" customHeight="1"/>
    <row r="6" spans="1:5" ht="18" customHeight="1">
      <c r="A6" s="265" t="s">
        <v>1322</v>
      </c>
      <c r="B6" s="265"/>
      <c r="C6" s="265"/>
      <c r="D6" s="265"/>
      <c r="E6" s="265"/>
    </row>
    <row r="7" spans="1:5" ht="18" customHeight="1">
      <c r="A7" s="266" t="s">
        <v>1323</v>
      </c>
      <c r="B7" s="266" t="s">
        <v>1324</v>
      </c>
      <c r="C7" s="267" t="s">
        <v>1325</v>
      </c>
      <c r="D7" s="267"/>
      <c r="E7" s="267"/>
    </row>
    <row r="8" spans="1:5" ht="30" customHeight="1">
      <c r="A8" s="268"/>
      <c r="B8" s="268"/>
      <c r="C8" s="269" t="s">
        <v>1326</v>
      </c>
      <c r="D8" s="270" t="s">
        <v>1327</v>
      </c>
      <c r="E8" s="269" t="s">
        <v>1328</v>
      </c>
    </row>
    <row r="9" spans="1:5" ht="15">
      <c r="A9" s="271"/>
      <c r="B9" s="271"/>
      <c r="C9" s="272"/>
      <c r="D9" s="273"/>
      <c r="E9" s="272"/>
    </row>
    <row r="10" spans="1:5" s="278" customFormat="1">
      <c r="A10" s="274">
        <v>1</v>
      </c>
      <c r="B10" s="275" t="s">
        <v>1329</v>
      </c>
      <c r="C10" s="276">
        <v>2015</v>
      </c>
      <c r="D10" s="277" t="s">
        <v>1330</v>
      </c>
      <c r="E10" s="276" t="s">
        <v>1331</v>
      </c>
    </row>
    <row r="11" spans="1:5" s="278" customFormat="1" ht="21" customHeight="1">
      <c r="A11" s="274">
        <v>2</v>
      </c>
      <c r="B11" s="275" t="s">
        <v>1332</v>
      </c>
      <c r="C11" s="276">
        <v>2015</v>
      </c>
      <c r="D11" s="277" t="s">
        <v>1330</v>
      </c>
      <c r="E11" s="276">
        <v>4057558918</v>
      </c>
    </row>
    <row r="12" spans="1:5" s="278" customFormat="1" ht="21" customHeight="1">
      <c r="A12" s="274">
        <v>3</v>
      </c>
      <c r="B12" s="275" t="s">
        <v>1333</v>
      </c>
      <c r="C12" s="276">
        <v>2015</v>
      </c>
      <c r="D12" s="277" t="s">
        <v>1330</v>
      </c>
      <c r="E12" s="276">
        <v>4057558926</v>
      </c>
    </row>
    <row r="13" spans="1:5" s="278" customFormat="1" ht="21" customHeight="1">
      <c r="A13" s="274">
        <v>4</v>
      </c>
      <c r="B13" s="275" t="s">
        <v>1334</v>
      </c>
      <c r="C13" s="276">
        <v>2015</v>
      </c>
      <c r="D13" s="277" t="s">
        <v>1330</v>
      </c>
      <c r="E13" s="276">
        <v>4057558934</v>
      </c>
    </row>
    <row r="14" spans="1:5" s="278" customFormat="1" ht="21" customHeight="1">
      <c r="A14" s="274">
        <v>5</v>
      </c>
      <c r="B14" s="275" t="s">
        <v>1335</v>
      </c>
      <c r="C14" s="276">
        <v>2015</v>
      </c>
      <c r="D14" s="277" t="s">
        <v>1330</v>
      </c>
      <c r="E14" s="276">
        <v>4057559015</v>
      </c>
    </row>
    <row r="15" spans="1:5" s="278" customFormat="1" ht="21" customHeight="1">
      <c r="A15" s="274">
        <v>6</v>
      </c>
      <c r="B15" s="275" t="s">
        <v>1336</v>
      </c>
      <c r="C15" s="276">
        <v>2015</v>
      </c>
      <c r="D15" s="277" t="s">
        <v>1330</v>
      </c>
      <c r="E15" s="276">
        <v>4057559023</v>
      </c>
    </row>
    <row r="16" spans="1:5" s="278" customFormat="1">
      <c r="A16" s="274">
        <v>7</v>
      </c>
      <c r="B16" s="275" t="s">
        <v>1337</v>
      </c>
      <c r="C16" s="276">
        <v>2015</v>
      </c>
      <c r="D16" s="277" t="s">
        <v>1330</v>
      </c>
      <c r="E16" s="276">
        <v>4057559130</v>
      </c>
    </row>
    <row r="17" spans="1:5" s="278" customFormat="1">
      <c r="A17" s="274">
        <v>8</v>
      </c>
      <c r="B17" s="275" t="s">
        <v>1338</v>
      </c>
      <c r="C17" s="276">
        <v>2015</v>
      </c>
      <c r="D17" s="277" t="s">
        <v>1330</v>
      </c>
      <c r="E17" s="276">
        <v>4057559148</v>
      </c>
    </row>
    <row r="18" spans="1:5" s="278" customFormat="1">
      <c r="A18" s="274">
        <v>9</v>
      </c>
      <c r="B18" s="275" t="s">
        <v>1339</v>
      </c>
      <c r="C18" s="276">
        <v>2015</v>
      </c>
      <c r="D18" s="277" t="s">
        <v>1330</v>
      </c>
      <c r="E18" s="276">
        <v>4057559155</v>
      </c>
    </row>
    <row r="19" spans="1:5" s="278" customFormat="1">
      <c r="A19" s="274">
        <v>10</v>
      </c>
      <c r="B19" s="275" t="s">
        <v>1340</v>
      </c>
      <c r="C19" s="276">
        <v>2015</v>
      </c>
      <c r="D19" s="277" t="s">
        <v>1330</v>
      </c>
      <c r="E19" s="276">
        <v>4057559163</v>
      </c>
    </row>
    <row r="20" spans="1:5" s="278" customFormat="1">
      <c r="A20" s="274">
        <v>11</v>
      </c>
      <c r="B20" s="275" t="s">
        <v>1341</v>
      </c>
      <c r="C20" s="276">
        <v>2015</v>
      </c>
      <c r="D20" s="277" t="s">
        <v>1330</v>
      </c>
      <c r="E20" s="276">
        <v>4057803231</v>
      </c>
    </row>
    <row r="21" spans="1:5" s="278" customFormat="1">
      <c r="A21" s="274">
        <v>12</v>
      </c>
      <c r="B21" s="275" t="s">
        <v>1342</v>
      </c>
      <c r="C21" s="276">
        <v>2015</v>
      </c>
      <c r="D21" s="277" t="s">
        <v>1330</v>
      </c>
      <c r="E21" s="276">
        <v>4057559189</v>
      </c>
    </row>
    <row r="22" spans="1:5" s="278" customFormat="1">
      <c r="A22" s="274">
        <v>13</v>
      </c>
      <c r="B22" s="275" t="s">
        <v>1343</v>
      </c>
      <c r="C22" s="276">
        <v>2015</v>
      </c>
      <c r="D22" s="277" t="s">
        <v>1330</v>
      </c>
      <c r="E22" s="276">
        <v>4057559171</v>
      </c>
    </row>
    <row r="23" spans="1:5" s="278" customFormat="1">
      <c r="A23" s="274">
        <v>14</v>
      </c>
      <c r="B23" s="275" t="s">
        <v>1344</v>
      </c>
      <c r="C23" s="276">
        <v>2015</v>
      </c>
      <c r="D23" s="277" t="s">
        <v>1330</v>
      </c>
      <c r="E23" s="276">
        <v>4057803868</v>
      </c>
    </row>
    <row r="24" spans="1:5" s="278" customFormat="1">
      <c r="A24" s="274">
        <v>15</v>
      </c>
      <c r="B24" s="275" t="s">
        <v>1345</v>
      </c>
      <c r="C24" s="276">
        <v>2015</v>
      </c>
      <c r="D24" s="277" t="s">
        <v>1330</v>
      </c>
      <c r="E24" s="276">
        <v>4057804023</v>
      </c>
    </row>
    <row r="25" spans="1:5" s="278" customFormat="1">
      <c r="A25" s="274">
        <v>16</v>
      </c>
      <c r="B25" s="275" t="s">
        <v>1346</v>
      </c>
      <c r="C25" s="276">
        <v>2015</v>
      </c>
      <c r="D25" s="277" t="s">
        <v>1330</v>
      </c>
      <c r="E25" s="276">
        <v>4057804031</v>
      </c>
    </row>
    <row r="26" spans="1:5" s="278" customFormat="1">
      <c r="A26" s="274">
        <v>17</v>
      </c>
      <c r="B26" s="275" t="s">
        <v>1347</v>
      </c>
      <c r="C26" s="276">
        <v>2015</v>
      </c>
      <c r="D26" s="277" t="s">
        <v>1330</v>
      </c>
      <c r="E26" s="276">
        <v>4057804171</v>
      </c>
    </row>
    <row r="27" spans="1:5" s="278" customFormat="1">
      <c r="A27" s="274">
        <v>18</v>
      </c>
      <c r="B27" s="275" t="s">
        <v>1348</v>
      </c>
      <c r="C27" s="276">
        <v>2015</v>
      </c>
      <c r="D27" s="277" t="s">
        <v>1330</v>
      </c>
      <c r="E27" s="276">
        <v>4057804189</v>
      </c>
    </row>
    <row r="28" spans="1:5" s="278" customFormat="1">
      <c r="A28" s="274">
        <v>19</v>
      </c>
      <c r="B28" s="275" t="s">
        <v>1349</v>
      </c>
      <c r="C28" s="276">
        <v>2015</v>
      </c>
      <c r="D28" s="277" t="s">
        <v>1330</v>
      </c>
      <c r="E28" s="276">
        <v>4058096660</v>
      </c>
    </row>
    <row r="29" spans="1:5" s="278" customFormat="1">
      <c r="A29" s="274">
        <v>20</v>
      </c>
      <c r="B29" s="275" t="s">
        <v>1350</v>
      </c>
      <c r="C29" s="276">
        <v>2015</v>
      </c>
      <c r="D29" s="277" t="s">
        <v>1330</v>
      </c>
      <c r="E29" s="276">
        <v>4058096728</v>
      </c>
    </row>
    <row r="30" spans="1:5" s="278" customFormat="1">
      <c r="A30" s="274">
        <v>21</v>
      </c>
      <c r="B30" s="275" t="s">
        <v>1351</v>
      </c>
      <c r="C30" s="276">
        <v>2015</v>
      </c>
      <c r="D30" s="277" t="s">
        <v>1330</v>
      </c>
      <c r="E30" s="276">
        <v>4058096736</v>
      </c>
    </row>
    <row r="31" spans="1:5" s="278" customFormat="1">
      <c r="A31" s="274">
        <v>22</v>
      </c>
      <c r="B31" s="275" t="s">
        <v>1352</v>
      </c>
      <c r="C31" s="276">
        <v>2015</v>
      </c>
      <c r="D31" s="277" t="s">
        <v>1330</v>
      </c>
      <c r="E31" s="276">
        <v>4058096744</v>
      </c>
    </row>
    <row r="32" spans="1:5" s="278" customFormat="1">
      <c r="A32" s="274">
        <v>23</v>
      </c>
      <c r="B32" s="275" t="s">
        <v>1353</v>
      </c>
      <c r="C32" s="276">
        <v>2015</v>
      </c>
      <c r="D32" s="277" t="s">
        <v>1330</v>
      </c>
      <c r="E32" s="276">
        <v>4058096785</v>
      </c>
    </row>
    <row r="33" spans="1:9" s="278" customFormat="1">
      <c r="A33" s="274">
        <v>24</v>
      </c>
      <c r="B33" s="275" t="s">
        <v>1354</v>
      </c>
      <c r="C33" s="276">
        <v>2015</v>
      </c>
      <c r="D33" s="277" t="s">
        <v>1330</v>
      </c>
      <c r="E33" s="276">
        <v>4058096884</v>
      </c>
    </row>
    <row r="34" spans="1:9" s="278" customFormat="1">
      <c r="A34" s="274">
        <v>25</v>
      </c>
      <c r="B34" s="275" t="s">
        <v>1355</v>
      </c>
      <c r="C34" s="276">
        <v>2015</v>
      </c>
      <c r="D34" s="277" t="s">
        <v>1330</v>
      </c>
      <c r="E34" s="276">
        <v>4058096892</v>
      </c>
    </row>
    <row r="35" spans="1:9" s="278" customFormat="1">
      <c r="A35" s="274">
        <v>26</v>
      </c>
      <c r="B35" s="275" t="s">
        <v>1356</v>
      </c>
      <c r="C35" s="276">
        <v>2015</v>
      </c>
      <c r="D35" s="277" t="s">
        <v>1330</v>
      </c>
      <c r="E35" s="276">
        <v>4058096900</v>
      </c>
    </row>
    <row r="36" spans="1:9" s="278" customFormat="1">
      <c r="A36" s="274">
        <v>27</v>
      </c>
      <c r="B36" s="275" t="s">
        <v>1357</v>
      </c>
      <c r="C36" s="276">
        <v>2015</v>
      </c>
      <c r="D36" s="277" t="s">
        <v>1330</v>
      </c>
      <c r="E36" s="276">
        <v>4058096918</v>
      </c>
    </row>
    <row r="37" spans="1:9" s="278" customFormat="1">
      <c r="A37" s="274">
        <v>28</v>
      </c>
      <c r="B37" s="275" t="s">
        <v>1358</v>
      </c>
      <c r="C37" s="276">
        <v>2015</v>
      </c>
      <c r="D37" s="277" t="s">
        <v>1330</v>
      </c>
      <c r="E37" s="276">
        <v>4058097072</v>
      </c>
    </row>
    <row r="38" spans="1:9" s="278" customFormat="1">
      <c r="A38" s="274">
        <v>29</v>
      </c>
      <c r="B38" s="275" t="s">
        <v>1359</v>
      </c>
      <c r="C38" s="276">
        <v>2015</v>
      </c>
      <c r="D38" s="277" t="s">
        <v>1330</v>
      </c>
      <c r="E38" s="276">
        <v>4058097080</v>
      </c>
    </row>
    <row r="39" spans="1:9" s="278" customFormat="1">
      <c r="A39" s="274">
        <v>30</v>
      </c>
      <c r="B39" s="275" t="s">
        <v>1360</v>
      </c>
      <c r="C39" s="276">
        <v>2015</v>
      </c>
      <c r="D39" s="277" t="s">
        <v>1330</v>
      </c>
      <c r="E39" s="276">
        <v>4058097098</v>
      </c>
    </row>
    <row r="40" spans="1:9" s="278" customFormat="1">
      <c r="A40" s="274">
        <v>31</v>
      </c>
      <c r="B40" s="275" t="s">
        <v>1361</v>
      </c>
      <c r="C40" s="276">
        <v>2015</v>
      </c>
      <c r="D40" s="277" t="s">
        <v>1330</v>
      </c>
      <c r="E40" s="276">
        <v>4058097106</v>
      </c>
    </row>
    <row r="41" spans="1:9" s="278" customFormat="1">
      <c r="A41" s="274">
        <v>32</v>
      </c>
      <c r="B41" s="275" t="s">
        <v>1362</v>
      </c>
      <c r="C41" s="276">
        <v>2015</v>
      </c>
      <c r="D41" s="277" t="s">
        <v>1330</v>
      </c>
      <c r="E41" s="276">
        <v>4058097114</v>
      </c>
    </row>
    <row r="42" spans="1:9" s="278" customFormat="1" ht="22.5">
      <c r="A42" s="274">
        <v>33</v>
      </c>
      <c r="B42" s="275" t="s">
        <v>1363</v>
      </c>
      <c r="C42" s="276">
        <v>2015</v>
      </c>
      <c r="D42" s="277" t="s">
        <v>1330</v>
      </c>
      <c r="E42" s="276">
        <v>4058097122</v>
      </c>
    </row>
    <row r="43" spans="1:9" s="278" customFormat="1" ht="22.5">
      <c r="A43" s="274">
        <v>34</v>
      </c>
      <c r="B43" s="275" t="s">
        <v>1364</v>
      </c>
      <c r="C43" s="276">
        <v>2015</v>
      </c>
      <c r="D43" s="277" t="s">
        <v>1330</v>
      </c>
      <c r="E43" s="276">
        <v>4058097130</v>
      </c>
      <c r="I43" s="279"/>
    </row>
    <row r="44" spans="1:9" s="278" customFormat="1" ht="22.5">
      <c r="A44" s="274">
        <v>35</v>
      </c>
      <c r="B44" s="275" t="s">
        <v>1365</v>
      </c>
      <c r="C44" s="276">
        <v>2015</v>
      </c>
      <c r="D44" s="277" t="s">
        <v>1330</v>
      </c>
      <c r="E44" s="276">
        <v>4058097148</v>
      </c>
      <c r="I44" s="280"/>
    </row>
    <row r="45" spans="1:9" s="278" customFormat="1" ht="22.5">
      <c r="A45" s="274">
        <v>36</v>
      </c>
      <c r="B45" s="275" t="s">
        <v>1366</v>
      </c>
      <c r="C45" s="276">
        <v>2015</v>
      </c>
      <c r="D45" s="277" t="s">
        <v>1330</v>
      </c>
      <c r="E45" s="276">
        <v>4058097155</v>
      </c>
      <c r="I45" s="279"/>
    </row>
    <row r="46" spans="1:9" s="278" customFormat="1">
      <c r="A46" s="274">
        <v>37</v>
      </c>
      <c r="B46" s="275" t="s">
        <v>1367</v>
      </c>
      <c r="C46" s="276">
        <v>2015</v>
      </c>
      <c r="D46" s="277" t="s">
        <v>1330</v>
      </c>
      <c r="E46" s="276">
        <v>4057191033</v>
      </c>
      <c r="I46" s="279"/>
    </row>
    <row r="47" spans="1:9" s="278" customFormat="1">
      <c r="A47" s="274">
        <v>38</v>
      </c>
      <c r="B47" s="275" t="s">
        <v>1368</v>
      </c>
      <c r="C47" s="276">
        <v>2015</v>
      </c>
      <c r="D47" s="277" t="s">
        <v>1330</v>
      </c>
      <c r="E47" s="276">
        <v>4057191041</v>
      </c>
      <c r="I47" s="279"/>
    </row>
    <row r="48" spans="1:9" s="278" customFormat="1">
      <c r="A48" s="274">
        <v>39</v>
      </c>
      <c r="B48" s="275" t="s">
        <v>1369</v>
      </c>
      <c r="C48" s="276">
        <v>2015</v>
      </c>
      <c r="D48" s="277" t="s">
        <v>1330</v>
      </c>
      <c r="E48" s="276">
        <v>4057191058</v>
      </c>
      <c r="I48" s="279"/>
    </row>
    <row r="49" spans="1:14" s="278" customFormat="1">
      <c r="A49" s="274">
        <v>40</v>
      </c>
      <c r="B49" s="275" t="s">
        <v>1370</v>
      </c>
      <c r="C49" s="276">
        <v>2015</v>
      </c>
      <c r="D49" s="277" t="s">
        <v>1330</v>
      </c>
      <c r="E49" s="276">
        <v>4057191066</v>
      </c>
      <c r="I49" s="279"/>
    </row>
    <row r="50" spans="1:14" s="278" customFormat="1">
      <c r="A50" s="274">
        <v>41</v>
      </c>
      <c r="B50" s="275" t="s">
        <v>1371</v>
      </c>
      <c r="C50" s="276">
        <v>2015</v>
      </c>
      <c r="D50" s="277" t="s">
        <v>1330</v>
      </c>
      <c r="E50" s="276">
        <v>4057191074</v>
      </c>
      <c r="I50" s="279"/>
    </row>
    <row r="51" spans="1:14" s="278" customFormat="1">
      <c r="A51" s="274">
        <v>42</v>
      </c>
      <c r="B51" s="275" t="s">
        <v>1372</v>
      </c>
      <c r="C51" s="276">
        <v>2015</v>
      </c>
      <c r="D51" s="277" t="s">
        <v>1330</v>
      </c>
      <c r="E51" s="276">
        <v>4057191082</v>
      </c>
      <c r="I51" s="279"/>
    </row>
    <row r="52" spans="1:14" s="278" customFormat="1">
      <c r="A52" s="274">
        <v>43</v>
      </c>
      <c r="B52" s="275" t="s">
        <v>1373</v>
      </c>
      <c r="C52" s="276">
        <v>2015</v>
      </c>
      <c r="D52" s="277" t="s">
        <v>1330</v>
      </c>
      <c r="E52" s="276">
        <v>4058097171</v>
      </c>
      <c r="I52" s="262"/>
    </row>
    <row r="53" spans="1:14" s="278" customFormat="1">
      <c r="A53" s="274">
        <v>44</v>
      </c>
      <c r="B53" s="275" t="s">
        <v>1374</v>
      </c>
      <c r="C53" s="276">
        <v>2015</v>
      </c>
      <c r="D53" s="277" t="s">
        <v>1330</v>
      </c>
      <c r="E53" s="276">
        <v>4058097189</v>
      </c>
      <c r="I53" s="262"/>
    </row>
    <row r="54" spans="1:14" s="278" customFormat="1">
      <c r="A54" s="274">
        <v>45</v>
      </c>
      <c r="B54" s="275" t="s">
        <v>1375</v>
      </c>
      <c r="C54" s="276">
        <v>2015</v>
      </c>
      <c r="D54" s="277" t="s">
        <v>1330</v>
      </c>
      <c r="E54" s="276">
        <v>4058097197</v>
      </c>
      <c r="I54" s="281"/>
      <c r="J54" s="281"/>
      <c r="K54" s="281"/>
      <c r="L54" s="281"/>
      <c r="M54" s="281"/>
      <c r="N54" s="281"/>
    </row>
    <row r="55" spans="1:14" s="278" customFormat="1" ht="22.5">
      <c r="A55" s="274">
        <v>46</v>
      </c>
      <c r="B55" s="275" t="s">
        <v>1376</v>
      </c>
      <c r="C55" s="276">
        <v>2015</v>
      </c>
      <c r="D55" s="277" t="s">
        <v>1330</v>
      </c>
      <c r="E55" s="276">
        <v>4058097239</v>
      </c>
      <c r="I55" s="282"/>
      <c r="J55" s="282"/>
      <c r="K55" s="282"/>
      <c r="L55" s="282"/>
      <c r="M55" s="282"/>
      <c r="N55" s="282"/>
    </row>
    <row r="56" spans="1:14" s="278" customFormat="1">
      <c r="A56" s="274">
        <v>47</v>
      </c>
      <c r="B56" s="275" t="s">
        <v>1377</v>
      </c>
      <c r="C56" s="276">
        <v>2015</v>
      </c>
      <c r="D56" s="277" t="s">
        <v>1330</v>
      </c>
      <c r="E56" s="276">
        <v>4058097437</v>
      </c>
      <c r="I56" s="283"/>
      <c r="J56" s="283"/>
      <c r="K56" s="283"/>
      <c r="L56" s="283"/>
      <c r="M56" s="283"/>
      <c r="N56" s="283"/>
    </row>
    <row r="57" spans="1:14" s="278" customFormat="1" ht="22.5">
      <c r="A57" s="274">
        <v>48</v>
      </c>
      <c r="B57" s="275" t="s">
        <v>1378</v>
      </c>
      <c r="C57" s="276">
        <v>2015</v>
      </c>
      <c r="D57" s="277" t="s">
        <v>1330</v>
      </c>
      <c r="E57" s="276">
        <v>4058333519</v>
      </c>
      <c r="I57" s="283"/>
      <c r="J57" s="283"/>
      <c r="K57" s="283"/>
      <c r="L57" s="283"/>
      <c r="M57" s="283"/>
      <c r="N57" s="283"/>
    </row>
    <row r="58" spans="1:14" s="278" customFormat="1">
      <c r="A58" s="274">
        <v>49</v>
      </c>
      <c r="B58" s="275" t="s">
        <v>1379</v>
      </c>
      <c r="C58" s="276">
        <v>2015</v>
      </c>
      <c r="D58" s="277" t="s">
        <v>1330</v>
      </c>
      <c r="E58" s="276">
        <v>4058333527</v>
      </c>
      <c r="I58" s="283"/>
      <c r="J58" s="283"/>
      <c r="K58" s="283"/>
      <c r="L58" s="283"/>
      <c r="M58" s="283"/>
      <c r="N58" s="283"/>
    </row>
    <row r="59" spans="1:14" s="278" customFormat="1">
      <c r="A59" s="274">
        <v>50</v>
      </c>
      <c r="B59" s="275" t="s">
        <v>1380</v>
      </c>
      <c r="C59" s="276">
        <v>2015</v>
      </c>
      <c r="D59" s="277" t="s">
        <v>1330</v>
      </c>
      <c r="E59" s="276">
        <v>4058333535</v>
      </c>
      <c r="I59" s="283"/>
      <c r="J59" s="283"/>
      <c r="K59" s="283"/>
      <c r="L59" s="283"/>
      <c r="M59" s="283"/>
      <c r="N59" s="283"/>
    </row>
    <row r="60" spans="1:14" s="278" customFormat="1">
      <c r="A60" s="274">
        <v>51</v>
      </c>
      <c r="B60" s="275" t="s">
        <v>1381</v>
      </c>
      <c r="C60" s="276">
        <v>2015</v>
      </c>
      <c r="D60" s="277" t="s">
        <v>1330</v>
      </c>
      <c r="E60" s="276">
        <v>4058333530</v>
      </c>
      <c r="I60" s="283"/>
      <c r="J60" s="283"/>
      <c r="K60" s="283"/>
      <c r="L60" s="283"/>
      <c r="M60" s="283"/>
      <c r="N60" s="283"/>
    </row>
    <row r="61" spans="1:14" s="278" customFormat="1" ht="22.5">
      <c r="A61" s="274">
        <v>52</v>
      </c>
      <c r="B61" s="275" t="s">
        <v>1382</v>
      </c>
      <c r="C61" s="276">
        <v>2015</v>
      </c>
      <c r="D61" s="277" t="s">
        <v>1330</v>
      </c>
      <c r="E61" s="276">
        <v>4058333543</v>
      </c>
      <c r="I61" s="283"/>
      <c r="J61" s="283"/>
      <c r="K61" s="283"/>
      <c r="L61" s="283"/>
      <c r="M61" s="283"/>
      <c r="N61" s="283"/>
    </row>
    <row r="62" spans="1:14" s="278" customFormat="1">
      <c r="A62" s="274">
        <v>53</v>
      </c>
      <c r="B62" s="275" t="s">
        <v>1383</v>
      </c>
      <c r="C62" s="276">
        <v>2015</v>
      </c>
      <c r="D62" s="277" t="s">
        <v>1330</v>
      </c>
      <c r="E62" s="276">
        <v>4058333766</v>
      </c>
      <c r="I62" s="283"/>
      <c r="J62" s="283"/>
      <c r="K62" s="283"/>
      <c r="L62" s="283"/>
      <c r="M62" s="283"/>
      <c r="N62" s="283"/>
    </row>
    <row r="63" spans="1:14" s="278" customFormat="1">
      <c r="A63" s="274">
        <v>54</v>
      </c>
      <c r="B63" s="275" t="s">
        <v>1384</v>
      </c>
      <c r="C63" s="276">
        <v>2015</v>
      </c>
      <c r="D63" s="277" t="s">
        <v>1330</v>
      </c>
      <c r="E63" s="276">
        <v>4058333774</v>
      </c>
      <c r="I63" s="283"/>
      <c r="J63" s="283"/>
      <c r="K63" s="283"/>
      <c r="L63" s="283"/>
      <c r="M63" s="283"/>
      <c r="N63" s="283"/>
    </row>
    <row r="64" spans="1:14" s="278" customFormat="1">
      <c r="A64" s="274">
        <v>55</v>
      </c>
      <c r="B64" s="275" t="s">
        <v>1385</v>
      </c>
      <c r="C64" s="276">
        <v>2015</v>
      </c>
      <c r="D64" s="277" t="s">
        <v>1330</v>
      </c>
      <c r="E64" s="276">
        <v>4058333808</v>
      </c>
      <c r="I64" s="283"/>
      <c r="J64" s="283"/>
      <c r="K64" s="283"/>
      <c r="L64" s="283"/>
      <c r="M64" s="283"/>
      <c r="N64" s="283"/>
    </row>
    <row r="65" spans="1:14" s="278" customFormat="1">
      <c r="A65" s="274">
        <v>56</v>
      </c>
      <c r="B65" s="275" t="s">
        <v>1386</v>
      </c>
      <c r="C65" s="276">
        <v>2015</v>
      </c>
      <c r="D65" s="277" t="s">
        <v>1330</v>
      </c>
      <c r="E65" s="276">
        <v>4058334103</v>
      </c>
      <c r="I65" s="283"/>
      <c r="J65" s="283"/>
      <c r="K65" s="283"/>
      <c r="L65" s="283"/>
      <c r="M65" s="283"/>
      <c r="N65" s="283"/>
    </row>
    <row r="66" spans="1:14" s="278" customFormat="1">
      <c r="A66" s="274">
        <v>57</v>
      </c>
      <c r="B66" s="275" t="s">
        <v>1387</v>
      </c>
      <c r="C66" s="276">
        <v>2015</v>
      </c>
      <c r="D66" s="277" t="s">
        <v>1330</v>
      </c>
      <c r="E66" s="276">
        <v>4058333956</v>
      </c>
      <c r="I66" s="283"/>
      <c r="J66" s="283"/>
      <c r="K66" s="283"/>
      <c r="L66" s="283"/>
      <c r="M66" s="283"/>
      <c r="N66" s="283"/>
    </row>
    <row r="67" spans="1:14" s="278" customFormat="1">
      <c r="A67" s="274">
        <v>58</v>
      </c>
      <c r="B67" s="275" t="s">
        <v>1388</v>
      </c>
      <c r="C67" s="276">
        <v>2015</v>
      </c>
      <c r="D67" s="277" t="s">
        <v>1330</v>
      </c>
      <c r="E67" s="276">
        <v>4058334392</v>
      </c>
      <c r="I67" s="283"/>
      <c r="J67" s="283"/>
      <c r="K67" s="283"/>
      <c r="L67" s="283"/>
      <c r="M67" s="283"/>
      <c r="N67" s="283"/>
    </row>
    <row r="68" spans="1:14" s="278" customFormat="1">
      <c r="A68" s="274">
        <v>59</v>
      </c>
      <c r="B68" s="275" t="s">
        <v>1389</v>
      </c>
      <c r="C68" s="276">
        <v>2015</v>
      </c>
      <c r="D68" s="277" t="s">
        <v>1330</v>
      </c>
      <c r="E68" s="276">
        <v>4058334400</v>
      </c>
      <c r="I68" s="283"/>
      <c r="J68" s="283"/>
      <c r="K68" s="283"/>
      <c r="L68" s="283"/>
      <c r="M68" s="283"/>
      <c r="N68" s="283"/>
    </row>
    <row r="69" spans="1:14" s="278" customFormat="1">
      <c r="A69" s="274">
        <v>60</v>
      </c>
      <c r="B69" s="275" t="s">
        <v>1390</v>
      </c>
      <c r="C69" s="276">
        <v>2015</v>
      </c>
      <c r="D69" s="277" t="s">
        <v>1330</v>
      </c>
      <c r="E69" s="276">
        <v>4058334418</v>
      </c>
      <c r="I69" s="283"/>
      <c r="J69" s="283"/>
      <c r="K69" s="283"/>
      <c r="L69" s="283"/>
      <c r="M69" s="283"/>
      <c r="N69" s="283"/>
    </row>
    <row r="70" spans="1:14" s="278" customFormat="1">
      <c r="A70" s="274">
        <v>61</v>
      </c>
      <c r="B70" s="275" t="s">
        <v>1391</v>
      </c>
      <c r="C70" s="276">
        <v>2015</v>
      </c>
      <c r="D70" s="277" t="s">
        <v>1330</v>
      </c>
      <c r="E70" s="276">
        <v>4058677923</v>
      </c>
      <c r="I70" s="283"/>
      <c r="J70" s="283"/>
      <c r="K70" s="283"/>
      <c r="L70" s="283"/>
      <c r="M70" s="283"/>
      <c r="N70" s="283"/>
    </row>
    <row r="71" spans="1:14" s="278" customFormat="1">
      <c r="A71" s="274">
        <v>62</v>
      </c>
      <c r="B71" s="275" t="s">
        <v>1392</v>
      </c>
      <c r="C71" s="276">
        <v>2015</v>
      </c>
      <c r="D71" s="277" t="s">
        <v>1330</v>
      </c>
      <c r="E71" s="276">
        <v>4058678111</v>
      </c>
      <c r="I71" s="283"/>
      <c r="J71" s="283"/>
      <c r="K71" s="283"/>
      <c r="L71" s="283"/>
      <c r="M71" s="283"/>
      <c r="N71" s="283"/>
    </row>
    <row r="72" spans="1:14" s="278" customFormat="1">
      <c r="A72" s="274">
        <v>63</v>
      </c>
      <c r="B72" s="275" t="s">
        <v>1393</v>
      </c>
      <c r="C72" s="276">
        <v>2015</v>
      </c>
      <c r="D72" s="277" t="s">
        <v>1330</v>
      </c>
      <c r="E72" s="276">
        <v>4058678129</v>
      </c>
      <c r="I72" s="283"/>
      <c r="J72" s="283"/>
      <c r="K72" s="283"/>
      <c r="L72" s="283"/>
      <c r="M72" s="283"/>
      <c r="N72" s="283"/>
    </row>
    <row r="73" spans="1:14" s="278" customFormat="1">
      <c r="A73" s="274">
        <v>64</v>
      </c>
      <c r="B73" s="275" t="s">
        <v>1394</v>
      </c>
      <c r="C73" s="276">
        <v>2015</v>
      </c>
      <c r="D73" s="277" t="s">
        <v>1330</v>
      </c>
      <c r="E73" s="276">
        <v>4058678137</v>
      </c>
      <c r="I73" s="283"/>
      <c r="J73" s="283"/>
      <c r="K73" s="283"/>
      <c r="L73" s="283"/>
      <c r="M73" s="283"/>
      <c r="N73" s="283"/>
    </row>
    <row r="74" spans="1:14" s="278" customFormat="1">
      <c r="A74" s="274">
        <v>65</v>
      </c>
      <c r="B74" s="275" t="s">
        <v>1395</v>
      </c>
      <c r="C74" s="276">
        <v>2015</v>
      </c>
      <c r="D74" s="277" t="s">
        <v>1330</v>
      </c>
      <c r="E74" s="276">
        <v>4058678160</v>
      </c>
      <c r="I74" s="283"/>
      <c r="J74" s="283"/>
      <c r="K74" s="283"/>
      <c r="L74" s="283"/>
      <c r="M74" s="283"/>
      <c r="N74" s="283"/>
    </row>
    <row r="75" spans="1:14" s="278" customFormat="1">
      <c r="A75" s="274">
        <v>66</v>
      </c>
      <c r="B75" s="275" t="s">
        <v>1396</v>
      </c>
      <c r="C75" s="276">
        <v>2015</v>
      </c>
      <c r="D75" s="277" t="s">
        <v>1330</v>
      </c>
      <c r="E75" s="276">
        <v>4058678285</v>
      </c>
      <c r="I75" s="283"/>
      <c r="J75" s="283"/>
      <c r="K75" s="283"/>
      <c r="L75" s="283"/>
      <c r="M75" s="283"/>
      <c r="N75" s="283"/>
    </row>
    <row r="76" spans="1:14" s="278" customFormat="1">
      <c r="A76" s="274">
        <v>67</v>
      </c>
      <c r="B76" s="275" t="s">
        <v>1397</v>
      </c>
      <c r="C76" s="276">
        <v>2015</v>
      </c>
      <c r="D76" s="277" t="s">
        <v>1330</v>
      </c>
      <c r="E76" s="276">
        <v>4058678293</v>
      </c>
      <c r="I76" s="283"/>
      <c r="J76" s="283"/>
      <c r="K76" s="283"/>
      <c r="L76" s="283"/>
      <c r="M76" s="283"/>
      <c r="N76" s="283"/>
    </row>
    <row r="77" spans="1:14" s="278" customFormat="1">
      <c r="A77" s="274">
        <v>68</v>
      </c>
      <c r="B77" s="275" t="s">
        <v>1398</v>
      </c>
      <c r="C77" s="276">
        <v>2015</v>
      </c>
      <c r="D77" s="277" t="s">
        <v>1330</v>
      </c>
      <c r="E77" s="276">
        <v>4058678301</v>
      </c>
      <c r="I77" s="283"/>
      <c r="J77" s="283"/>
      <c r="K77" s="283"/>
      <c r="L77" s="283"/>
      <c r="M77" s="283"/>
      <c r="N77" s="283"/>
    </row>
    <row r="78" spans="1:14" s="278" customFormat="1">
      <c r="A78" s="274">
        <v>69</v>
      </c>
      <c r="B78" s="275" t="s">
        <v>1399</v>
      </c>
      <c r="C78" s="276">
        <v>2015</v>
      </c>
      <c r="D78" s="277" t="s">
        <v>1330</v>
      </c>
      <c r="E78" s="276">
        <v>4058678319</v>
      </c>
      <c r="I78" s="283"/>
      <c r="J78" s="283"/>
      <c r="K78" s="283"/>
      <c r="L78" s="283"/>
      <c r="M78" s="283"/>
      <c r="N78" s="283"/>
    </row>
    <row r="79" spans="1:14" s="278" customFormat="1">
      <c r="A79" s="274">
        <v>70</v>
      </c>
      <c r="B79" s="275" t="s">
        <v>1400</v>
      </c>
      <c r="C79" s="276">
        <v>2015</v>
      </c>
      <c r="D79" s="277" t="s">
        <v>1330</v>
      </c>
      <c r="E79" s="276">
        <v>4058678277</v>
      </c>
      <c r="I79" s="283"/>
      <c r="J79" s="283"/>
      <c r="K79" s="283"/>
      <c r="L79" s="283"/>
      <c r="M79" s="283"/>
      <c r="N79" s="283"/>
    </row>
    <row r="80" spans="1:14" s="284" customFormat="1">
      <c r="A80" s="274">
        <v>71</v>
      </c>
      <c r="B80" s="275" t="s">
        <v>1401</v>
      </c>
      <c r="C80" s="276">
        <v>2015</v>
      </c>
      <c r="D80" s="277" t="s">
        <v>1402</v>
      </c>
      <c r="E80" s="276">
        <v>70090683967</v>
      </c>
    </row>
    <row r="81" spans="1:5" s="284" customFormat="1">
      <c r="A81" s="274">
        <v>72</v>
      </c>
      <c r="B81" s="275" t="s">
        <v>1403</v>
      </c>
      <c r="C81" s="276">
        <v>2015</v>
      </c>
      <c r="D81" s="277" t="s">
        <v>1402</v>
      </c>
      <c r="E81" s="276">
        <v>70091207514</v>
      </c>
    </row>
    <row r="82" spans="1:5" s="284" customFormat="1">
      <c r="A82" s="274">
        <v>73</v>
      </c>
      <c r="B82" s="275" t="s">
        <v>1404</v>
      </c>
      <c r="C82" s="276">
        <v>2015</v>
      </c>
      <c r="D82" s="277" t="s">
        <v>1402</v>
      </c>
      <c r="E82" s="276">
        <v>70090735495</v>
      </c>
    </row>
    <row r="83" spans="1:5" s="284" customFormat="1">
      <c r="A83" s="274">
        <v>74</v>
      </c>
      <c r="B83" s="275" t="s">
        <v>1405</v>
      </c>
      <c r="C83" s="276">
        <v>2015</v>
      </c>
      <c r="D83" s="277" t="s">
        <v>1402</v>
      </c>
      <c r="E83" s="276">
        <v>70091323204</v>
      </c>
    </row>
    <row r="84" spans="1:5" s="284" customFormat="1">
      <c r="A84" s="274">
        <v>75</v>
      </c>
      <c r="B84" s="275" t="s">
        <v>1406</v>
      </c>
      <c r="C84" s="276">
        <v>2015</v>
      </c>
      <c r="D84" s="277" t="s">
        <v>1402</v>
      </c>
      <c r="E84" s="276">
        <v>70092561613</v>
      </c>
    </row>
    <row r="85" spans="1:5" s="284" customFormat="1">
      <c r="A85" s="274">
        <v>76</v>
      </c>
      <c r="B85" s="275" t="s">
        <v>1407</v>
      </c>
      <c r="C85" s="276">
        <v>2015</v>
      </c>
      <c r="D85" s="277" t="s">
        <v>1402</v>
      </c>
      <c r="E85" s="276">
        <v>70092893853</v>
      </c>
    </row>
    <row r="86" spans="1:5" s="284" customFormat="1">
      <c r="A86" s="274">
        <v>77</v>
      </c>
      <c r="B86" s="275" t="s">
        <v>1408</v>
      </c>
      <c r="C86" s="276">
        <v>2015</v>
      </c>
      <c r="D86" s="277" t="s">
        <v>1402</v>
      </c>
      <c r="E86" s="276">
        <v>70093061665</v>
      </c>
    </row>
    <row r="87" spans="1:5" s="284" customFormat="1">
      <c r="A87" s="274">
        <v>78</v>
      </c>
      <c r="B87" s="275" t="s">
        <v>1409</v>
      </c>
      <c r="C87" s="276">
        <v>2015</v>
      </c>
      <c r="D87" s="277" t="s">
        <v>1402</v>
      </c>
      <c r="E87" s="276">
        <v>70093400877</v>
      </c>
    </row>
    <row r="88" spans="1:5" s="284" customFormat="1">
      <c r="A88" s="274">
        <v>79</v>
      </c>
      <c r="B88" s="275" t="s">
        <v>1410</v>
      </c>
      <c r="C88" s="276">
        <v>2015</v>
      </c>
      <c r="D88" s="277" t="s">
        <v>1402</v>
      </c>
      <c r="E88" s="276">
        <v>70093468560</v>
      </c>
    </row>
    <row r="89" spans="1:5" s="284" customFormat="1">
      <c r="A89" s="274">
        <v>80</v>
      </c>
      <c r="B89" s="275" t="s">
        <v>1411</v>
      </c>
      <c r="C89" s="276">
        <v>2015</v>
      </c>
      <c r="D89" s="277" t="s">
        <v>1402</v>
      </c>
      <c r="E89" s="276">
        <v>70093468579</v>
      </c>
    </row>
    <row r="90" spans="1:5" s="284" customFormat="1">
      <c r="A90" s="274">
        <v>81</v>
      </c>
      <c r="B90" s="275" t="s">
        <v>1412</v>
      </c>
      <c r="C90" s="276">
        <v>2015</v>
      </c>
      <c r="D90" s="277" t="s">
        <v>1402</v>
      </c>
      <c r="E90" s="276">
        <v>70093535365</v>
      </c>
    </row>
    <row r="91" spans="1:5" s="284" customFormat="1">
      <c r="A91" s="274">
        <v>82</v>
      </c>
      <c r="B91" s="275" t="s">
        <v>1413</v>
      </c>
      <c r="C91" s="276">
        <v>2015</v>
      </c>
      <c r="D91" s="277" t="s">
        <v>1402</v>
      </c>
      <c r="E91" s="276">
        <v>70094174447</v>
      </c>
    </row>
    <row r="92" spans="1:5" s="284" customFormat="1">
      <c r="A92" s="274">
        <v>83</v>
      </c>
      <c r="B92" s="275" t="s">
        <v>1414</v>
      </c>
      <c r="C92" s="276">
        <v>2015</v>
      </c>
      <c r="D92" s="277" t="s">
        <v>1402</v>
      </c>
      <c r="E92" s="276">
        <v>70096817493</v>
      </c>
    </row>
    <row r="93" spans="1:5" s="284" customFormat="1">
      <c r="A93" s="274">
        <v>84</v>
      </c>
      <c r="B93" s="275" t="s">
        <v>1415</v>
      </c>
      <c r="C93" s="276">
        <v>2015</v>
      </c>
      <c r="D93" s="277" t="s">
        <v>1402</v>
      </c>
      <c r="E93" s="276">
        <v>70096817493</v>
      </c>
    </row>
    <row r="94" spans="1:5" s="284" customFormat="1">
      <c r="A94" s="274">
        <v>85</v>
      </c>
      <c r="B94" s="275" t="s">
        <v>1416</v>
      </c>
      <c r="C94" s="276">
        <v>2015</v>
      </c>
      <c r="D94" s="277" t="s">
        <v>1402</v>
      </c>
      <c r="E94" s="276">
        <v>70098542467</v>
      </c>
    </row>
    <row r="95" spans="1:5" s="284" customFormat="1">
      <c r="A95" s="274">
        <v>86</v>
      </c>
      <c r="B95" s="275" t="s">
        <v>1417</v>
      </c>
      <c r="C95" s="276">
        <v>2015</v>
      </c>
      <c r="D95" s="277" t="s">
        <v>1402</v>
      </c>
      <c r="E95" s="276">
        <v>70098542475</v>
      </c>
    </row>
    <row r="96" spans="1:5" s="284" customFormat="1">
      <c r="A96" s="274">
        <v>87</v>
      </c>
      <c r="B96" s="275" t="s">
        <v>1418</v>
      </c>
      <c r="C96" s="276">
        <v>2015</v>
      </c>
      <c r="D96" s="277" t="s">
        <v>1402</v>
      </c>
      <c r="E96" s="276">
        <v>70100221037</v>
      </c>
    </row>
    <row r="97" spans="1:5" s="284" customFormat="1">
      <c r="A97" s="274">
        <v>88</v>
      </c>
      <c r="B97" s="275" t="s">
        <v>1419</v>
      </c>
      <c r="C97" s="276">
        <v>2015</v>
      </c>
      <c r="D97" s="277" t="s">
        <v>1402</v>
      </c>
      <c r="E97" s="276">
        <v>70100221045</v>
      </c>
    </row>
    <row r="98" spans="1:5" s="284" customFormat="1">
      <c r="A98" s="274">
        <v>89</v>
      </c>
      <c r="B98" s="275" t="s">
        <v>1420</v>
      </c>
      <c r="C98" s="276">
        <v>2015</v>
      </c>
      <c r="D98" s="277" t="s">
        <v>1402</v>
      </c>
      <c r="E98" s="276">
        <v>70103534885</v>
      </c>
    </row>
    <row r="99" spans="1:5" s="284" customFormat="1">
      <c r="A99" s="274">
        <v>90</v>
      </c>
      <c r="B99" s="275" t="s">
        <v>1421</v>
      </c>
      <c r="C99" s="276">
        <v>2015</v>
      </c>
      <c r="D99" s="277" t="s">
        <v>1402</v>
      </c>
      <c r="E99" s="276">
        <v>70103534893</v>
      </c>
    </row>
    <row r="100" spans="1:5" s="284" customFormat="1">
      <c r="A100" s="274">
        <v>91</v>
      </c>
      <c r="B100" s="275" t="s">
        <v>1422</v>
      </c>
      <c r="C100" s="276">
        <v>2015</v>
      </c>
      <c r="D100" s="277" t="s">
        <v>1402</v>
      </c>
      <c r="E100" s="276">
        <v>70103771623</v>
      </c>
    </row>
    <row r="101" spans="1:5" s="284" customFormat="1">
      <c r="A101" s="274">
        <v>92</v>
      </c>
      <c r="B101" s="275" t="s">
        <v>1423</v>
      </c>
      <c r="C101" s="276">
        <v>2015</v>
      </c>
      <c r="D101" s="277" t="s">
        <v>1402</v>
      </c>
      <c r="E101" s="276">
        <v>70103771631</v>
      </c>
    </row>
    <row r="102" spans="1:5" s="284" customFormat="1">
      <c r="A102" s="274">
        <v>93</v>
      </c>
      <c r="B102" s="275" t="s">
        <v>1424</v>
      </c>
      <c r="C102" s="276">
        <v>2015</v>
      </c>
      <c r="D102" s="277" t="s">
        <v>1425</v>
      </c>
      <c r="E102" s="285" t="s">
        <v>1426</v>
      </c>
    </row>
    <row r="103" spans="1:5" s="284" customFormat="1">
      <c r="A103" s="274">
        <v>94</v>
      </c>
      <c r="B103" s="275" t="s">
        <v>1427</v>
      </c>
      <c r="C103" s="276">
        <v>2015</v>
      </c>
      <c r="D103" s="277" t="s">
        <v>1425</v>
      </c>
      <c r="E103" s="285" t="s">
        <v>1428</v>
      </c>
    </row>
    <row r="104" spans="1:5" s="284" customFormat="1">
      <c r="A104" s="274">
        <v>95</v>
      </c>
      <c r="B104" s="275" t="s">
        <v>1429</v>
      </c>
      <c r="C104" s="276">
        <v>2015</v>
      </c>
      <c r="D104" s="277" t="s">
        <v>1425</v>
      </c>
      <c r="E104" s="285" t="s">
        <v>1430</v>
      </c>
    </row>
    <row r="105" spans="1:5" s="284" customFormat="1">
      <c r="A105" s="274">
        <v>96</v>
      </c>
      <c r="B105" s="275" t="s">
        <v>1431</v>
      </c>
      <c r="C105" s="276">
        <v>2015</v>
      </c>
      <c r="D105" s="277" t="s">
        <v>1425</v>
      </c>
      <c r="E105" s="285" t="s">
        <v>1432</v>
      </c>
    </row>
    <row r="106" spans="1:5" s="284" customFormat="1">
      <c r="A106" s="274">
        <v>97</v>
      </c>
      <c r="B106" s="275" t="s">
        <v>1433</v>
      </c>
      <c r="C106" s="276">
        <v>2015</v>
      </c>
      <c r="D106" s="277" t="s">
        <v>1425</v>
      </c>
      <c r="E106" s="285" t="s">
        <v>1434</v>
      </c>
    </row>
    <row r="107" spans="1:5" s="284" customFormat="1">
      <c r="A107" s="274">
        <v>98</v>
      </c>
      <c r="B107" s="275" t="s">
        <v>1435</v>
      </c>
      <c r="C107" s="276">
        <v>2015</v>
      </c>
      <c r="D107" s="277" t="s">
        <v>1425</v>
      </c>
      <c r="E107" s="285" t="s">
        <v>1436</v>
      </c>
    </row>
    <row r="108" spans="1:5" s="284" customFormat="1">
      <c r="A108" s="274">
        <v>99</v>
      </c>
      <c r="B108" s="275" t="s">
        <v>1437</v>
      </c>
      <c r="C108" s="276">
        <v>2015</v>
      </c>
      <c r="D108" s="277" t="s">
        <v>1425</v>
      </c>
      <c r="E108" s="285" t="s">
        <v>1438</v>
      </c>
    </row>
    <row r="109" spans="1:5" s="284" customFormat="1">
      <c r="A109" s="274">
        <v>100</v>
      </c>
      <c r="B109" s="275" t="s">
        <v>1439</v>
      </c>
      <c r="C109" s="276">
        <v>2015</v>
      </c>
      <c r="D109" s="277" t="s">
        <v>1425</v>
      </c>
      <c r="E109" s="285" t="s">
        <v>1440</v>
      </c>
    </row>
    <row r="110" spans="1:5" s="284" customFormat="1">
      <c r="A110" s="274">
        <v>101</v>
      </c>
      <c r="B110" s="275" t="s">
        <v>1441</v>
      </c>
      <c r="C110" s="276">
        <v>2015</v>
      </c>
      <c r="D110" s="277" t="s">
        <v>1425</v>
      </c>
      <c r="E110" s="276">
        <v>300155659</v>
      </c>
    </row>
    <row r="111" spans="1:5" s="284" customFormat="1">
      <c r="A111" s="274">
        <v>102</v>
      </c>
      <c r="B111" s="275" t="s">
        <v>1442</v>
      </c>
      <c r="C111" s="276">
        <v>2015</v>
      </c>
      <c r="D111" s="277" t="s">
        <v>1425</v>
      </c>
      <c r="E111" s="276">
        <v>300155632</v>
      </c>
    </row>
    <row r="112" spans="1:5" s="284" customFormat="1">
      <c r="A112" s="274">
        <v>103</v>
      </c>
      <c r="B112" s="275" t="s">
        <v>1443</v>
      </c>
      <c r="C112" s="276">
        <v>2015</v>
      </c>
      <c r="D112" s="277" t="s">
        <v>1425</v>
      </c>
      <c r="E112" s="276">
        <v>300155780</v>
      </c>
    </row>
    <row r="113" spans="1:5" s="284" customFormat="1">
      <c r="A113" s="274">
        <v>104</v>
      </c>
      <c r="B113" s="275" t="s">
        <v>1444</v>
      </c>
      <c r="C113" s="276">
        <v>2015</v>
      </c>
      <c r="D113" s="277" t="s">
        <v>1425</v>
      </c>
      <c r="E113" s="276">
        <v>300156116</v>
      </c>
    </row>
    <row r="114" spans="1:5" s="284" customFormat="1">
      <c r="A114" s="274">
        <v>105</v>
      </c>
      <c r="B114" s="275" t="s">
        <v>1445</v>
      </c>
      <c r="C114" s="276">
        <v>2015</v>
      </c>
      <c r="D114" s="277" t="s">
        <v>1425</v>
      </c>
      <c r="E114" s="276">
        <v>3001156531</v>
      </c>
    </row>
    <row r="115" spans="1:5" s="284" customFormat="1">
      <c r="A115" s="274">
        <v>106</v>
      </c>
      <c r="B115" s="275" t="s">
        <v>1446</v>
      </c>
      <c r="C115" s="276">
        <v>2015</v>
      </c>
      <c r="D115" s="277" t="s">
        <v>1425</v>
      </c>
      <c r="E115" s="276">
        <v>300156850</v>
      </c>
    </row>
    <row r="116" spans="1:5" s="284" customFormat="1">
      <c r="A116" s="274">
        <v>107</v>
      </c>
      <c r="B116" s="275" t="s">
        <v>1447</v>
      </c>
      <c r="C116" s="276">
        <v>2015</v>
      </c>
      <c r="D116" s="277" t="s">
        <v>1425</v>
      </c>
      <c r="E116" s="276">
        <v>300156868</v>
      </c>
    </row>
    <row r="117" spans="1:5" s="284" customFormat="1">
      <c r="A117" s="274">
        <v>108</v>
      </c>
      <c r="B117" s="275" t="s">
        <v>1448</v>
      </c>
      <c r="C117" s="276">
        <v>2015</v>
      </c>
      <c r="D117" s="277" t="s">
        <v>1425</v>
      </c>
      <c r="E117" s="276">
        <v>300157333</v>
      </c>
    </row>
    <row r="118" spans="1:5" s="284" customFormat="1">
      <c r="A118" s="274">
        <v>109</v>
      </c>
      <c r="B118" s="275" t="s">
        <v>1449</v>
      </c>
      <c r="C118" s="276">
        <v>2015</v>
      </c>
      <c r="D118" s="277" t="s">
        <v>1425</v>
      </c>
      <c r="E118" s="276">
        <v>300157465</v>
      </c>
    </row>
    <row r="119" spans="1:5" s="284" customFormat="1">
      <c r="A119" s="274">
        <v>110</v>
      </c>
      <c r="B119" s="275" t="s">
        <v>1450</v>
      </c>
      <c r="C119" s="276">
        <v>2015</v>
      </c>
      <c r="D119" s="277" t="s">
        <v>1425</v>
      </c>
      <c r="E119" s="276">
        <v>300157597</v>
      </c>
    </row>
    <row r="120" spans="1:5" s="284" customFormat="1">
      <c r="A120" s="274">
        <v>111</v>
      </c>
      <c r="B120" s="275" t="s">
        <v>1451</v>
      </c>
      <c r="C120" s="276">
        <v>2015</v>
      </c>
      <c r="D120" s="277" t="s">
        <v>1425</v>
      </c>
      <c r="E120" s="276">
        <v>300159859</v>
      </c>
    </row>
    <row r="121" spans="1:5" s="284" customFormat="1">
      <c r="A121" s="274">
        <v>112</v>
      </c>
      <c r="B121" s="275" t="s">
        <v>1452</v>
      </c>
      <c r="C121" s="276">
        <v>2015</v>
      </c>
      <c r="D121" s="277" t="s">
        <v>1425</v>
      </c>
      <c r="E121" s="276">
        <v>300160385</v>
      </c>
    </row>
    <row r="122" spans="1:5" s="284" customFormat="1">
      <c r="A122" s="274">
        <v>113</v>
      </c>
      <c r="B122" s="275" t="s">
        <v>1453</v>
      </c>
      <c r="C122" s="276">
        <v>2015</v>
      </c>
      <c r="D122" s="277" t="s">
        <v>1425</v>
      </c>
      <c r="E122" s="276">
        <v>300160393</v>
      </c>
    </row>
    <row r="123" spans="1:5" s="284" customFormat="1">
      <c r="A123" s="274">
        <v>114</v>
      </c>
      <c r="B123" s="275" t="s">
        <v>1454</v>
      </c>
      <c r="C123" s="276">
        <v>2015</v>
      </c>
      <c r="D123" s="277" t="s">
        <v>1425</v>
      </c>
      <c r="E123" s="276">
        <v>300160423</v>
      </c>
    </row>
    <row r="124" spans="1:5" s="284" customFormat="1">
      <c r="A124" s="274">
        <v>115</v>
      </c>
      <c r="B124" s="275" t="s">
        <v>1455</v>
      </c>
      <c r="C124" s="276">
        <v>2015</v>
      </c>
      <c r="D124" s="277" t="s">
        <v>1425</v>
      </c>
      <c r="E124" s="276">
        <v>300169951</v>
      </c>
    </row>
    <row r="125" spans="1:5" s="284" customFormat="1" ht="15.75" customHeight="1">
      <c r="A125" s="274">
        <v>116</v>
      </c>
      <c r="B125" s="275" t="s">
        <v>1456</v>
      </c>
      <c r="C125" s="276">
        <v>2015</v>
      </c>
      <c r="D125" s="277" t="s">
        <v>1425</v>
      </c>
      <c r="E125" s="276">
        <v>300170836</v>
      </c>
    </row>
    <row r="126" spans="1:5" ht="21" customHeight="1">
      <c r="A126" s="274">
        <v>117</v>
      </c>
      <c r="B126" s="275" t="s">
        <v>1457</v>
      </c>
      <c r="C126" s="276">
        <v>2015</v>
      </c>
      <c r="D126" s="277" t="s">
        <v>1458</v>
      </c>
      <c r="E126" s="285" t="s">
        <v>1459</v>
      </c>
    </row>
    <row r="127" spans="1:5" ht="14.25" customHeight="1">
      <c r="A127" s="274">
        <v>118</v>
      </c>
      <c r="B127" s="275" t="s">
        <v>1460</v>
      </c>
      <c r="C127" s="276">
        <v>2015</v>
      </c>
      <c r="D127" s="277" t="s">
        <v>1458</v>
      </c>
      <c r="E127" s="285" t="s">
        <v>1461</v>
      </c>
    </row>
    <row r="128" spans="1:5" s="278" customFormat="1">
      <c r="A128" s="274">
        <v>119</v>
      </c>
      <c r="B128" s="275" t="s">
        <v>1462</v>
      </c>
      <c r="C128" s="276">
        <v>2015</v>
      </c>
      <c r="D128" s="277" t="s">
        <v>1458</v>
      </c>
      <c r="E128" s="285" t="s">
        <v>1463</v>
      </c>
    </row>
    <row r="129" spans="1:5" s="278" customFormat="1">
      <c r="A129" s="274">
        <v>120</v>
      </c>
      <c r="B129" s="275" t="s">
        <v>1464</v>
      </c>
      <c r="C129" s="276">
        <v>2015</v>
      </c>
      <c r="D129" s="277" t="s">
        <v>1458</v>
      </c>
      <c r="E129" s="285" t="s">
        <v>1465</v>
      </c>
    </row>
    <row r="130" spans="1:5" s="278" customFormat="1">
      <c r="A130" s="274">
        <v>121</v>
      </c>
      <c r="B130" s="275" t="s">
        <v>1466</v>
      </c>
      <c r="C130" s="276">
        <v>2015</v>
      </c>
      <c r="D130" s="277" t="s">
        <v>1458</v>
      </c>
      <c r="E130" s="285" t="s">
        <v>1467</v>
      </c>
    </row>
    <row r="131" spans="1:5" s="278" customFormat="1">
      <c r="A131" s="274">
        <v>122</v>
      </c>
      <c r="B131" s="275" t="s">
        <v>1468</v>
      </c>
      <c r="C131" s="276">
        <v>2015</v>
      </c>
      <c r="D131" s="277" t="s">
        <v>1458</v>
      </c>
      <c r="E131" s="285" t="s">
        <v>1469</v>
      </c>
    </row>
    <row r="132" spans="1:5" s="278" customFormat="1">
      <c r="A132" s="274">
        <v>123</v>
      </c>
      <c r="B132" s="275" t="s">
        <v>1470</v>
      </c>
      <c r="C132" s="276">
        <v>2015</v>
      </c>
      <c r="D132" s="277" t="s">
        <v>1458</v>
      </c>
      <c r="E132" s="285" t="s">
        <v>1471</v>
      </c>
    </row>
    <row r="133" spans="1:5">
      <c r="A133" s="274">
        <v>124</v>
      </c>
      <c r="B133" s="275" t="s">
        <v>1472</v>
      </c>
      <c r="C133" s="276">
        <v>2015</v>
      </c>
      <c r="D133" s="277" t="s">
        <v>1473</v>
      </c>
      <c r="E133" s="276">
        <v>197867913</v>
      </c>
    </row>
    <row r="134" spans="1:5">
      <c r="A134" s="274">
        <v>125</v>
      </c>
      <c r="B134" s="275" t="s">
        <v>1474</v>
      </c>
      <c r="C134" s="276">
        <v>2015</v>
      </c>
      <c r="D134" s="277" t="s">
        <v>1473</v>
      </c>
      <c r="E134" s="276">
        <v>197868324</v>
      </c>
    </row>
    <row r="135" spans="1:5">
      <c r="A135" s="274">
        <v>126</v>
      </c>
      <c r="B135" s="275" t="s">
        <v>1475</v>
      </c>
      <c r="C135" s="276">
        <v>2015</v>
      </c>
      <c r="D135" s="277" t="s">
        <v>1473</v>
      </c>
      <c r="E135" s="276">
        <v>198315752</v>
      </c>
    </row>
    <row r="136" spans="1:5">
      <c r="A136" s="274">
        <v>127</v>
      </c>
      <c r="B136" s="275" t="s">
        <v>1476</v>
      </c>
      <c r="C136" s="276">
        <v>2015</v>
      </c>
      <c r="D136" s="277" t="s">
        <v>1473</v>
      </c>
      <c r="E136" s="276">
        <v>198492875</v>
      </c>
    </row>
    <row r="137" spans="1:5">
      <c r="A137" s="274">
        <v>128</v>
      </c>
      <c r="B137" s="275" t="s">
        <v>1477</v>
      </c>
      <c r="C137" s="276">
        <v>2015</v>
      </c>
      <c r="D137" s="277" t="s">
        <v>1473</v>
      </c>
      <c r="E137" s="276">
        <v>198493057</v>
      </c>
    </row>
    <row r="138" spans="1:5">
      <c r="A138" s="274">
        <v>129</v>
      </c>
      <c r="B138" s="275" t="s">
        <v>1478</v>
      </c>
      <c r="C138" s="276">
        <v>2015</v>
      </c>
      <c r="D138" s="277" t="s">
        <v>1473</v>
      </c>
      <c r="E138" s="276">
        <v>198493359</v>
      </c>
    </row>
    <row r="139" spans="1:5">
      <c r="A139" s="274">
        <v>130</v>
      </c>
      <c r="B139" s="275" t="s">
        <v>1479</v>
      </c>
      <c r="C139" s="276">
        <v>2015</v>
      </c>
      <c r="D139" s="277" t="s">
        <v>1473</v>
      </c>
      <c r="E139" s="276">
        <v>198588473</v>
      </c>
    </row>
    <row r="140" spans="1:5">
      <c r="A140" s="274">
        <v>131</v>
      </c>
      <c r="B140" s="275" t="s">
        <v>1480</v>
      </c>
      <c r="C140" s="276">
        <v>2015</v>
      </c>
      <c r="D140" s="277" t="s">
        <v>1473</v>
      </c>
      <c r="E140" s="276">
        <v>198588600</v>
      </c>
    </row>
    <row r="141" spans="1:5">
      <c r="A141" s="274">
        <v>132</v>
      </c>
      <c r="B141" s="275" t="s">
        <v>1481</v>
      </c>
      <c r="C141" s="276">
        <v>2015</v>
      </c>
      <c r="D141" s="277" t="s">
        <v>1473</v>
      </c>
      <c r="E141" s="276">
        <v>198751250</v>
      </c>
    </row>
    <row r="142" spans="1:5">
      <c r="A142" s="274">
        <v>133</v>
      </c>
      <c r="B142" s="275" t="s">
        <v>1482</v>
      </c>
      <c r="C142" s="276">
        <v>2015</v>
      </c>
      <c r="D142" s="277" t="s">
        <v>1473</v>
      </c>
      <c r="E142" s="276">
        <v>198752729</v>
      </c>
    </row>
    <row r="143" spans="1:5">
      <c r="A143" s="274">
        <v>134</v>
      </c>
      <c r="B143" s="275" t="s">
        <v>1483</v>
      </c>
      <c r="C143" s="276">
        <v>2015</v>
      </c>
      <c r="D143" s="277" t="s">
        <v>1473</v>
      </c>
      <c r="E143" s="276">
        <v>198755299</v>
      </c>
    </row>
    <row r="144" spans="1:5">
      <c r="A144" s="274">
        <v>135</v>
      </c>
      <c r="B144" s="275" t="s">
        <v>1484</v>
      </c>
      <c r="C144" s="276">
        <v>2015</v>
      </c>
      <c r="D144" s="277" t="s">
        <v>1473</v>
      </c>
      <c r="E144" s="276">
        <v>198755353</v>
      </c>
    </row>
    <row r="145" spans="1:5">
      <c r="A145" s="274">
        <v>136</v>
      </c>
      <c r="B145" s="275" t="s">
        <v>1485</v>
      </c>
      <c r="C145" s="276">
        <v>2015</v>
      </c>
      <c r="D145" s="277" t="s">
        <v>1473</v>
      </c>
      <c r="E145" s="276">
        <v>198985235</v>
      </c>
    </row>
    <row r="146" spans="1:5">
      <c r="A146" s="274">
        <v>137</v>
      </c>
      <c r="B146" s="275" t="s">
        <v>1486</v>
      </c>
      <c r="C146" s="276">
        <v>2015</v>
      </c>
      <c r="D146" s="277" t="s">
        <v>1473</v>
      </c>
      <c r="E146" s="276">
        <v>198985324</v>
      </c>
    </row>
    <row r="147" spans="1:5" ht="22.5">
      <c r="A147" s="274">
        <v>138</v>
      </c>
      <c r="B147" s="275" t="s">
        <v>1487</v>
      </c>
      <c r="C147" s="276">
        <v>2015</v>
      </c>
      <c r="D147" s="277" t="s">
        <v>1473</v>
      </c>
      <c r="E147" s="276">
        <v>199007318</v>
      </c>
    </row>
    <row r="148" spans="1:5">
      <c r="A148" s="274">
        <v>139</v>
      </c>
      <c r="B148" s="275" t="s">
        <v>1488</v>
      </c>
      <c r="C148" s="276">
        <v>2015</v>
      </c>
      <c r="D148" s="277" t="s">
        <v>1473</v>
      </c>
      <c r="E148" s="276">
        <v>199010416</v>
      </c>
    </row>
    <row r="149" spans="1:5">
      <c r="A149" s="274">
        <v>140</v>
      </c>
      <c r="B149" s="275" t="s">
        <v>1489</v>
      </c>
      <c r="C149" s="276">
        <v>2015</v>
      </c>
      <c r="D149" s="277" t="s">
        <v>1473</v>
      </c>
      <c r="E149" s="276">
        <v>199045724</v>
      </c>
    </row>
    <row r="150" spans="1:5">
      <c r="A150" s="274">
        <v>141</v>
      </c>
      <c r="B150" s="275" t="s">
        <v>1490</v>
      </c>
      <c r="C150" s="276">
        <v>2015</v>
      </c>
      <c r="D150" s="277" t="s">
        <v>1473</v>
      </c>
      <c r="E150" s="276">
        <v>199045775</v>
      </c>
    </row>
    <row r="151" spans="1:5">
      <c r="A151" s="274">
        <v>142</v>
      </c>
      <c r="B151" s="275" t="s">
        <v>1491</v>
      </c>
      <c r="C151" s="276">
        <v>2015</v>
      </c>
      <c r="D151" s="277" t="s">
        <v>1473</v>
      </c>
      <c r="E151" s="276">
        <v>199220364</v>
      </c>
    </row>
    <row r="152" spans="1:5">
      <c r="A152" s="274">
        <v>143</v>
      </c>
      <c r="B152" s="275" t="s">
        <v>1492</v>
      </c>
      <c r="C152" s="276">
        <v>2015</v>
      </c>
      <c r="D152" s="277" t="s">
        <v>1473</v>
      </c>
      <c r="E152" s="276">
        <v>199248323</v>
      </c>
    </row>
    <row r="153" spans="1:5" ht="22.5">
      <c r="A153" s="274">
        <v>144</v>
      </c>
      <c r="B153" s="275" t="s">
        <v>1493</v>
      </c>
      <c r="C153" s="276">
        <v>2015</v>
      </c>
      <c r="D153" s="277" t="s">
        <v>1473</v>
      </c>
      <c r="E153" s="276">
        <v>199250166</v>
      </c>
    </row>
    <row r="154" spans="1:5">
      <c r="A154" s="274">
        <v>145</v>
      </c>
      <c r="B154" s="275" t="s">
        <v>1494</v>
      </c>
      <c r="C154" s="276">
        <v>2015</v>
      </c>
      <c r="D154" s="277" t="s">
        <v>1473</v>
      </c>
      <c r="E154" s="276">
        <v>199444742</v>
      </c>
    </row>
    <row r="155" spans="1:5">
      <c r="A155" s="274">
        <v>146</v>
      </c>
      <c r="B155" s="275" t="s">
        <v>1495</v>
      </c>
      <c r="C155" s="276">
        <v>2015</v>
      </c>
      <c r="D155" s="277" t="s">
        <v>1473</v>
      </c>
      <c r="E155" s="276">
        <v>199463453</v>
      </c>
    </row>
    <row r="156" spans="1:5">
      <c r="A156" s="274">
        <v>147</v>
      </c>
      <c r="B156" s="275" t="s">
        <v>1496</v>
      </c>
      <c r="C156" s="276">
        <v>2015</v>
      </c>
      <c r="D156" s="277" t="s">
        <v>1473</v>
      </c>
      <c r="E156" s="276">
        <v>199471189</v>
      </c>
    </row>
    <row r="157" spans="1:5" ht="22.5">
      <c r="A157" s="274">
        <v>148</v>
      </c>
      <c r="B157" s="275" t="s">
        <v>1497</v>
      </c>
      <c r="C157" s="276">
        <v>2015</v>
      </c>
      <c r="D157" s="277" t="s">
        <v>1473</v>
      </c>
      <c r="E157" s="276">
        <v>199701745</v>
      </c>
    </row>
    <row r="158" spans="1:5">
      <c r="A158" s="274">
        <v>149</v>
      </c>
      <c r="B158" s="275" t="s">
        <v>1498</v>
      </c>
      <c r="C158" s="276">
        <v>2015</v>
      </c>
      <c r="D158" s="277" t="s">
        <v>1473</v>
      </c>
      <c r="E158" s="276">
        <v>199701966</v>
      </c>
    </row>
    <row r="159" spans="1:5">
      <c r="A159" s="274">
        <v>150</v>
      </c>
      <c r="B159" s="275" t="s">
        <v>1499</v>
      </c>
      <c r="C159" s="276">
        <v>2015</v>
      </c>
      <c r="D159" s="277" t="s">
        <v>1473</v>
      </c>
      <c r="E159" s="276">
        <v>199677909</v>
      </c>
    </row>
    <row r="160" spans="1:5">
      <c r="A160" s="274">
        <v>151</v>
      </c>
      <c r="B160" s="275" t="s">
        <v>1500</v>
      </c>
      <c r="C160" s="276">
        <v>2015</v>
      </c>
      <c r="D160" s="277" t="s">
        <v>1473</v>
      </c>
      <c r="E160" s="276">
        <v>199677828</v>
      </c>
    </row>
    <row r="161" spans="1:5" ht="22.5">
      <c r="A161" s="274">
        <v>152</v>
      </c>
      <c r="B161" s="275" t="s">
        <v>1501</v>
      </c>
      <c r="C161" s="276">
        <v>2015</v>
      </c>
      <c r="D161" s="277" t="s">
        <v>1473</v>
      </c>
      <c r="E161" s="276">
        <v>199677941</v>
      </c>
    </row>
    <row r="162" spans="1:5" ht="22.5">
      <c r="A162" s="274">
        <v>153</v>
      </c>
      <c r="B162" s="275" t="s">
        <v>1502</v>
      </c>
      <c r="C162" s="276">
        <v>2015</v>
      </c>
      <c r="D162" s="277" t="s">
        <v>1473</v>
      </c>
      <c r="E162" s="276">
        <v>100518026</v>
      </c>
    </row>
    <row r="163" spans="1:5" ht="22.5">
      <c r="A163" s="274">
        <v>154</v>
      </c>
      <c r="B163" s="275" t="s">
        <v>1503</v>
      </c>
      <c r="C163" s="276">
        <v>2015</v>
      </c>
      <c r="D163" s="277" t="s">
        <v>1473</v>
      </c>
      <c r="E163" s="276">
        <v>102019841</v>
      </c>
    </row>
    <row r="164" spans="1:5">
      <c r="A164" s="274">
        <v>155</v>
      </c>
      <c r="B164" s="275" t="s">
        <v>1504</v>
      </c>
      <c r="C164" s="276">
        <v>2015</v>
      </c>
      <c r="D164" s="277" t="s">
        <v>1473</v>
      </c>
      <c r="E164" s="276">
        <v>102415836</v>
      </c>
    </row>
    <row r="165" spans="1:5">
      <c r="A165" s="274">
        <v>156</v>
      </c>
      <c r="B165" s="275" t="s">
        <v>1505</v>
      </c>
      <c r="C165" s="276">
        <v>2015</v>
      </c>
      <c r="D165" s="277" t="s">
        <v>1473</v>
      </c>
      <c r="E165" s="276">
        <v>102698730</v>
      </c>
    </row>
    <row r="166" spans="1:5">
      <c r="A166" s="274">
        <v>157</v>
      </c>
      <c r="B166" s="275" t="s">
        <v>1506</v>
      </c>
      <c r="C166" s="276">
        <v>2015</v>
      </c>
      <c r="D166" s="277" t="s">
        <v>1473</v>
      </c>
      <c r="E166" s="276">
        <v>103015270</v>
      </c>
    </row>
    <row r="167" spans="1:5">
      <c r="A167" s="274">
        <v>158</v>
      </c>
      <c r="B167" s="275" t="s">
        <v>1507</v>
      </c>
      <c r="C167" s="276">
        <v>2015</v>
      </c>
      <c r="D167" s="277" t="s">
        <v>1473</v>
      </c>
      <c r="E167" s="276">
        <v>103129217</v>
      </c>
    </row>
    <row r="168" spans="1:5">
      <c r="A168" s="274">
        <v>159</v>
      </c>
      <c r="B168" s="275" t="s">
        <v>1508</v>
      </c>
      <c r="C168" s="276">
        <v>2015</v>
      </c>
      <c r="D168" s="277" t="s">
        <v>1473</v>
      </c>
      <c r="E168" s="276">
        <v>103242749</v>
      </c>
    </row>
    <row r="169" spans="1:5">
      <c r="A169" s="274">
        <v>160</v>
      </c>
      <c r="B169" s="275" t="s">
        <v>1509</v>
      </c>
      <c r="C169" s="276">
        <v>2015</v>
      </c>
      <c r="D169" s="277" t="s">
        <v>1473</v>
      </c>
      <c r="E169" s="276">
        <v>103267326</v>
      </c>
    </row>
    <row r="170" spans="1:5">
      <c r="A170" s="274">
        <v>161</v>
      </c>
      <c r="B170" s="275" t="s">
        <v>1510</v>
      </c>
      <c r="C170" s="276">
        <v>2015</v>
      </c>
      <c r="D170" s="277" t="s">
        <v>1473</v>
      </c>
      <c r="E170" s="276">
        <v>103309800</v>
      </c>
    </row>
    <row r="171" spans="1:5">
      <c r="A171" s="274">
        <v>162</v>
      </c>
      <c r="B171" s="275" t="s">
        <v>1511</v>
      </c>
      <c r="C171" s="276">
        <v>2015</v>
      </c>
      <c r="D171" s="277" t="s">
        <v>1473</v>
      </c>
      <c r="E171" s="276">
        <v>103310868</v>
      </c>
    </row>
    <row r="172" spans="1:5">
      <c r="A172" s="274">
        <v>163</v>
      </c>
      <c r="B172" s="275" t="s">
        <v>1512</v>
      </c>
      <c r="C172" s="276">
        <v>2015</v>
      </c>
      <c r="D172" s="277" t="s">
        <v>1473</v>
      </c>
      <c r="E172" s="276">
        <v>103470202</v>
      </c>
    </row>
    <row r="173" spans="1:5">
      <c r="A173" s="274">
        <v>164</v>
      </c>
      <c r="B173" s="275" t="s">
        <v>1513</v>
      </c>
      <c r="C173" s="276">
        <v>2015</v>
      </c>
      <c r="D173" s="277" t="s">
        <v>1473</v>
      </c>
      <c r="E173" s="276">
        <v>103482294</v>
      </c>
    </row>
    <row r="174" spans="1:5">
      <c r="A174" s="274">
        <v>165</v>
      </c>
      <c r="B174" s="275" t="s">
        <v>1514</v>
      </c>
      <c r="C174" s="276">
        <v>2015</v>
      </c>
      <c r="D174" s="277" t="s">
        <v>1515</v>
      </c>
      <c r="E174" s="276">
        <v>9202690799</v>
      </c>
    </row>
    <row r="175" spans="1:5">
      <c r="A175" s="274">
        <v>166</v>
      </c>
      <c r="B175" s="275" t="s">
        <v>1516</v>
      </c>
      <c r="C175" s="276">
        <v>2015</v>
      </c>
      <c r="D175" s="277" t="s">
        <v>1515</v>
      </c>
      <c r="E175" s="276">
        <v>9202697017</v>
      </c>
    </row>
    <row r="176" spans="1:5">
      <c r="A176" s="274">
        <v>167</v>
      </c>
      <c r="B176" s="275" t="s">
        <v>1517</v>
      </c>
      <c r="C176" s="276">
        <v>2015</v>
      </c>
      <c r="D176" s="277" t="s">
        <v>1515</v>
      </c>
      <c r="E176" s="276">
        <v>9202697009</v>
      </c>
    </row>
    <row r="177" spans="1:7">
      <c r="A177" s="274">
        <v>168</v>
      </c>
      <c r="B177" s="275" t="s">
        <v>1518</v>
      </c>
      <c r="C177" s="276">
        <v>2015</v>
      </c>
      <c r="D177" s="277" t="s">
        <v>1515</v>
      </c>
      <c r="E177" s="276">
        <v>9202697092</v>
      </c>
    </row>
    <row r="178" spans="1:7">
      <c r="A178" s="274">
        <v>169</v>
      </c>
      <c r="B178" s="275" t="s">
        <v>1519</v>
      </c>
      <c r="C178" s="276">
        <v>2015</v>
      </c>
      <c r="D178" s="277" t="s">
        <v>1515</v>
      </c>
      <c r="E178" s="276">
        <v>9202697130</v>
      </c>
    </row>
    <row r="179" spans="1:7">
      <c r="A179" s="274">
        <v>170</v>
      </c>
      <c r="B179" s="275" t="s">
        <v>1520</v>
      </c>
      <c r="C179" s="276">
        <v>2015</v>
      </c>
      <c r="D179" s="277" t="s">
        <v>1515</v>
      </c>
      <c r="E179" s="276">
        <v>9202697157</v>
      </c>
    </row>
    <row r="180" spans="1:7">
      <c r="A180" s="274">
        <v>171</v>
      </c>
      <c r="B180" s="275" t="s">
        <v>1521</v>
      </c>
      <c r="C180" s="276">
        <v>2015</v>
      </c>
      <c r="D180" s="277" t="s">
        <v>1515</v>
      </c>
      <c r="E180" s="276">
        <v>9202697181</v>
      </c>
    </row>
    <row r="181" spans="1:7">
      <c r="A181" s="274">
        <v>172</v>
      </c>
      <c r="B181" s="275" t="s">
        <v>1522</v>
      </c>
      <c r="C181" s="276">
        <v>2015</v>
      </c>
      <c r="D181" s="277" t="s">
        <v>1515</v>
      </c>
      <c r="E181" s="276">
        <v>9202701227</v>
      </c>
    </row>
    <row r="182" spans="1:7">
      <c r="A182" s="274">
        <v>173</v>
      </c>
      <c r="B182" s="275" t="s">
        <v>1523</v>
      </c>
      <c r="C182" s="276">
        <v>2015</v>
      </c>
      <c r="D182" s="277" t="s">
        <v>1515</v>
      </c>
      <c r="E182" s="276">
        <v>9202701359</v>
      </c>
    </row>
    <row r="183" spans="1:7">
      <c r="A183" s="274">
        <v>174</v>
      </c>
      <c r="B183" s="275" t="s">
        <v>1524</v>
      </c>
      <c r="C183" s="276">
        <v>2015</v>
      </c>
      <c r="D183" s="277" t="s">
        <v>1515</v>
      </c>
      <c r="E183" s="276">
        <v>9202704447</v>
      </c>
    </row>
    <row r="184" spans="1:7">
      <c r="A184" s="274">
        <v>175</v>
      </c>
      <c r="B184" s="275" t="s">
        <v>1525</v>
      </c>
      <c r="C184" s="276">
        <v>2015</v>
      </c>
      <c r="D184" s="277" t="s">
        <v>1515</v>
      </c>
      <c r="E184" s="276">
        <v>9202758156</v>
      </c>
    </row>
    <row r="185" spans="1:7">
      <c r="A185" s="274">
        <v>176</v>
      </c>
      <c r="B185" s="275" t="s">
        <v>1526</v>
      </c>
      <c r="C185" s="276">
        <v>2015</v>
      </c>
      <c r="D185" s="277" t="s">
        <v>1515</v>
      </c>
      <c r="E185" s="276">
        <v>9202758199</v>
      </c>
    </row>
    <row r="186" spans="1:7">
      <c r="A186" s="274">
        <v>177</v>
      </c>
      <c r="B186" s="275" t="s">
        <v>1527</v>
      </c>
      <c r="C186" s="276">
        <v>2015</v>
      </c>
      <c r="D186" s="277" t="s">
        <v>1515</v>
      </c>
      <c r="E186" s="276">
        <v>9202758245</v>
      </c>
    </row>
    <row r="187" spans="1:7">
      <c r="A187" s="274">
        <v>178</v>
      </c>
      <c r="B187" s="275" t="s">
        <v>1528</v>
      </c>
      <c r="C187" s="276">
        <v>2015</v>
      </c>
      <c r="D187" s="277" t="s">
        <v>1515</v>
      </c>
      <c r="E187" s="276">
        <v>9202806517</v>
      </c>
      <c r="G187" s="286"/>
    </row>
    <row r="188" spans="1:7">
      <c r="A188" s="274">
        <v>179</v>
      </c>
      <c r="B188" s="275" t="s">
        <v>1529</v>
      </c>
      <c r="C188" s="276">
        <v>2015</v>
      </c>
      <c r="D188" s="277" t="s">
        <v>1515</v>
      </c>
      <c r="E188" s="276">
        <v>9202806525</v>
      </c>
      <c r="G188" s="286"/>
    </row>
    <row r="189" spans="1:7">
      <c r="A189" s="274">
        <v>180</v>
      </c>
      <c r="B189" s="275" t="s">
        <v>1530</v>
      </c>
      <c r="C189" s="276">
        <v>2015</v>
      </c>
      <c r="D189" s="277" t="s">
        <v>1515</v>
      </c>
      <c r="E189" s="276">
        <v>9202806576</v>
      </c>
      <c r="G189" s="286"/>
    </row>
    <row r="190" spans="1:7">
      <c r="A190" s="274">
        <v>181</v>
      </c>
      <c r="B190" s="275" t="s">
        <v>1531</v>
      </c>
      <c r="C190" s="276">
        <v>2015</v>
      </c>
      <c r="D190" s="277" t="s">
        <v>1515</v>
      </c>
      <c r="E190" s="276">
        <v>9202806592</v>
      </c>
      <c r="G190" s="286"/>
    </row>
    <row r="191" spans="1:7">
      <c r="A191" s="274">
        <v>182</v>
      </c>
      <c r="B191" s="275" t="s">
        <v>1532</v>
      </c>
      <c r="C191" s="276">
        <v>2015</v>
      </c>
      <c r="D191" s="277" t="s">
        <v>1515</v>
      </c>
      <c r="E191" s="276">
        <v>9202818744</v>
      </c>
      <c r="G191" s="286"/>
    </row>
    <row r="192" spans="1:7">
      <c r="A192" s="274">
        <v>183</v>
      </c>
      <c r="B192" s="275" t="s">
        <v>1533</v>
      </c>
      <c r="C192" s="276">
        <v>2015</v>
      </c>
      <c r="D192" s="277" t="s">
        <v>1515</v>
      </c>
      <c r="E192" s="276">
        <v>9202818752</v>
      </c>
      <c r="G192" s="287"/>
    </row>
    <row r="193" spans="1:7">
      <c r="A193" s="274">
        <v>184</v>
      </c>
      <c r="B193" s="275" t="s">
        <v>1534</v>
      </c>
      <c r="C193" s="276">
        <v>2015</v>
      </c>
      <c r="D193" s="277" t="s">
        <v>1515</v>
      </c>
      <c r="E193" s="276">
        <v>9202818787</v>
      </c>
      <c r="G193" s="287"/>
    </row>
    <row r="194" spans="1:7">
      <c r="A194" s="274">
        <v>185</v>
      </c>
      <c r="B194" s="275" t="s">
        <v>1535</v>
      </c>
      <c r="C194" s="276">
        <v>2015</v>
      </c>
      <c r="D194" s="277" t="s">
        <v>1515</v>
      </c>
      <c r="E194" s="276">
        <v>9202818795</v>
      </c>
      <c r="G194" s="287"/>
    </row>
    <row r="195" spans="1:7">
      <c r="A195" s="274">
        <v>186</v>
      </c>
      <c r="B195" s="275" t="s">
        <v>1536</v>
      </c>
      <c r="C195" s="276">
        <v>2015</v>
      </c>
      <c r="D195" s="277" t="s">
        <v>1515</v>
      </c>
      <c r="E195" s="276">
        <v>9202818809</v>
      </c>
      <c r="G195" s="287"/>
    </row>
    <row r="196" spans="1:7">
      <c r="A196" s="274">
        <v>187</v>
      </c>
      <c r="B196" s="275" t="s">
        <v>1537</v>
      </c>
      <c r="C196" s="276">
        <v>2015</v>
      </c>
      <c r="D196" s="277" t="s">
        <v>1538</v>
      </c>
      <c r="E196" s="276">
        <v>65504860259</v>
      </c>
    </row>
    <row r="197" spans="1:7">
      <c r="A197" s="274">
        <v>188</v>
      </c>
      <c r="B197" s="275" t="s">
        <v>1539</v>
      </c>
      <c r="C197" s="276">
        <v>2015</v>
      </c>
      <c r="D197" s="277" t="s">
        <v>1538</v>
      </c>
      <c r="E197" s="276">
        <v>65504860305</v>
      </c>
    </row>
    <row r="198" spans="1:7">
      <c r="A198" s="274">
        <v>189</v>
      </c>
      <c r="B198" s="275" t="s">
        <v>1540</v>
      </c>
      <c r="C198" s="276">
        <v>2015</v>
      </c>
      <c r="D198" s="277" t="s">
        <v>1538</v>
      </c>
      <c r="E198" s="276">
        <v>65504860367</v>
      </c>
    </row>
    <row r="199" spans="1:7">
      <c r="A199" s="274">
        <v>190</v>
      </c>
      <c r="B199" s="275" t="s">
        <v>1541</v>
      </c>
      <c r="C199" s="276">
        <v>2015</v>
      </c>
      <c r="D199" s="277" t="s">
        <v>1538</v>
      </c>
      <c r="E199" s="276">
        <v>65504912500</v>
      </c>
    </row>
    <row r="200" spans="1:7" ht="22.5">
      <c r="A200" s="274">
        <v>191</v>
      </c>
      <c r="B200" s="275" t="s">
        <v>1542</v>
      </c>
      <c r="C200" s="276">
        <v>2015</v>
      </c>
      <c r="D200" s="277" t="s">
        <v>1538</v>
      </c>
      <c r="E200" s="276">
        <v>65504913003</v>
      </c>
    </row>
    <row r="201" spans="1:7">
      <c r="A201" s="274">
        <v>192</v>
      </c>
      <c r="B201" s="275" t="s">
        <v>1543</v>
      </c>
      <c r="C201" s="276">
        <v>2015</v>
      </c>
      <c r="D201" s="277" t="s">
        <v>1538</v>
      </c>
      <c r="E201" s="276">
        <v>65504865836</v>
      </c>
    </row>
    <row r="202" spans="1:7">
      <c r="A202" s="274">
        <v>193</v>
      </c>
      <c r="B202" s="275" t="s">
        <v>1544</v>
      </c>
      <c r="C202" s="276">
        <v>2015</v>
      </c>
      <c r="D202" s="277" t="s">
        <v>1538</v>
      </c>
      <c r="E202" s="276">
        <v>65504944593</v>
      </c>
    </row>
    <row r="203" spans="1:7">
      <c r="A203" s="274">
        <v>194</v>
      </c>
      <c r="B203" s="275" t="s">
        <v>1545</v>
      </c>
      <c r="C203" s="276">
        <v>2015</v>
      </c>
      <c r="D203" s="277" t="s">
        <v>1538</v>
      </c>
      <c r="E203" s="276">
        <v>65504944684</v>
      </c>
    </row>
    <row r="204" spans="1:7">
      <c r="A204" s="274">
        <v>195</v>
      </c>
      <c r="B204" s="275" t="s">
        <v>1546</v>
      </c>
      <c r="C204" s="276">
        <v>2015</v>
      </c>
      <c r="D204" s="277" t="s">
        <v>1538</v>
      </c>
      <c r="E204" s="276">
        <v>65504955425</v>
      </c>
    </row>
    <row r="205" spans="1:7">
      <c r="A205" s="274">
        <v>196</v>
      </c>
      <c r="B205" s="275" t="s">
        <v>1547</v>
      </c>
      <c r="C205" s="276">
        <v>2015</v>
      </c>
      <c r="D205" s="277" t="s">
        <v>1538</v>
      </c>
      <c r="E205" s="276">
        <v>65504955490</v>
      </c>
    </row>
    <row r="206" spans="1:7">
      <c r="A206" s="274">
        <v>197</v>
      </c>
      <c r="B206" s="275" t="s">
        <v>1548</v>
      </c>
      <c r="C206" s="276">
        <v>2015</v>
      </c>
      <c r="D206" s="277" t="s">
        <v>1538</v>
      </c>
      <c r="E206" s="276">
        <v>65504955550</v>
      </c>
    </row>
    <row r="207" spans="1:7">
      <c r="A207" s="274">
        <v>198</v>
      </c>
      <c r="B207" s="275" t="s">
        <v>1549</v>
      </c>
      <c r="C207" s="276">
        <v>2015</v>
      </c>
      <c r="D207" s="277" t="s">
        <v>1538</v>
      </c>
      <c r="E207" s="276">
        <v>65504955595</v>
      </c>
    </row>
    <row r="208" spans="1:7">
      <c r="A208" s="274">
        <v>199</v>
      </c>
      <c r="B208" s="275" t="s">
        <v>1550</v>
      </c>
      <c r="C208" s="276">
        <v>2015</v>
      </c>
      <c r="D208" s="277" t="s">
        <v>1538</v>
      </c>
      <c r="E208" s="276">
        <v>65504964321</v>
      </c>
    </row>
    <row r="209" spans="1:5">
      <c r="A209" s="274">
        <v>200</v>
      </c>
      <c r="B209" s="275" t="s">
        <v>1551</v>
      </c>
      <c r="C209" s="276">
        <v>2015</v>
      </c>
      <c r="D209" s="277" t="s">
        <v>1538</v>
      </c>
      <c r="E209" s="276">
        <v>65504964292</v>
      </c>
    </row>
    <row r="210" spans="1:5" ht="22.5">
      <c r="A210" s="274">
        <v>201</v>
      </c>
      <c r="B210" s="275" t="s">
        <v>1552</v>
      </c>
      <c r="C210" s="276">
        <v>2015</v>
      </c>
      <c r="D210" s="277" t="s">
        <v>1538</v>
      </c>
      <c r="E210" s="276">
        <v>65504984446</v>
      </c>
    </row>
    <row r="211" spans="1:5">
      <c r="A211" s="274">
        <v>202</v>
      </c>
      <c r="B211" s="275" t="s">
        <v>1553</v>
      </c>
      <c r="C211" s="276">
        <v>2015</v>
      </c>
      <c r="D211" s="277" t="s">
        <v>1538</v>
      </c>
      <c r="E211" s="276">
        <v>65505019088</v>
      </c>
    </row>
    <row r="212" spans="1:5">
      <c r="A212" s="274">
        <v>203</v>
      </c>
      <c r="B212" s="275" t="s">
        <v>1554</v>
      </c>
      <c r="C212" s="276">
        <v>2015</v>
      </c>
      <c r="D212" s="277" t="s">
        <v>1538</v>
      </c>
      <c r="E212" s="276">
        <v>65505025952</v>
      </c>
    </row>
    <row r="213" spans="1:5">
      <c r="A213" s="274">
        <v>204</v>
      </c>
      <c r="B213" s="275" t="s">
        <v>1555</v>
      </c>
      <c r="C213" s="276">
        <v>2015</v>
      </c>
      <c r="D213" s="277" t="s">
        <v>1538</v>
      </c>
      <c r="E213" s="276">
        <v>65505026026</v>
      </c>
    </row>
    <row r="214" spans="1:5">
      <c r="A214" s="274">
        <v>205</v>
      </c>
      <c r="B214" s="275" t="s">
        <v>1556</v>
      </c>
      <c r="C214" s="276">
        <v>2015</v>
      </c>
      <c r="D214" s="277" t="s">
        <v>1538</v>
      </c>
      <c r="E214" s="276">
        <v>65505026060</v>
      </c>
    </row>
    <row r="215" spans="1:5">
      <c r="A215" s="274">
        <v>206</v>
      </c>
      <c r="B215" s="275" t="s">
        <v>1557</v>
      </c>
      <c r="C215" s="276">
        <v>2015</v>
      </c>
      <c r="D215" s="277" t="s">
        <v>1538</v>
      </c>
      <c r="E215" s="276">
        <v>65505026117</v>
      </c>
    </row>
    <row r="216" spans="1:5">
      <c r="A216" s="274">
        <v>207</v>
      </c>
      <c r="B216" s="275" t="s">
        <v>1558</v>
      </c>
      <c r="C216" s="276">
        <v>2015</v>
      </c>
      <c r="D216" s="277" t="s">
        <v>1538</v>
      </c>
      <c r="E216" s="276">
        <v>65505026151</v>
      </c>
    </row>
    <row r="217" spans="1:5">
      <c r="A217" s="274">
        <v>208</v>
      </c>
      <c r="B217" s="275" t="s">
        <v>1559</v>
      </c>
      <c r="C217" s="276">
        <v>2015</v>
      </c>
      <c r="D217" s="277" t="s">
        <v>1538</v>
      </c>
      <c r="E217" s="276">
        <v>65505055692</v>
      </c>
    </row>
    <row r="218" spans="1:5">
      <c r="A218" s="274">
        <v>209</v>
      </c>
      <c r="B218" s="275" t="s">
        <v>1560</v>
      </c>
      <c r="C218" s="276">
        <v>2015</v>
      </c>
      <c r="D218" s="277" t="s">
        <v>1538</v>
      </c>
      <c r="E218" s="276">
        <v>65505055735</v>
      </c>
    </row>
    <row r="219" spans="1:5">
      <c r="A219" s="274">
        <v>210</v>
      </c>
      <c r="B219" s="275" t="s">
        <v>1561</v>
      </c>
      <c r="C219" s="276">
        <v>2015</v>
      </c>
      <c r="D219" s="277" t="s">
        <v>1538</v>
      </c>
      <c r="E219" s="276">
        <v>65505055812</v>
      </c>
    </row>
    <row r="220" spans="1:5">
      <c r="A220" s="274">
        <v>211</v>
      </c>
      <c r="B220" s="275" t="s">
        <v>1562</v>
      </c>
      <c r="C220" s="276">
        <v>2015</v>
      </c>
      <c r="D220" s="277" t="s">
        <v>1538</v>
      </c>
      <c r="E220" s="276">
        <v>65505056164</v>
      </c>
    </row>
    <row r="221" spans="1:5">
      <c r="A221" s="274">
        <v>212</v>
      </c>
      <c r="B221" s="275" t="s">
        <v>1563</v>
      </c>
      <c r="C221" s="276">
        <v>2015</v>
      </c>
      <c r="D221" s="277" t="s">
        <v>1538</v>
      </c>
      <c r="E221" s="276">
        <v>65505056272</v>
      </c>
    </row>
    <row r="222" spans="1:5">
      <c r="A222" s="274">
        <v>213</v>
      </c>
      <c r="B222" s="275" t="s">
        <v>1564</v>
      </c>
      <c r="C222" s="276">
        <v>2015</v>
      </c>
      <c r="D222" s="277" t="s">
        <v>1538</v>
      </c>
      <c r="E222" s="276">
        <v>65505056332</v>
      </c>
    </row>
    <row r="223" spans="1:5">
      <c r="A223" s="274">
        <v>214</v>
      </c>
      <c r="B223" s="275" t="s">
        <v>1565</v>
      </c>
      <c r="C223" s="276">
        <v>2015</v>
      </c>
      <c r="D223" s="277" t="s">
        <v>1538</v>
      </c>
      <c r="E223" s="276">
        <v>65505056363</v>
      </c>
    </row>
    <row r="224" spans="1:5">
      <c r="A224" s="274">
        <v>215</v>
      </c>
      <c r="B224" s="275" t="s">
        <v>1566</v>
      </c>
      <c r="C224" s="276">
        <v>2015</v>
      </c>
      <c r="D224" s="277" t="s">
        <v>1538</v>
      </c>
      <c r="E224" s="276">
        <v>65505056377</v>
      </c>
    </row>
    <row r="225" spans="1:5">
      <c r="A225" s="274">
        <v>216</v>
      </c>
      <c r="B225" s="275" t="s">
        <v>1567</v>
      </c>
      <c r="C225" s="276">
        <v>2015</v>
      </c>
      <c r="D225" s="277" t="s">
        <v>1538</v>
      </c>
      <c r="E225" s="276">
        <v>65505061422</v>
      </c>
    </row>
    <row r="226" spans="1:5">
      <c r="A226" s="274">
        <v>217</v>
      </c>
      <c r="B226" s="275" t="s">
        <v>1568</v>
      </c>
      <c r="C226" s="276">
        <v>2015</v>
      </c>
      <c r="D226" s="277" t="s">
        <v>1538</v>
      </c>
      <c r="E226" s="276">
        <v>65505064571</v>
      </c>
    </row>
    <row r="227" spans="1:5">
      <c r="A227" s="274">
        <v>218</v>
      </c>
      <c r="B227" s="275" t="s">
        <v>1569</v>
      </c>
      <c r="C227" s="276">
        <v>2015</v>
      </c>
      <c r="D227" s="277" t="s">
        <v>1538</v>
      </c>
      <c r="E227" s="276">
        <v>65505068710</v>
      </c>
    </row>
    <row r="228" spans="1:5">
      <c r="A228" s="274">
        <v>219</v>
      </c>
      <c r="B228" s="275" t="s">
        <v>1570</v>
      </c>
      <c r="C228" s="276">
        <v>2015</v>
      </c>
      <c r="D228" s="277" t="s">
        <v>1538</v>
      </c>
      <c r="E228" s="276">
        <v>65505070761</v>
      </c>
    </row>
    <row r="229" spans="1:5" ht="22.5">
      <c r="A229" s="274">
        <v>220</v>
      </c>
      <c r="B229" s="275" t="s">
        <v>1571</v>
      </c>
      <c r="C229" s="276">
        <v>2015</v>
      </c>
      <c r="D229" s="277" t="s">
        <v>1538</v>
      </c>
      <c r="E229" s="276">
        <v>65505086774</v>
      </c>
    </row>
    <row r="230" spans="1:5" ht="22.5">
      <c r="A230" s="274">
        <v>221</v>
      </c>
      <c r="B230" s="275" t="s">
        <v>1572</v>
      </c>
      <c r="C230" s="276">
        <v>2015</v>
      </c>
      <c r="D230" s="277" t="s">
        <v>1538</v>
      </c>
      <c r="E230" s="276">
        <v>65505086803</v>
      </c>
    </row>
    <row r="231" spans="1:5">
      <c r="A231" s="274">
        <v>222</v>
      </c>
      <c r="B231" s="275" t="s">
        <v>1573</v>
      </c>
      <c r="C231" s="276">
        <v>2015</v>
      </c>
      <c r="D231" s="277" t="s">
        <v>1538</v>
      </c>
      <c r="E231" s="276">
        <v>65505086712</v>
      </c>
    </row>
    <row r="232" spans="1:5">
      <c r="A232" s="274">
        <v>223</v>
      </c>
      <c r="B232" s="275" t="s">
        <v>1574</v>
      </c>
      <c r="C232" s="276">
        <v>2015</v>
      </c>
      <c r="D232" s="277" t="s">
        <v>1538</v>
      </c>
      <c r="E232" s="276">
        <v>65505116794</v>
      </c>
    </row>
    <row r="233" spans="1:5" ht="22.5">
      <c r="A233" s="274">
        <v>224</v>
      </c>
      <c r="B233" s="275" t="s">
        <v>1575</v>
      </c>
      <c r="C233" s="276">
        <v>2015</v>
      </c>
      <c r="D233" s="277" t="s">
        <v>1538</v>
      </c>
      <c r="E233" s="276">
        <v>65505116837</v>
      </c>
    </row>
    <row r="234" spans="1:5">
      <c r="A234" s="274">
        <v>225</v>
      </c>
      <c r="B234" s="275" t="s">
        <v>1576</v>
      </c>
      <c r="C234" s="276">
        <v>2015</v>
      </c>
      <c r="D234" s="277" t="s">
        <v>1538</v>
      </c>
      <c r="E234" s="276">
        <v>65505116868</v>
      </c>
    </row>
    <row r="235" spans="1:5">
      <c r="A235" s="274">
        <v>226</v>
      </c>
      <c r="B235" s="275" t="s">
        <v>1577</v>
      </c>
      <c r="C235" s="276">
        <v>2015</v>
      </c>
      <c r="D235" s="277" t="s">
        <v>1538</v>
      </c>
      <c r="E235" s="276">
        <v>65505116885</v>
      </c>
    </row>
    <row r="236" spans="1:5">
      <c r="A236" s="274">
        <v>227</v>
      </c>
      <c r="B236" s="275" t="s">
        <v>1578</v>
      </c>
      <c r="C236" s="276">
        <v>2015</v>
      </c>
      <c r="D236" s="277" t="s">
        <v>1538</v>
      </c>
      <c r="E236" s="276">
        <v>65505116914</v>
      </c>
    </row>
    <row r="237" spans="1:5">
      <c r="A237" s="274">
        <v>228</v>
      </c>
      <c r="B237" s="275" t="s">
        <v>1579</v>
      </c>
      <c r="C237" s="276">
        <v>2015</v>
      </c>
      <c r="D237" s="277" t="s">
        <v>1538</v>
      </c>
      <c r="E237" s="276">
        <v>65505116931</v>
      </c>
    </row>
    <row r="238" spans="1:5">
      <c r="A238" s="274">
        <v>229</v>
      </c>
      <c r="B238" s="275" t="s">
        <v>1580</v>
      </c>
      <c r="C238" s="276">
        <v>2015</v>
      </c>
      <c r="D238" s="277" t="s">
        <v>1538</v>
      </c>
      <c r="E238" s="276">
        <v>65505116317</v>
      </c>
    </row>
    <row r="239" spans="1:5" ht="22.5">
      <c r="A239" s="274">
        <v>230</v>
      </c>
      <c r="B239" s="275" t="s">
        <v>1581</v>
      </c>
      <c r="C239" s="276">
        <v>2015</v>
      </c>
      <c r="D239" s="277" t="s">
        <v>1538</v>
      </c>
      <c r="E239" s="276">
        <v>65505116320</v>
      </c>
    </row>
    <row r="240" spans="1:5">
      <c r="A240" s="274">
        <v>231</v>
      </c>
      <c r="B240" s="275" t="s">
        <v>1582</v>
      </c>
      <c r="C240" s="276">
        <v>2015</v>
      </c>
      <c r="D240" s="277" t="s">
        <v>1538</v>
      </c>
      <c r="E240" s="276">
        <v>65505116334</v>
      </c>
    </row>
    <row r="241" spans="1:5" ht="22.5">
      <c r="A241" s="274">
        <v>232</v>
      </c>
      <c r="B241" s="275" t="s">
        <v>1583</v>
      </c>
      <c r="C241" s="276">
        <v>2015</v>
      </c>
      <c r="D241" s="277" t="s">
        <v>1538</v>
      </c>
      <c r="E241" s="276">
        <v>65505116408</v>
      </c>
    </row>
    <row r="242" spans="1:5">
      <c r="A242" s="274">
        <v>233</v>
      </c>
      <c r="B242" s="275" t="s">
        <v>1584</v>
      </c>
      <c r="C242" s="276">
        <v>2015</v>
      </c>
      <c r="D242" s="277" t="s">
        <v>1538</v>
      </c>
      <c r="E242" s="276">
        <v>65505109794</v>
      </c>
    </row>
    <row r="243" spans="1:5">
      <c r="A243" s="274">
        <v>234</v>
      </c>
      <c r="B243" s="275" t="s">
        <v>1585</v>
      </c>
      <c r="C243" s="276">
        <v>2015</v>
      </c>
      <c r="D243" s="277" t="s">
        <v>1538</v>
      </c>
      <c r="E243" s="276">
        <v>65505131650</v>
      </c>
    </row>
    <row r="244" spans="1:5">
      <c r="A244" s="274">
        <v>235</v>
      </c>
      <c r="B244" s="275" t="s">
        <v>1586</v>
      </c>
      <c r="C244" s="276">
        <v>2015</v>
      </c>
      <c r="D244" s="277" t="s">
        <v>1538</v>
      </c>
      <c r="E244" s="276">
        <v>65505131707</v>
      </c>
    </row>
    <row r="245" spans="1:5">
      <c r="A245" s="274">
        <v>236</v>
      </c>
      <c r="B245" s="275" t="s">
        <v>1587</v>
      </c>
      <c r="C245" s="276">
        <v>2015</v>
      </c>
      <c r="D245" s="277" t="s">
        <v>1538</v>
      </c>
      <c r="E245" s="276">
        <v>65505131741</v>
      </c>
    </row>
    <row r="246" spans="1:5">
      <c r="A246" s="274">
        <v>237</v>
      </c>
      <c r="B246" s="275" t="s">
        <v>1588</v>
      </c>
      <c r="C246" s="276">
        <v>2015</v>
      </c>
      <c r="D246" s="277" t="s">
        <v>1538</v>
      </c>
      <c r="E246" s="276">
        <v>65505159734</v>
      </c>
    </row>
    <row r="247" spans="1:5">
      <c r="A247" s="274">
        <v>238</v>
      </c>
      <c r="B247" s="275" t="s">
        <v>1589</v>
      </c>
      <c r="C247" s="276">
        <v>2015</v>
      </c>
      <c r="D247" s="277" t="s">
        <v>1538</v>
      </c>
      <c r="E247" s="276">
        <v>65505159765</v>
      </c>
    </row>
    <row r="248" spans="1:5">
      <c r="A248" s="274">
        <v>239</v>
      </c>
      <c r="B248" s="275" t="s">
        <v>1590</v>
      </c>
      <c r="C248" s="276">
        <v>2015</v>
      </c>
      <c r="D248" s="277" t="s">
        <v>1538</v>
      </c>
      <c r="E248" s="276">
        <v>65505159873</v>
      </c>
    </row>
    <row r="249" spans="1:5" ht="22.5">
      <c r="A249" s="274">
        <v>240</v>
      </c>
      <c r="B249" s="275" t="s">
        <v>1591</v>
      </c>
      <c r="C249" s="276">
        <v>2015</v>
      </c>
      <c r="D249" s="277" t="s">
        <v>1538</v>
      </c>
      <c r="E249" s="276">
        <v>65505168766</v>
      </c>
    </row>
    <row r="250" spans="1:5">
      <c r="A250" s="274">
        <v>241</v>
      </c>
      <c r="B250" s="275" t="s">
        <v>1592</v>
      </c>
      <c r="C250" s="276">
        <v>2015</v>
      </c>
      <c r="D250" s="277" t="s">
        <v>1538</v>
      </c>
      <c r="E250" s="276">
        <v>65505172833</v>
      </c>
    </row>
    <row r="251" spans="1:5">
      <c r="A251" s="274">
        <v>242</v>
      </c>
      <c r="B251" s="275" t="s">
        <v>1593</v>
      </c>
      <c r="C251" s="276">
        <v>2015</v>
      </c>
      <c r="D251" s="277" t="s">
        <v>1538</v>
      </c>
      <c r="E251" s="276">
        <v>65505173001</v>
      </c>
    </row>
    <row r="252" spans="1:5">
      <c r="A252" s="274">
        <v>243</v>
      </c>
      <c r="B252" s="275" t="s">
        <v>1594</v>
      </c>
      <c r="C252" s="276">
        <v>2015</v>
      </c>
      <c r="D252" s="277" t="s">
        <v>1538</v>
      </c>
      <c r="E252" s="276">
        <v>65505173077</v>
      </c>
    </row>
    <row r="253" spans="1:5">
      <c r="A253" s="274">
        <v>244</v>
      </c>
      <c r="B253" s="275" t="s">
        <v>1595</v>
      </c>
      <c r="C253" s="276">
        <v>2015</v>
      </c>
      <c r="D253" s="277" t="s">
        <v>1538</v>
      </c>
      <c r="E253" s="276">
        <v>65505173245</v>
      </c>
    </row>
    <row r="254" spans="1:5">
      <c r="A254" s="274">
        <v>245</v>
      </c>
      <c r="B254" s="275" t="s">
        <v>1596</v>
      </c>
      <c r="C254" s="276">
        <v>2015</v>
      </c>
      <c r="D254" s="277" t="s">
        <v>1538</v>
      </c>
      <c r="E254" s="276">
        <v>65505184125</v>
      </c>
    </row>
    <row r="255" spans="1:5">
      <c r="A255" s="274">
        <v>246</v>
      </c>
      <c r="B255" s="275" t="s">
        <v>1597</v>
      </c>
      <c r="C255" s="276">
        <v>2015</v>
      </c>
      <c r="D255" s="277" t="s">
        <v>1538</v>
      </c>
      <c r="E255" s="276">
        <v>65505193524</v>
      </c>
    </row>
    <row r="256" spans="1:5">
      <c r="A256" s="274">
        <v>247</v>
      </c>
      <c r="B256" s="275" t="s">
        <v>1598</v>
      </c>
      <c r="C256" s="276">
        <v>2015</v>
      </c>
      <c r="D256" s="277" t="s">
        <v>1538</v>
      </c>
      <c r="E256" s="276">
        <v>65505207648</v>
      </c>
    </row>
    <row r="257" spans="1:5">
      <c r="A257" s="274">
        <v>248</v>
      </c>
      <c r="B257" s="275" t="s">
        <v>1599</v>
      </c>
      <c r="C257" s="276">
        <v>2015</v>
      </c>
      <c r="D257" s="277" t="s">
        <v>1538</v>
      </c>
      <c r="E257" s="276">
        <v>65505207665</v>
      </c>
    </row>
    <row r="258" spans="1:5" ht="30" customHeight="1">
      <c r="A258" s="274">
        <v>249</v>
      </c>
      <c r="B258" s="275" t="s">
        <v>1600</v>
      </c>
      <c r="C258" s="276">
        <v>2015</v>
      </c>
      <c r="D258" s="277" t="s">
        <v>1538</v>
      </c>
      <c r="E258" s="276">
        <v>65505214603</v>
      </c>
    </row>
    <row r="259" spans="1:5" ht="30" customHeight="1">
      <c r="A259" s="274">
        <v>250</v>
      </c>
      <c r="B259" s="275" t="s">
        <v>1601</v>
      </c>
      <c r="C259" s="276">
        <v>2015</v>
      </c>
      <c r="D259" s="277" t="s">
        <v>1538</v>
      </c>
      <c r="E259" s="276">
        <v>65505215765</v>
      </c>
    </row>
    <row r="260" spans="1:5" ht="30" customHeight="1">
      <c r="A260" s="274">
        <v>251</v>
      </c>
      <c r="B260" s="275" t="s">
        <v>1602</v>
      </c>
      <c r="C260" s="276">
        <v>2015</v>
      </c>
      <c r="D260" s="277" t="s">
        <v>1538</v>
      </c>
      <c r="E260" s="276">
        <v>65505217692</v>
      </c>
    </row>
    <row r="261" spans="1:5" ht="30" customHeight="1">
      <c r="A261" s="274">
        <v>252</v>
      </c>
      <c r="B261" s="275" t="s">
        <v>1603</v>
      </c>
      <c r="C261" s="276">
        <v>2015</v>
      </c>
      <c r="D261" s="277" t="s">
        <v>1538</v>
      </c>
      <c r="E261" s="276">
        <v>65505222688</v>
      </c>
    </row>
    <row r="262" spans="1:5" ht="30" customHeight="1">
      <c r="A262" s="274">
        <v>253</v>
      </c>
      <c r="B262" s="275" t="s">
        <v>1604</v>
      </c>
      <c r="C262" s="276">
        <v>2015</v>
      </c>
      <c r="D262" s="277" t="s">
        <v>1538</v>
      </c>
      <c r="E262" s="276">
        <v>65505225346</v>
      </c>
    </row>
    <row r="263" spans="1:5" ht="33.75">
      <c r="A263" s="274">
        <v>254</v>
      </c>
      <c r="B263" s="275" t="s">
        <v>1605</v>
      </c>
      <c r="C263" s="276">
        <v>2015</v>
      </c>
      <c r="D263" s="277" t="s">
        <v>1538</v>
      </c>
      <c r="E263" s="276">
        <v>65505225255</v>
      </c>
    </row>
    <row r="264" spans="1:5">
      <c r="A264" s="274">
        <v>255</v>
      </c>
      <c r="B264" s="275" t="s">
        <v>1606</v>
      </c>
      <c r="C264" s="276">
        <v>2015</v>
      </c>
      <c r="D264" s="277" t="s">
        <v>1538</v>
      </c>
      <c r="E264" s="276">
        <v>65505229729</v>
      </c>
    </row>
    <row r="265" spans="1:5">
      <c r="A265" s="274">
        <v>256</v>
      </c>
      <c r="B265" s="275" t="s">
        <v>1607</v>
      </c>
      <c r="C265" s="276">
        <v>2015</v>
      </c>
      <c r="D265" s="277" t="s">
        <v>1538</v>
      </c>
      <c r="E265" s="276">
        <v>65505335612</v>
      </c>
    </row>
    <row r="266" spans="1:5">
      <c r="A266" s="274">
        <v>257</v>
      </c>
      <c r="B266" s="275" t="s">
        <v>1606</v>
      </c>
      <c r="C266" s="276">
        <v>2015</v>
      </c>
      <c r="D266" s="277" t="s">
        <v>1538</v>
      </c>
      <c r="E266" s="276">
        <v>65505229729</v>
      </c>
    </row>
    <row r="267" spans="1:5">
      <c r="A267" s="274">
        <v>258</v>
      </c>
      <c r="B267" s="275" t="s">
        <v>1608</v>
      </c>
      <c r="C267" s="276">
        <v>2015</v>
      </c>
      <c r="D267" s="277" t="s">
        <v>1538</v>
      </c>
      <c r="E267" s="276">
        <v>65505254549</v>
      </c>
    </row>
    <row r="268" spans="1:5">
      <c r="A268" s="274">
        <v>259</v>
      </c>
      <c r="B268" s="275" t="s">
        <v>1609</v>
      </c>
      <c r="C268" s="276">
        <v>2015</v>
      </c>
      <c r="D268" s="277" t="s">
        <v>1538</v>
      </c>
      <c r="E268" s="276">
        <v>65505254504</v>
      </c>
    </row>
    <row r="269" spans="1:5">
      <c r="A269" s="274">
        <v>260</v>
      </c>
      <c r="B269" s="275" t="s">
        <v>1610</v>
      </c>
      <c r="C269" s="276">
        <v>2015</v>
      </c>
      <c r="D269" s="277" t="s">
        <v>1538</v>
      </c>
      <c r="E269" s="276">
        <v>65505254458</v>
      </c>
    </row>
    <row r="270" spans="1:5">
      <c r="A270" s="274">
        <v>261</v>
      </c>
      <c r="B270" s="275" t="s">
        <v>1611</v>
      </c>
      <c r="C270" s="276">
        <v>2015</v>
      </c>
      <c r="D270" s="277" t="s">
        <v>1538</v>
      </c>
      <c r="E270" s="276">
        <v>65505263567</v>
      </c>
    </row>
    <row r="271" spans="1:5" ht="22.5">
      <c r="A271" s="274">
        <v>262</v>
      </c>
      <c r="B271" s="275" t="s">
        <v>1612</v>
      </c>
      <c r="C271" s="276">
        <v>2015</v>
      </c>
      <c r="D271" s="277" t="s">
        <v>1538</v>
      </c>
      <c r="E271" s="276">
        <v>65505267737</v>
      </c>
    </row>
    <row r="272" spans="1:5">
      <c r="A272" s="274">
        <v>263</v>
      </c>
      <c r="B272" s="275" t="s">
        <v>1613</v>
      </c>
      <c r="C272" s="276">
        <v>2015</v>
      </c>
      <c r="D272" s="277" t="s">
        <v>1538</v>
      </c>
      <c r="E272" s="276">
        <v>65505269906</v>
      </c>
    </row>
    <row r="273" spans="1:5">
      <c r="A273" s="274">
        <v>264</v>
      </c>
      <c r="B273" s="275" t="s">
        <v>1614</v>
      </c>
      <c r="C273" s="276">
        <v>2015</v>
      </c>
      <c r="D273" s="277" t="s">
        <v>1538</v>
      </c>
      <c r="E273" s="276">
        <v>65505290360</v>
      </c>
    </row>
    <row r="274" spans="1:5">
      <c r="A274" s="274">
        <v>265</v>
      </c>
      <c r="B274" s="275" t="s">
        <v>1615</v>
      </c>
      <c r="C274" s="276">
        <v>2015</v>
      </c>
      <c r="D274" s="277" t="s">
        <v>1538</v>
      </c>
      <c r="E274" s="276">
        <v>65505290312</v>
      </c>
    </row>
    <row r="275" spans="1:5">
      <c r="A275" s="274">
        <v>266</v>
      </c>
      <c r="B275" s="275" t="s">
        <v>1616</v>
      </c>
      <c r="C275" s="276">
        <v>2015</v>
      </c>
      <c r="D275" s="277" t="s">
        <v>1538</v>
      </c>
      <c r="E275" s="276">
        <v>65505296605</v>
      </c>
    </row>
    <row r="276" spans="1:5">
      <c r="A276" s="274">
        <v>267</v>
      </c>
      <c r="B276" s="275" t="s">
        <v>1617</v>
      </c>
      <c r="C276" s="276">
        <v>2015</v>
      </c>
      <c r="D276" s="277" t="s">
        <v>1538</v>
      </c>
      <c r="E276" s="276">
        <v>65505312996</v>
      </c>
    </row>
    <row r="277" spans="1:5">
      <c r="A277" s="274">
        <v>268</v>
      </c>
      <c r="B277" s="275" t="s">
        <v>1618</v>
      </c>
      <c r="C277" s="276">
        <v>2015</v>
      </c>
      <c r="D277" s="277" t="s">
        <v>1538</v>
      </c>
      <c r="E277" s="276">
        <v>65505313042</v>
      </c>
    </row>
    <row r="278" spans="1:5">
      <c r="A278" s="274">
        <v>269</v>
      </c>
      <c r="B278" s="275" t="s">
        <v>1619</v>
      </c>
      <c r="C278" s="276">
        <v>2015</v>
      </c>
      <c r="D278" s="277" t="s">
        <v>1538</v>
      </c>
      <c r="E278" s="276">
        <v>65505313073</v>
      </c>
    </row>
    <row r="279" spans="1:5">
      <c r="A279" s="274">
        <v>270</v>
      </c>
      <c r="B279" s="275" t="s">
        <v>1620</v>
      </c>
      <c r="C279" s="276">
        <v>2015</v>
      </c>
      <c r="D279" s="277" t="s">
        <v>1538</v>
      </c>
      <c r="E279" s="276">
        <v>65505313238</v>
      </c>
    </row>
    <row r="280" spans="1:5">
      <c r="A280" s="274">
        <v>271</v>
      </c>
      <c r="B280" s="275" t="s">
        <v>1621</v>
      </c>
      <c r="C280" s="276">
        <v>2015</v>
      </c>
      <c r="D280" s="277" t="s">
        <v>1538</v>
      </c>
      <c r="E280" s="276">
        <v>65505313269</v>
      </c>
    </row>
    <row r="281" spans="1:5">
      <c r="A281" s="274">
        <v>272</v>
      </c>
      <c r="B281" s="275" t="s">
        <v>1622</v>
      </c>
      <c r="C281" s="276">
        <v>2015</v>
      </c>
      <c r="D281" s="277" t="s">
        <v>1538</v>
      </c>
      <c r="E281" s="276">
        <v>65505313301</v>
      </c>
    </row>
    <row r="282" spans="1:5">
      <c r="A282" s="274">
        <v>273</v>
      </c>
      <c r="B282" s="275" t="s">
        <v>1623</v>
      </c>
      <c r="C282" s="276">
        <v>2015</v>
      </c>
      <c r="D282" s="277" t="s">
        <v>1538</v>
      </c>
      <c r="E282" s="276">
        <v>65505313394</v>
      </c>
    </row>
    <row r="283" spans="1:5">
      <c r="A283" s="274">
        <v>274</v>
      </c>
      <c r="B283" s="275" t="s">
        <v>1624</v>
      </c>
      <c r="C283" s="276">
        <v>2015</v>
      </c>
      <c r="D283" s="277" t="s">
        <v>1538</v>
      </c>
      <c r="E283" s="276">
        <v>65505313792</v>
      </c>
    </row>
    <row r="284" spans="1:5">
      <c r="A284" s="274">
        <v>275</v>
      </c>
      <c r="B284" s="275" t="s">
        <v>1625</v>
      </c>
      <c r="C284" s="276">
        <v>2015</v>
      </c>
      <c r="D284" s="277" t="s">
        <v>1538</v>
      </c>
      <c r="E284" s="276">
        <v>65505313468</v>
      </c>
    </row>
    <row r="285" spans="1:5">
      <c r="A285" s="274">
        <v>276</v>
      </c>
      <c r="B285" s="275" t="s">
        <v>1626</v>
      </c>
      <c r="C285" s="276">
        <v>2015</v>
      </c>
      <c r="D285" s="277" t="s">
        <v>1538</v>
      </c>
      <c r="E285" s="276">
        <v>65505313499</v>
      </c>
    </row>
    <row r="286" spans="1:5">
      <c r="A286" s="274">
        <v>277</v>
      </c>
      <c r="B286" s="275" t="s">
        <v>1627</v>
      </c>
      <c r="C286" s="276">
        <v>2015</v>
      </c>
      <c r="D286" s="277" t="s">
        <v>1538</v>
      </c>
      <c r="E286" s="276">
        <v>65505313514</v>
      </c>
    </row>
    <row r="287" spans="1:5">
      <c r="A287" s="274">
        <v>278</v>
      </c>
      <c r="B287" s="275" t="s">
        <v>1628</v>
      </c>
      <c r="C287" s="276">
        <v>2015</v>
      </c>
      <c r="D287" s="277" t="s">
        <v>1538</v>
      </c>
      <c r="E287" s="276">
        <v>65505313531</v>
      </c>
    </row>
    <row r="288" spans="1:5">
      <c r="A288" s="274">
        <v>279</v>
      </c>
      <c r="B288" s="275" t="s">
        <v>1629</v>
      </c>
      <c r="C288" s="276">
        <v>2015</v>
      </c>
      <c r="D288" s="277" t="s">
        <v>1538</v>
      </c>
      <c r="E288" s="276">
        <v>65505313605</v>
      </c>
    </row>
    <row r="289" spans="1:5">
      <c r="A289" s="274">
        <v>280</v>
      </c>
      <c r="B289" s="275" t="s">
        <v>1630</v>
      </c>
      <c r="C289" s="276">
        <v>2015</v>
      </c>
      <c r="D289" s="277" t="s">
        <v>1538</v>
      </c>
      <c r="E289" s="276">
        <v>65505313636</v>
      </c>
    </row>
    <row r="290" spans="1:5">
      <c r="A290" s="274">
        <v>281</v>
      </c>
      <c r="B290" s="275" t="s">
        <v>1631</v>
      </c>
      <c r="C290" s="276">
        <v>2015</v>
      </c>
      <c r="D290" s="277" t="s">
        <v>1538</v>
      </c>
      <c r="E290" s="276">
        <v>65505313670</v>
      </c>
    </row>
    <row r="291" spans="1:5">
      <c r="A291" s="274">
        <v>282</v>
      </c>
      <c r="B291" s="275" t="s">
        <v>1632</v>
      </c>
      <c r="C291" s="276">
        <v>2015</v>
      </c>
      <c r="D291" s="277" t="s">
        <v>1538</v>
      </c>
      <c r="E291" s="276">
        <v>65505313761</v>
      </c>
    </row>
    <row r="292" spans="1:5">
      <c r="A292" s="274">
        <v>283</v>
      </c>
      <c r="B292" s="275" t="s">
        <v>1624</v>
      </c>
      <c r="C292" s="276">
        <v>2015</v>
      </c>
      <c r="D292" s="277" t="s">
        <v>1538</v>
      </c>
      <c r="E292" s="276">
        <v>65505313440</v>
      </c>
    </row>
    <row r="293" spans="1:5">
      <c r="A293" s="274">
        <v>284</v>
      </c>
      <c r="B293" s="275" t="s">
        <v>1633</v>
      </c>
      <c r="C293" s="276">
        <v>2015</v>
      </c>
      <c r="D293" s="277" t="s">
        <v>1538</v>
      </c>
      <c r="E293" s="276">
        <v>65505313912</v>
      </c>
    </row>
    <row r="294" spans="1:5">
      <c r="A294" s="274">
        <v>285</v>
      </c>
      <c r="B294" s="275" t="s">
        <v>1634</v>
      </c>
      <c r="C294" s="276">
        <v>2015</v>
      </c>
      <c r="D294" s="277" t="s">
        <v>1538</v>
      </c>
      <c r="E294" s="276">
        <v>65505313943</v>
      </c>
    </row>
    <row r="295" spans="1:5">
      <c r="A295" s="274">
        <v>286</v>
      </c>
      <c r="B295" s="275" t="s">
        <v>1635</v>
      </c>
      <c r="C295" s="276">
        <v>2015</v>
      </c>
      <c r="D295" s="277" t="s">
        <v>1538</v>
      </c>
      <c r="E295" s="276">
        <v>65505313974</v>
      </c>
    </row>
    <row r="296" spans="1:5" ht="22.5">
      <c r="A296" s="274">
        <v>287</v>
      </c>
      <c r="B296" s="275" t="s">
        <v>1636</v>
      </c>
      <c r="C296" s="276">
        <v>2015</v>
      </c>
      <c r="D296" s="277" t="s">
        <v>1538</v>
      </c>
      <c r="E296" s="276">
        <v>65505313991</v>
      </c>
    </row>
    <row r="297" spans="1:5">
      <c r="A297" s="274">
        <v>288</v>
      </c>
      <c r="B297" s="275" t="s">
        <v>1637</v>
      </c>
      <c r="C297" s="276">
        <v>2015</v>
      </c>
      <c r="D297" s="277" t="s">
        <v>1538</v>
      </c>
      <c r="E297" s="276">
        <v>65505314017</v>
      </c>
    </row>
    <row r="298" spans="1:5">
      <c r="A298" s="274">
        <v>289</v>
      </c>
      <c r="B298" s="275" t="s">
        <v>1638</v>
      </c>
      <c r="C298" s="276">
        <v>2015</v>
      </c>
      <c r="D298" s="277" t="s">
        <v>1538</v>
      </c>
      <c r="E298" s="276">
        <v>65505314048</v>
      </c>
    </row>
    <row r="299" spans="1:5">
      <c r="A299" s="274">
        <v>290</v>
      </c>
      <c r="B299" s="275" t="s">
        <v>1639</v>
      </c>
      <c r="C299" s="276">
        <v>2015</v>
      </c>
      <c r="D299" s="277" t="s">
        <v>1538</v>
      </c>
      <c r="E299" s="276">
        <v>65505314065</v>
      </c>
    </row>
    <row r="300" spans="1:5">
      <c r="A300" s="274">
        <v>291</v>
      </c>
      <c r="B300" s="275" t="s">
        <v>1640</v>
      </c>
      <c r="C300" s="276">
        <v>2015</v>
      </c>
      <c r="D300" s="277" t="s">
        <v>1538</v>
      </c>
      <c r="E300" s="276">
        <v>65505314125</v>
      </c>
    </row>
    <row r="301" spans="1:5">
      <c r="A301" s="274">
        <v>292</v>
      </c>
      <c r="B301" s="275" t="s">
        <v>1641</v>
      </c>
      <c r="C301" s="276">
        <v>2015</v>
      </c>
      <c r="D301" s="277" t="s">
        <v>1538</v>
      </c>
      <c r="E301" s="276">
        <v>65505314187</v>
      </c>
    </row>
    <row r="302" spans="1:5">
      <c r="A302" s="274">
        <v>293</v>
      </c>
      <c r="B302" s="275" t="s">
        <v>1642</v>
      </c>
      <c r="C302" s="276">
        <v>2015</v>
      </c>
      <c r="D302" s="277" t="s">
        <v>1538</v>
      </c>
      <c r="E302" s="276">
        <v>65505314034</v>
      </c>
    </row>
    <row r="303" spans="1:5">
      <c r="A303" s="274">
        <v>294</v>
      </c>
      <c r="B303" s="275" t="s">
        <v>1643</v>
      </c>
      <c r="C303" s="276">
        <v>2015</v>
      </c>
      <c r="D303" s="277" t="s">
        <v>1538</v>
      </c>
      <c r="E303" s="276">
        <v>65505314051</v>
      </c>
    </row>
    <row r="304" spans="1:5">
      <c r="A304" s="274">
        <v>295</v>
      </c>
      <c r="B304" s="275" t="s">
        <v>1644</v>
      </c>
      <c r="C304" s="276">
        <v>2015</v>
      </c>
      <c r="D304" s="277" t="s">
        <v>1538</v>
      </c>
      <c r="E304" s="276">
        <v>65505314082</v>
      </c>
    </row>
    <row r="305" spans="1:5">
      <c r="A305" s="274">
        <v>296</v>
      </c>
      <c r="B305" s="275" t="s">
        <v>1645</v>
      </c>
      <c r="C305" s="276">
        <v>2015</v>
      </c>
      <c r="D305" s="277" t="s">
        <v>1538</v>
      </c>
      <c r="E305" s="276">
        <v>65505314139</v>
      </c>
    </row>
    <row r="306" spans="1:5">
      <c r="A306" s="274">
        <v>297</v>
      </c>
      <c r="B306" s="275" t="s">
        <v>1646</v>
      </c>
      <c r="C306" s="276">
        <v>2015</v>
      </c>
      <c r="D306" s="277" t="s">
        <v>1538</v>
      </c>
      <c r="E306" s="276">
        <v>65505314202</v>
      </c>
    </row>
    <row r="307" spans="1:5">
      <c r="A307" s="274">
        <v>298</v>
      </c>
      <c r="B307" s="275" t="s">
        <v>1647</v>
      </c>
      <c r="C307" s="276">
        <v>2015</v>
      </c>
      <c r="D307" s="277" t="s">
        <v>1538</v>
      </c>
      <c r="E307" s="276">
        <v>65505314281</v>
      </c>
    </row>
    <row r="308" spans="1:5">
      <c r="A308" s="274">
        <v>299</v>
      </c>
      <c r="B308" s="275" t="s">
        <v>1648</v>
      </c>
      <c r="C308" s="276">
        <v>2015</v>
      </c>
      <c r="D308" s="277" t="s">
        <v>1538</v>
      </c>
      <c r="E308" s="276">
        <v>65505314341</v>
      </c>
    </row>
    <row r="309" spans="1:5">
      <c r="A309" s="274">
        <v>300</v>
      </c>
      <c r="B309" s="275" t="s">
        <v>1649</v>
      </c>
      <c r="C309" s="276">
        <v>2015</v>
      </c>
      <c r="D309" s="277" t="s">
        <v>1538</v>
      </c>
      <c r="E309" s="276">
        <v>65505314372</v>
      </c>
    </row>
    <row r="310" spans="1:5">
      <c r="A310" s="274">
        <v>301</v>
      </c>
      <c r="B310" s="275" t="s">
        <v>1650</v>
      </c>
      <c r="C310" s="276">
        <v>2015</v>
      </c>
      <c r="D310" s="277" t="s">
        <v>1538</v>
      </c>
      <c r="E310" s="276">
        <v>65505315350</v>
      </c>
    </row>
    <row r="311" spans="1:5">
      <c r="A311" s="274">
        <v>302</v>
      </c>
      <c r="B311" s="275" t="s">
        <v>1651</v>
      </c>
      <c r="C311" s="276">
        <v>2015</v>
      </c>
      <c r="D311" s="277" t="s">
        <v>1538</v>
      </c>
      <c r="E311" s="276">
        <v>65505325772</v>
      </c>
    </row>
    <row r="312" spans="1:5">
      <c r="A312" s="274">
        <v>303</v>
      </c>
      <c r="B312" s="275" t="s">
        <v>1652</v>
      </c>
      <c r="C312" s="276">
        <v>2015</v>
      </c>
      <c r="D312" s="277" t="s">
        <v>1538</v>
      </c>
      <c r="E312" s="276">
        <v>65505302176</v>
      </c>
    </row>
    <row r="313" spans="1:5">
      <c r="A313" s="274">
        <v>304</v>
      </c>
      <c r="B313" s="275" t="s">
        <v>1653</v>
      </c>
      <c r="C313" s="276">
        <v>2015</v>
      </c>
      <c r="D313" s="277" t="s">
        <v>1538</v>
      </c>
      <c r="E313" s="276">
        <v>65505302114</v>
      </c>
    </row>
    <row r="314" spans="1:5">
      <c r="A314" s="274">
        <v>305</v>
      </c>
      <c r="B314" s="275" t="s">
        <v>1654</v>
      </c>
      <c r="C314" s="276">
        <v>2015</v>
      </c>
      <c r="D314" s="277" t="s">
        <v>1538</v>
      </c>
      <c r="E314" s="276">
        <v>65505312414</v>
      </c>
    </row>
    <row r="315" spans="1:5">
      <c r="A315" s="274">
        <v>306</v>
      </c>
      <c r="B315" s="275" t="s">
        <v>1655</v>
      </c>
      <c r="C315" s="276">
        <v>2015</v>
      </c>
      <c r="D315" s="277" t="s">
        <v>1538</v>
      </c>
      <c r="E315" s="276">
        <v>65505349624</v>
      </c>
    </row>
    <row r="316" spans="1:5">
      <c r="A316" s="274">
        <v>307</v>
      </c>
      <c r="B316" s="275" t="s">
        <v>1656</v>
      </c>
      <c r="C316" s="276">
        <v>2015</v>
      </c>
      <c r="D316" s="277" t="s">
        <v>1538</v>
      </c>
      <c r="E316" s="276">
        <v>65505349686</v>
      </c>
    </row>
    <row r="317" spans="1:5">
      <c r="A317" s="274">
        <v>308</v>
      </c>
      <c r="B317" s="275" t="s">
        <v>1655</v>
      </c>
      <c r="C317" s="276">
        <v>2015</v>
      </c>
      <c r="D317" s="277" t="s">
        <v>1538</v>
      </c>
      <c r="E317" s="276">
        <v>65505349624</v>
      </c>
    </row>
    <row r="318" spans="1:5">
      <c r="A318" s="274">
        <v>309</v>
      </c>
      <c r="B318" s="275" t="s">
        <v>1656</v>
      </c>
      <c r="C318" s="276">
        <v>2015</v>
      </c>
      <c r="D318" s="277" t="s">
        <v>1538</v>
      </c>
      <c r="E318" s="276">
        <v>65505349686</v>
      </c>
    </row>
    <row r="319" spans="1:5">
      <c r="A319" s="274">
        <v>310</v>
      </c>
      <c r="B319" s="275" t="s">
        <v>1657</v>
      </c>
      <c r="C319" s="276">
        <v>2015</v>
      </c>
      <c r="D319" s="277" t="s">
        <v>1538</v>
      </c>
      <c r="E319" s="276">
        <v>65505353372</v>
      </c>
    </row>
    <row r="320" spans="1:5">
      <c r="A320" s="274">
        <v>311</v>
      </c>
      <c r="B320" s="275" t="s">
        <v>1658</v>
      </c>
      <c r="C320" s="276">
        <v>2015</v>
      </c>
      <c r="D320" s="277" t="s">
        <v>1538</v>
      </c>
      <c r="E320" s="276">
        <v>65505353415</v>
      </c>
    </row>
    <row r="321" spans="1:5">
      <c r="A321" s="274">
        <v>312</v>
      </c>
      <c r="B321" s="275" t="s">
        <v>1659</v>
      </c>
      <c r="C321" s="276">
        <v>2015</v>
      </c>
      <c r="D321" s="277" t="s">
        <v>1538</v>
      </c>
      <c r="E321" s="276">
        <v>65505353463</v>
      </c>
    </row>
    <row r="322" spans="1:5">
      <c r="A322" s="274">
        <v>313</v>
      </c>
      <c r="B322" s="275" t="s">
        <v>1660</v>
      </c>
      <c r="C322" s="276">
        <v>2015</v>
      </c>
      <c r="D322" s="277" t="s">
        <v>1538</v>
      </c>
      <c r="E322" s="276">
        <v>65505353494</v>
      </c>
    </row>
    <row r="331" spans="1:5">
      <c r="B331" s="279"/>
      <c r="C331" s="288"/>
    </row>
    <row r="332" spans="1:5">
      <c r="B332" s="279"/>
      <c r="C332" s="288"/>
    </row>
    <row r="333" spans="1:5">
      <c r="B333" s="279"/>
      <c r="C333" s="288"/>
    </row>
    <row r="334" spans="1:5">
      <c r="B334" s="279"/>
      <c r="C334" s="288"/>
    </row>
    <row r="335" spans="1:5">
      <c r="B335" s="279"/>
      <c r="C335" s="288"/>
    </row>
    <row r="336" spans="1:5">
      <c r="B336" s="279"/>
      <c r="C336" s="288"/>
    </row>
    <row r="339" spans="2:5">
      <c r="E339" s="261"/>
    </row>
    <row r="340" spans="2:5">
      <c r="E340" s="261"/>
    </row>
    <row r="350" spans="2:5">
      <c r="B350" s="279"/>
      <c r="C350" s="288"/>
    </row>
    <row r="355" spans="1:5">
      <c r="A355" s="261"/>
      <c r="B355" s="279"/>
      <c r="C355" s="288"/>
      <c r="D355" s="263"/>
      <c r="E355" s="261"/>
    </row>
    <row r="356" spans="1:5">
      <c r="A356" s="261"/>
      <c r="B356" s="279"/>
      <c r="C356" s="288"/>
      <c r="D356" s="263"/>
      <c r="E356" s="261"/>
    </row>
    <row r="357" spans="1:5">
      <c r="A357" s="261"/>
      <c r="B357" s="279"/>
      <c r="C357" s="288"/>
      <c r="D357" s="263"/>
      <c r="E357" s="261"/>
    </row>
    <row r="358" spans="1:5">
      <c r="A358" s="261"/>
      <c r="B358" s="279"/>
      <c r="C358" s="288"/>
      <c r="D358" s="263"/>
      <c r="E358" s="261"/>
    </row>
    <row r="359" spans="1:5">
      <c r="A359" s="261"/>
      <c r="B359" s="279"/>
      <c r="C359" s="288"/>
      <c r="D359" s="263"/>
      <c r="E359" s="261"/>
    </row>
    <row r="360" spans="1:5">
      <c r="A360" s="261"/>
      <c r="B360" s="279"/>
      <c r="C360" s="288"/>
      <c r="D360" s="263"/>
      <c r="E360" s="261"/>
    </row>
    <row r="361" spans="1:5">
      <c r="A361" s="261"/>
      <c r="B361" s="279"/>
      <c r="C361" s="288"/>
      <c r="D361" s="263"/>
      <c r="E361" s="261"/>
    </row>
    <row r="362" spans="1:5">
      <c r="A362" s="261"/>
      <c r="B362" s="279"/>
      <c r="C362" s="288"/>
      <c r="D362" s="263"/>
      <c r="E362" s="261"/>
    </row>
    <row r="363" spans="1:5">
      <c r="A363" s="261"/>
      <c r="B363" s="279"/>
      <c r="C363" s="288"/>
      <c r="D363" s="263"/>
      <c r="E363" s="261"/>
    </row>
    <row r="364" spans="1:5">
      <c r="A364" s="261"/>
      <c r="B364" s="279"/>
      <c r="C364" s="288"/>
      <c r="D364" s="263"/>
      <c r="E364" s="261"/>
    </row>
    <row r="365" spans="1:5">
      <c r="A365" s="261"/>
      <c r="B365" s="279"/>
      <c r="C365" s="288"/>
      <c r="D365" s="263"/>
      <c r="E365" s="261"/>
    </row>
    <row r="366" spans="1:5">
      <c r="A366" s="261"/>
      <c r="B366" s="279"/>
      <c r="C366" s="288"/>
      <c r="D366" s="263"/>
      <c r="E366" s="261"/>
    </row>
    <row r="367" spans="1:5">
      <c r="A367" s="261"/>
      <c r="B367" s="279"/>
      <c r="C367" s="288"/>
      <c r="D367" s="263"/>
      <c r="E367" s="261"/>
    </row>
    <row r="368" spans="1:5">
      <c r="A368" s="261"/>
      <c r="B368" s="279"/>
      <c r="C368" s="288"/>
      <c r="D368" s="263"/>
      <c r="E368" s="261"/>
    </row>
    <row r="369" spans="1:5">
      <c r="A369" s="261"/>
      <c r="B369" s="279"/>
      <c r="C369" s="288"/>
      <c r="D369" s="263"/>
      <c r="E369" s="261"/>
    </row>
    <row r="370" spans="1:5">
      <c r="A370" s="261"/>
      <c r="B370" s="279"/>
      <c r="C370" s="288"/>
      <c r="D370" s="263"/>
      <c r="E370" s="261"/>
    </row>
    <row r="371" spans="1:5">
      <c r="A371" s="261"/>
      <c r="B371" s="279"/>
      <c r="C371" s="288"/>
      <c r="D371" s="263"/>
      <c r="E371" s="261"/>
    </row>
    <row r="372" spans="1:5">
      <c r="A372" s="261"/>
      <c r="B372" s="279"/>
      <c r="C372" s="288"/>
      <c r="D372" s="263"/>
      <c r="E372" s="261"/>
    </row>
  </sheetData>
  <mergeCells count="10">
    <mergeCell ref="I54:N54"/>
    <mergeCell ref="I55:N55"/>
    <mergeCell ref="A1:E1"/>
    <mergeCell ref="A2:E2"/>
    <mergeCell ref="A3:E3"/>
    <mergeCell ref="A4:E4"/>
    <mergeCell ref="A6:E6"/>
    <mergeCell ref="A7:A8"/>
    <mergeCell ref="B7:B8"/>
    <mergeCell ref="C7:E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15</vt:i4>
      </vt:variant>
    </vt:vector>
  </HeadingPairs>
  <TitlesOfParts>
    <vt:vector size="48" baseType="lpstr">
      <vt:lpstr>ING 1 armonizados</vt:lpstr>
      <vt:lpstr>ING 2 armonizados</vt:lpstr>
      <vt:lpstr>ING 3 armonizados</vt:lpstr>
      <vt:lpstr>ING 4 armonizados</vt:lpstr>
      <vt:lpstr>ING 5 armonizados</vt:lpstr>
      <vt:lpstr>Part_enero_dic_2015</vt:lpstr>
      <vt:lpstr>Aport_enero_dic2015</vt:lpstr>
      <vt:lpstr>DESCUENTO MPO 4TO TRIM</vt:lpstr>
      <vt:lpstr>cuentas bancarias</vt:lpstr>
      <vt:lpstr>R2 Capítulo del Gasto</vt:lpstr>
      <vt:lpstr>R1 tipo y objeto</vt:lpstr>
      <vt:lpstr>R4 Finalidad</vt:lpstr>
      <vt:lpstr>R5 Ejes</vt:lpstr>
      <vt:lpstr>R6 Grupo</vt:lpstr>
      <vt:lpstr>R7 Administrativa</vt:lpstr>
      <vt:lpstr>R8 Tipo</vt:lpstr>
      <vt:lpstr>Deuda Pública </vt:lpstr>
      <vt:lpstr>Evolución de la deuda pesos</vt:lpstr>
      <vt:lpstr>bonos cupon PESOS</vt:lpstr>
      <vt:lpstr>Evolucion obligaciones de pago</vt:lpstr>
      <vt:lpstr>3er TRIMESTRE  2015</vt:lpstr>
      <vt:lpstr>Hoja1</vt:lpstr>
      <vt:lpstr>Hoja6</vt:lpstr>
      <vt:lpstr>NULIDAD FED</vt:lpstr>
      <vt:lpstr>NULIDAD ESTATAL </vt:lpstr>
      <vt:lpstr>RECURSOS DE REVOCACIÓN </vt:lpstr>
      <vt:lpstr>RRE</vt:lpstr>
      <vt:lpstr>Hoja1 (2)</vt:lpstr>
      <vt:lpstr>FORMATOS PPTARIO</vt:lpstr>
      <vt:lpstr>FORMATOS PPTARIO interes</vt:lpstr>
      <vt:lpstr>indicadores de postura fiscal</vt:lpstr>
      <vt:lpstr>programas bienestarr</vt:lpstr>
      <vt:lpstr>Hoja24</vt:lpstr>
      <vt:lpstr>'bonos cupon PESOS'!Área_de_impresión</vt:lpstr>
      <vt:lpstr>'Deuda Pública '!Área_de_impresión</vt:lpstr>
      <vt:lpstr>'Evolución de la deuda pesos'!Área_de_impresión</vt:lpstr>
      <vt:lpstr>'programas bienestarr'!Área_de_impresión</vt:lpstr>
      <vt:lpstr>'R1 tipo y objeto'!Área_de_impresión</vt:lpstr>
      <vt:lpstr>'R2 Capítulo del Gasto'!Área_de_impresión</vt:lpstr>
      <vt:lpstr>'R4 Finalidad'!Área_de_impresión</vt:lpstr>
      <vt:lpstr>'R5 Ejes'!Área_de_impresión</vt:lpstr>
      <vt:lpstr>'R6 Grupo'!Área_de_impresión</vt:lpstr>
      <vt:lpstr>'R7 Administrativa'!Área_de_impresión</vt:lpstr>
      <vt:lpstr>'R8 Tipo'!Área_de_impresión</vt:lpstr>
      <vt:lpstr>Aport_enero_dic2015!Títulos_a_imprimir</vt:lpstr>
      <vt:lpstr>'DESCUENTO MPO 4TO TRIM'!Títulos_a_imprimir</vt:lpstr>
      <vt:lpstr>Part_enero_dic_2015!Títulos_a_imprimir</vt:lpstr>
      <vt:lpstr>'R7 Administrativa'!Títulos_a_imprimir</vt:lpstr>
    </vt:vector>
  </TitlesOfParts>
  <Company>Hewlett-Packard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2016-03-07T17:48:53Z</dcterms:created>
  <dcterms:modified xsi:type="dcterms:W3CDTF">2016-03-07T18:07:31Z</dcterms:modified>
</cp:coreProperties>
</file>