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15315" windowHeight="11835"/>
  </bookViews>
  <sheets>
    <sheet name="1" sheetId="1" r:id="rId1"/>
    <sheet name="2" sheetId="2" r:id="rId2"/>
    <sheet name="3" sheetId="3" r:id="rId3"/>
    <sheet name="4" sheetId="4" r:id="rId4"/>
    <sheet name="5" sheetId="8" r:id="rId5"/>
    <sheet name="6" sheetId="5" r:id="rId6"/>
    <sheet name="7" sheetId="6" r:id="rId7"/>
    <sheet name="8" sheetId="7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23" r:id="rId23"/>
    <sheet name="24" sheetId="24" r:id="rId24"/>
    <sheet name="25" sheetId="25" r:id="rId25"/>
    <sheet name="26" sheetId="26" r:id="rId26"/>
    <sheet name="27" sheetId="27" r:id="rId27"/>
    <sheet name="28" sheetId="28" r:id="rId28"/>
    <sheet name="29" sheetId="29" r:id="rId29"/>
    <sheet name="30" sheetId="30" r:id="rId30"/>
    <sheet name="31" sheetId="31" r:id="rId31"/>
    <sheet name="32" sheetId="34" r:id="rId32"/>
    <sheet name="33" sheetId="32" r:id="rId33"/>
    <sheet name="34" sheetId="33" r:id="rId34"/>
    <sheet name="35" sheetId="35" r:id="rId35"/>
    <sheet name="36" sheetId="36" r:id="rId36"/>
  </sheets>
  <externalReferences>
    <externalReference r:id="rId37"/>
    <externalReference r:id="rId38"/>
    <externalReference r:id="rId39"/>
    <externalReference r:id="rId40"/>
    <externalReference r:id="rId41"/>
  </externalReferences>
  <definedNames>
    <definedName name="Alta">[1]CATALOGOS!$J$1:$J$6</definedName>
    <definedName name="_xlnm.Print_Area" localSheetId="11">'12'!$A$1:$C$190</definedName>
    <definedName name="_xlnm.Print_Area" localSheetId="25">'26'!$B$1:$N$35</definedName>
    <definedName name="_xlnm.Print_Area" localSheetId="4">'5'!$A$5:$E$83</definedName>
    <definedName name="Base_datos_IM" localSheetId="25">[2]INDIRECTA!#REF!</definedName>
    <definedName name="Base_datos_IM" localSheetId="26">[2]INDIRECTA!#REF!</definedName>
    <definedName name="Base_datos_IM" localSheetId="27">[2]INDIRECTA!#REF!</definedName>
    <definedName name="Base_datos_IM" localSheetId="28">[2]INDIRECTA!#REF!</definedName>
    <definedName name="Base_datos_IM" localSheetId="29">[2]INDIRECTA!#REF!</definedName>
    <definedName name="Base_datos_IM" localSheetId="30">[2]INDIRECTA!#REF!</definedName>
    <definedName name="Base_datos_IM" localSheetId="31">[2]INDIRECTA!#REF!</definedName>
    <definedName name="Base_datos_IM" localSheetId="32">[2]INDIRECTA!#REF!</definedName>
    <definedName name="Base_datos_IM" localSheetId="33">[2]INDIRECTA!#REF!</definedName>
    <definedName name="Base_datos_IM">[2]INDIRECTA!#REF!</definedName>
    <definedName name="_xlnm.Database" localSheetId="25">[2]INDIRECTA!#REF!</definedName>
    <definedName name="_xlnm.Database" localSheetId="27">[2]INDIRECTA!#REF!</definedName>
    <definedName name="_xlnm.Database" localSheetId="28">[2]INDIRECTA!#REF!</definedName>
    <definedName name="_xlnm.Database" localSheetId="29">[2]INDIRECTA!#REF!</definedName>
    <definedName name="_xlnm.Database" localSheetId="30">[2]INDIRECTA!#REF!</definedName>
    <definedName name="_xlnm.Database" localSheetId="31">[2]INDIRECTA!#REF!</definedName>
    <definedName name="_xlnm.Database" localSheetId="32">[2]INDIRECTA!#REF!</definedName>
    <definedName name="_xlnm.Database" localSheetId="33">[2]INDIRECTA!#REF!</definedName>
    <definedName name="_xlnm.Database">[2]INDIRECTA!#REF!</definedName>
    <definedName name="bonos" localSheetId="25">#REF!</definedName>
    <definedName name="bonos" localSheetId="26">#REF!</definedName>
    <definedName name="bonos" localSheetId="27">#REF!</definedName>
    <definedName name="bonos" localSheetId="28">#REF!</definedName>
    <definedName name="bonos" localSheetId="29">#REF!</definedName>
    <definedName name="bonos" localSheetId="30">#REF!</definedName>
    <definedName name="bonos" localSheetId="31">#REF!</definedName>
    <definedName name="bonos" localSheetId="32">#REF!</definedName>
    <definedName name="bonos" localSheetId="33">#REF!</definedName>
    <definedName name="bonos">#REF!</definedName>
    <definedName name="CCC" localSheetId="25">#REF!</definedName>
    <definedName name="CCC" localSheetId="26">#REF!</definedName>
    <definedName name="CCC" localSheetId="27">#REF!</definedName>
    <definedName name="CCC" localSheetId="28">#REF!</definedName>
    <definedName name="CCC" localSheetId="29">#REF!</definedName>
    <definedName name="CCC" localSheetId="30">#REF!</definedName>
    <definedName name="CCC" localSheetId="31">#REF!</definedName>
    <definedName name="CCC" localSheetId="32">#REF!</definedName>
    <definedName name="CCC" localSheetId="33">#REF!</definedName>
    <definedName name="CCC">#REF!</definedName>
    <definedName name="concentrado" localSheetId="25">#REF!</definedName>
    <definedName name="concentrado" localSheetId="26">#REF!</definedName>
    <definedName name="concentrado" localSheetId="27">#REF!</definedName>
    <definedName name="concentrado" localSheetId="28">#REF!</definedName>
    <definedName name="concentrado" localSheetId="29">#REF!</definedName>
    <definedName name="concentrado" localSheetId="30">#REF!</definedName>
    <definedName name="concentrado" localSheetId="31">#REF!</definedName>
    <definedName name="concentrado" localSheetId="32">#REF!</definedName>
    <definedName name="concentrado" localSheetId="33">#REF!</definedName>
    <definedName name="concentrado">#REF!</definedName>
    <definedName name="DEUDA_PUBLICA_DE_ENTIDADES_FEDERATIVAS_Y_MUNICIPIOS_POR_TIPO_DE_DEUDOR" localSheetId="25">#REF!</definedName>
    <definedName name="DEUDA_PUBLICA_DE_ENTIDADES_FEDERATIVAS_Y_MUNICIPIOS_POR_TIPO_DE_DEUDOR" localSheetId="26">#REF!</definedName>
    <definedName name="DEUDA_PUBLICA_DE_ENTIDADES_FEDERATIVAS_Y_MUNICIPIOS_POR_TIPO_DE_DEUDOR" localSheetId="27">#REF!</definedName>
    <definedName name="DEUDA_PUBLICA_DE_ENTIDADES_FEDERATIVAS_Y_MUNICIPIOS_POR_TIPO_DE_DEUDOR" localSheetId="28">#REF!</definedName>
    <definedName name="DEUDA_PUBLICA_DE_ENTIDADES_FEDERATIVAS_Y_MUNICIPIOS_POR_TIPO_DE_DEUDOR" localSheetId="29">#REF!</definedName>
    <definedName name="DEUDA_PUBLICA_DE_ENTIDADES_FEDERATIVAS_Y_MUNICIPIOS_POR_TIPO_DE_DEUDOR" localSheetId="30">#REF!</definedName>
    <definedName name="DEUDA_PUBLICA_DE_ENTIDADES_FEDERATIVAS_Y_MUNICIPIOS_POR_TIPO_DE_DEUDOR" localSheetId="31">#REF!</definedName>
    <definedName name="DEUDA_PUBLICA_DE_ENTIDADES_FEDERATIVAS_Y_MUNICIPIOS_POR_TIPO_DE_DEUDOR" localSheetId="32">#REF!</definedName>
    <definedName name="DEUDA_PUBLICA_DE_ENTIDADES_FEDERATIVAS_Y_MUNICIPIOS_POR_TIPO_DE_DEUDOR" localSheetId="33">#REF!</definedName>
    <definedName name="DEUDA_PUBLICA_DE_ENTIDADES_FEDERATIVAS_Y_MUNICIPIOS_POR_TIPO_DE_DEUDOR">#REF!</definedName>
    <definedName name="garantia" localSheetId="25">#REF!</definedName>
    <definedName name="garantia" localSheetId="26">#REF!</definedName>
    <definedName name="garantia" localSheetId="27">#REF!</definedName>
    <definedName name="garantia" localSheetId="28">#REF!</definedName>
    <definedName name="garantia" localSheetId="29">#REF!</definedName>
    <definedName name="garantia" localSheetId="30">#REF!</definedName>
    <definedName name="garantia" localSheetId="31">#REF!</definedName>
    <definedName name="garantia" localSheetId="32">#REF!</definedName>
    <definedName name="garantia" localSheetId="33">#REF!</definedName>
    <definedName name="garantia">#REF!</definedName>
    <definedName name="GobEdo" localSheetId="25">#REF!</definedName>
    <definedName name="GobEdo" localSheetId="26">#REF!</definedName>
    <definedName name="GobEdo" localSheetId="27">#REF!</definedName>
    <definedName name="GobEdo" localSheetId="28">#REF!</definedName>
    <definedName name="GobEdo" localSheetId="29">#REF!</definedName>
    <definedName name="GobEdo" localSheetId="30">#REF!</definedName>
    <definedName name="GobEdo" localSheetId="31">#REF!</definedName>
    <definedName name="GobEdo" localSheetId="32">#REF!</definedName>
    <definedName name="GobEdo" localSheetId="33">#REF!</definedName>
    <definedName name="GobEdo">#REF!</definedName>
    <definedName name="HSep_2010" localSheetId="25">#REF!</definedName>
    <definedName name="HSep_2010" localSheetId="26">#REF!</definedName>
    <definedName name="HSep_2010" localSheetId="27">#REF!</definedName>
    <definedName name="HSep_2010" localSheetId="28">#REF!</definedName>
    <definedName name="HSep_2010" localSheetId="29">#REF!</definedName>
    <definedName name="HSep_2010" localSheetId="30">#REF!</definedName>
    <definedName name="HSep_2010" localSheetId="31">#REF!</definedName>
    <definedName name="HSep_2010" localSheetId="32">#REF!</definedName>
    <definedName name="HSep_2010" localSheetId="33">#REF!</definedName>
    <definedName name="HSep_2010">#REF!</definedName>
    <definedName name="L" localSheetId="25">#REF!</definedName>
    <definedName name="L" localSheetId="26">#REF!</definedName>
    <definedName name="L" localSheetId="27">#REF!</definedName>
    <definedName name="L" localSheetId="28">#REF!</definedName>
    <definedName name="L" localSheetId="29">#REF!</definedName>
    <definedName name="L" localSheetId="30">#REF!</definedName>
    <definedName name="L" localSheetId="31">#REF!</definedName>
    <definedName name="L" localSheetId="32">#REF!</definedName>
    <definedName name="L" localSheetId="33">#REF!</definedName>
    <definedName name="L">#REF!</definedName>
    <definedName name="mensual" localSheetId="25">#REF!</definedName>
    <definedName name="mensual" localSheetId="26">#REF!</definedName>
    <definedName name="mensual" localSheetId="27">#REF!</definedName>
    <definedName name="mensual" localSheetId="28">#REF!</definedName>
    <definedName name="mensual" localSheetId="29">#REF!</definedName>
    <definedName name="mensual" localSheetId="30">#REF!</definedName>
    <definedName name="mensual" localSheetId="31">#REF!</definedName>
    <definedName name="mensual" localSheetId="32">#REF!</definedName>
    <definedName name="mensual" localSheetId="33">#REF!</definedName>
    <definedName name="mensual">#REF!</definedName>
    <definedName name="MIRES" localSheetId="25">[2]INDIRECTA!#REF!</definedName>
    <definedName name="MIRES" localSheetId="26">[2]INDIRECTA!#REF!</definedName>
    <definedName name="MIRES" localSheetId="27">[2]INDIRECTA!#REF!</definedName>
    <definedName name="MIRES" localSheetId="28">[2]INDIRECTA!#REF!</definedName>
    <definedName name="MIRES" localSheetId="29">[2]INDIRECTA!#REF!</definedName>
    <definedName name="MIRES" localSheetId="30">[2]INDIRECTA!#REF!</definedName>
    <definedName name="MIRES" localSheetId="31">[2]INDIRECTA!#REF!</definedName>
    <definedName name="MIRES" localSheetId="32">[2]INDIRECTA!#REF!</definedName>
    <definedName name="MIRES" localSheetId="33">[2]INDIRECTA!#REF!</definedName>
    <definedName name="MIRES">[2]INDIRECTA!#REF!</definedName>
    <definedName name="NOMINA" localSheetId="0">#REF!</definedName>
    <definedName name="NOMINA" localSheetId="11">#REF!</definedName>
    <definedName name="NOMINA" localSheetId="12">#REF!</definedName>
    <definedName name="NOMINA" localSheetId="1">#REF!</definedName>
    <definedName name="NOMINA" localSheetId="20">#REF!</definedName>
    <definedName name="NOMINA" localSheetId="22">#REF!</definedName>
    <definedName name="NOMINA" localSheetId="23">#REF!</definedName>
    <definedName name="NOMINA" localSheetId="24">#REF!</definedName>
    <definedName name="NOMINA" localSheetId="2">#REF!</definedName>
    <definedName name="NOMINA" localSheetId="29">#REF!</definedName>
    <definedName name="NOMINA" localSheetId="30">#REF!</definedName>
    <definedName name="NOMINA" localSheetId="32">#REF!</definedName>
    <definedName name="NOMINA" localSheetId="33">#REF!</definedName>
    <definedName name="NOMINA" localSheetId="34">#REF!</definedName>
    <definedName name="NOMINA" localSheetId="3">#REF!</definedName>
    <definedName name="NOMINA" localSheetId="8">#REF!</definedName>
    <definedName name="NOMINA">#REF!</definedName>
    <definedName name="NUEVOOO" localSheetId="12">#REF!</definedName>
    <definedName name="NUEVOOO" localSheetId="20">#REF!</definedName>
    <definedName name="NUEVOOO" localSheetId="29">#REF!</definedName>
    <definedName name="NUEVOOO" localSheetId="30">#REF!</definedName>
    <definedName name="NUEVOOO" localSheetId="32">#REF!</definedName>
    <definedName name="NUEVOOO" localSheetId="33">#REF!</definedName>
    <definedName name="NUEVOOO">#REF!</definedName>
    <definedName name="oax" localSheetId="25">#REF!</definedName>
    <definedName name="oax" localSheetId="26">#REF!</definedName>
    <definedName name="oax" localSheetId="27">#REF!</definedName>
    <definedName name="oax" localSheetId="28">#REF!</definedName>
    <definedName name="oax" localSheetId="29">#REF!</definedName>
    <definedName name="oax" localSheetId="30">#REF!</definedName>
    <definedName name="oax" localSheetId="31">#REF!</definedName>
    <definedName name="oax" localSheetId="32">#REF!</definedName>
    <definedName name="oax" localSheetId="33">#REF!</definedName>
    <definedName name="oax">#REF!</definedName>
    <definedName name="qq" localSheetId="25">#REF!</definedName>
    <definedName name="qq" localSheetId="26">#REF!</definedName>
    <definedName name="qq" localSheetId="27">#REF!</definedName>
    <definedName name="qq" localSheetId="28">#REF!</definedName>
    <definedName name="qq" localSheetId="29">#REF!</definedName>
    <definedName name="qq" localSheetId="30">#REF!</definedName>
    <definedName name="qq" localSheetId="31">#REF!</definedName>
    <definedName name="qq" localSheetId="32">#REF!</definedName>
    <definedName name="qq" localSheetId="33">#REF!</definedName>
    <definedName name="qq">#REF!</definedName>
    <definedName name="RESP" localSheetId="25">#REF!</definedName>
    <definedName name="RESP" localSheetId="26">#REF!</definedName>
    <definedName name="RESP" localSheetId="27">#REF!</definedName>
    <definedName name="RESP" localSheetId="28">#REF!</definedName>
    <definedName name="RESP" localSheetId="29">#REF!</definedName>
    <definedName name="RESP" localSheetId="30">#REF!</definedName>
    <definedName name="RESP" localSheetId="31">#REF!</definedName>
    <definedName name="RESP" localSheetId="32">#REF!</definedName>
    <definedName name="RESP" localSheetId="33">#REF!</definedName>
    <definedName name="RESP">#REF!</definedName>
    <definedName name="sobretasa" localSheetId="25">#REF!</definedName>
    <definedName name="sobretasa" localSheetId="26">#REF!</definedName>
    <definedName name="sobretasa" localSheetId="27">#REF!</definedName>
    <definedName name="sobretasa" localSheetId="28">#REF!</definedName>
    <definedName name="sobretasa" localSheetId="29">#REF!</definedName>
    <definedName name="sobretasa" localSheetId="30">#REF!</definedName>
    <definedName name="sobretasa" localSheetId="31">#REF!</definedName>
    <definedName name="sobretasa" localSheetId="32">#REF!</definedName>
    <definedName name="sobretasa" localSheetId="33">#REF!</definedName>
    <definedName name="sobretasa">#REF!</definedName>
    <definedName name="tasas" localSheetId="25">#REF!</definedName>
    <definedName name="tasas" localSheetId="26">#REF!</definedName>
    <definedName name="tasas" localSheetId="27">#REF!</definedName>
    <definedName name="tasas" localSheetId="28">#REF!</definedName>
    <definedName name="tasas" localSheetId="29">#REF!</definedName>
    <definedName name="tasas" localSheetId="30">#REF!</definedName>
    <definedName name="tasas" localSheetId="31">#REF!</definedName>
    <definedName name="tasas" localSheetId="32">#REF!</definedName>
    <definedName name="tasas" localSheetId="33">#REF!</definedName>
    <definedName name="tasas">#REF!</definedName>
    <definedName name="_xlnm.Print_Titles" localSheetId="11">'12'!$1:$5</definedName>
    <definedName name="_xlnm.Print_Titles" localSheetId="12">'13'!$1:$5</definedName>
    <definedName name="_xlnm.Print_Titles" localSheetId="4">'5'!$5:$13</definedName>
    <definedName name="VER" localSheetId="25">#REF!</definedName>
    <definedName name="VER" localSheetId="26">#REF!</definedName>
    <definedName name="VER" localSheetId="27">#REF!</definedName>
    <definedName name="VER" localSheetId="28">#REF!</definedName>
    <definedName name="VER" localSheetId="29">#REF!</definedName>
    <definedName name="VER" localSheetId="30">#REF!</definedName>
    <definedName name="VER" localSheetId="31">#REF!</definedName>
    <definedName name="VER" localSheetId="32">#REF!</definedName>
    <definedName name="VER" localSheetId="33">#REF!</definedName>
    <definedName name="VER">#REF!</definedName>
    <definedName name="W">[3]CATALOGOS!$E$1:$E$3</definedName>
    <definedName name="X">[3]CATALOGOS!$G$1:$G$6</definedName>
  </definedNames>
  <calcPr calcId="144525"/>
</workbook>
</file>

<file path=xl/calcChain.xml><?xml version="1.0" encoding="utf-8"?>
<calcChain xmlns="http://schemas.openxmlformats.org/spreadsheetml/2006/main">
  <c r="G53" i="36" l="1"/>
  <c r="D53" i="36"/>
  <c r="G52" i="36"/>
  <c r="F52" i="36"/>
  <c r="D52" i="36"/>
  <c r="C52" i="36"/>
  <c r="C54" i="36" s="1"/>
  <c r="B52" i="36"/>
  <c r="G51" i="36"/>
  <c r="D51" i="36"/>
  <c r="G50" i="36"/>
  <c r="D50" i="36"/>
  <c r="G49" i="36"/>
  <c r="G48" i="36" s="1"/>
  <c r="D49" i="36"/>
  <c r="D48" i="36" s="1"/>
  <c r="F48" i="36"/>
  <c r="C48" i="36"/>
  <c r="B48" i="36"/>
  <c r="F47" i="36"/>
  <c r="G47" i="36" s="1"/>
  <c r="E47" i="36"/>
  <c r="D47" i="36"/>
  <c r="B47" i="36"/>
  <c r="F46" i="36"/>
  <c r="E46" i="36"/>
  <c r="B46" i="36"/>
  <c r="G46" i="36" s="1"/>
  <c r="G45" i="36"/>
  <c r="F45" i="36"/>
  <c r="E45" i="36"/>
  <c r="D45" i="36"/>
  <c r="B45" i="36"/>
  <c r="F44" i="36"/>
  <c r="G44" i="36" s="1"/>
  <c r="E44" i="36"/>
  <c r="D44" i="36"/>
  <c r="B44" i="36"/>
  <c r="G43" i="36"/>
  <c r="D43" i="36"/>
  <c r="F42" i="36"/>
  <c r="G42" i="36" s="1"/>
  <c r="G41" i="36" s="1"/>
  <c r="E42" i="36"/>
  <c r="E41" i="36" s="1"/>
  <c r="B42" i="36"/>
  <c r="B41" i="36" s="1"/>
  <c r="F41" i="36"/>
  <c r="C41" i="36"/>
  <c r="F40" i="36"/>
  <c r="F38" i="36" s="1"/>
  <c r="E40" i="36"/>
  <c r="D40" i="36"/>
  <c r="F39" i="36"/>
  <c r="E39" i="36"/>
  <c r="B39" i="36"/>
  <c r="G39" i="36" s="1"/>
  <c r="E38" i="36"/>
  <c r="C38" i="36"/>
  <c r="F37" i="36"/>
  <c r="G37" i="36" s="1"/>
  <c r="E37" i="36"/>
  <c r="B37" i="36"/>
  <c r="D37" i="36" s="1"/>
  <c r="G36" i="36"/>
  <c r="F36" i="36"/>
  <c r="D36" i="36"/>
  <c r="F35" i="36"/>
  <c r="G35" i="36" s="1"/>
  <c r="E35" i="36"/>
  <c r="B35" i="36"/>
  <c r="D35" i="36" s="1"/>
  <c r="C34" i="36"/>
  <c r="C27" i="36"/>
  <c r="B27" i="36"/>
  <c r="G26" i="36"/>
  <c r="D26" i="36"/>
  <c r="G25" i="36"/>
  <c r="D25" i="36"/>
  <c r="G24" i="36"/>
  <c r="D24" i="36"/>
  <c r="G23" i="36"/>
  <c r="D23" i="36"/>
  <c r="G22" i="36"/>
  <c r="D22" i="36"/>
  <c r="G21" i="36"/>
  <c r="D21" i="36"/>
  <c r="G20" i="36"/>
  <c r="D20" i="36"/>
  <c r="G19" i="36"/>
  <c r="D19" i="36"/>
  <c r="F18" i="36"/>
  <c r="G18" i="36" s="1"/>
  <c r="E18" i="36"/>
  <c r="D18" i="36"/>
  <c r="B18" i="36"/>
  <c r="G17" i="36"/>
  <c r="D17" i="36"/>
  <c r="G16" i="36"/>
  <c r="D16" i="36"/>
  <c r="G15" i="36"/>
  <c r="F15" i="36"/>
  <c r="E15" i="36"/>
  <c r="E27" i="36" s="1"/>
  <c r="D15" i="36"/>
  <c r="B15" i="36"/>
  <c r="G14" i="36"/>
  <c r="D14" i="36"/>
  <c r="G13" i="36"/>
  <c r="D13" i="36"/>
  <c r="G12" i="36"/>
  <c r="G27" i="36" s="1"/>
  <c r="D12" i="36"/>
  <c r="G11" i="36"/>
  <c r="D11" i="36"/>
  <c r="D27" i="36" s="1"/>
  <c r="E34" i="36" l="1"/>
  <c r="E54" i="36" s="1"/>
  <c r="G38" i="36"/>
  <c r="G34" i="36" s="1"/>
  <c r="G54" i="36" s="1"/>
  <c r="D42" i="36"/>
  <c r="D41" i="36" s="1"/>
  <c r="D34" i="36" s="1"/>
  <c r="D54" i="36" s="1"/>
  <c r="D46" i="36"/>
  <c r="B38" i="36"/>
  <c r="B34" i="36" s="1"/>
  <c r="B54" i="36" s="1"/>
  <c r="F34" i="36"/>
  <c r="F54" i="36" s="1"/>
  <c r="G40" i="36"/>
  <c r="D39" i="36"/>
  <c r="D38" i="36" s="1"/>
  <c r="F27" i="36"/>
  <c r="H16" i="33"/>
  <c r="H15" i="33"/>
  <c r="H14" i="33"/>
  <c r="H13" i="33"/>
  <c r="H12" i="33"/>
  <c r="G10" i="33"/>
  <c r="F10" i="33"/>
  <c r="E10" i="33"/>
  <c r="D10" i="33"/>
  <c r="G10" i="32"/>
  <c r="H10" i="32" s="1"/>
  <c r="H8" i="32" s="1"/>
  <c r="I8" i="32"/>
  <c r="F8" i="32"/>
  <c r="E8" i="32"/>
  <c r="H14" i="31"/>
  <c r="I14" i="31" s="1"/>
  <c r="H13" i="31"/>
  <c r="I13" i="31" s="1"/>
  <c r="H12" i="31"/>
  <c r="H11" i="31"/>
  <c r="I11" i="31" s="1"/>
  <c r="J10" i="31"/>
  <c r="J8" i="31" s="1"/>
  <c r="H10" i="31"/>
  <c r="I10" i="31" s="1"/>
  <c r="G8" i="31"/>
  <c r="F8" i="31"/>
  <c r="E8" i="31"/>
  <c r="H13" i="30"/>
  <c r="H10" i="30" s="1"/>
  <c r="E21" i="29"/>
  <c r="E20" i="29"/>
  <c r="E19" i="29"/>
  <c r="E14" i="29"/>
  <c r="E16" i="28"/>
  <c r="E15" i="28"/>
  <c r="E14" i="28"/>
  <c r="E12" i="28" s="1"/>
  <c r="E8" i="28" s="1"/>
  <c r="F24" i="26"/>
  <c r="F17" i="26"/>
  <c r="F6" i="26"/>
  <c r="H10" i="33" l="1"/>
  <c r="G8" i="32"/>
  <c r="H8" i="31"/>
  <c r="I12" i="31"/>
  <c r="I8" i="31" s="1"/>
  <c r="E18" i="29"/>
  <c r="E12" i="29" s="1"/>
  <c r="E10" i="29" s="1"/>
  <c r="D25" i="25" l="1"/>
  <c r="D24" i="25"/>
  <c r="D23" i="25"/>
  <c r="D22" i="25"/>
  <c r="D21" i="25"/>
  <c r="D20" i="25"/>
  <c r="D19" i="25"/>
  <c r="D18" i="25"/>
  <c r="C18" i="25"/>
  <c r="B18" i="25"/>
  <c r="D17" i="25"/>
  <c r="D16" i="25"/>
  <c r="D15" i="25"/>
  <c r="C14" i="25"/>
  <c r="C9" i="25" s="1"/>
  <c r="D9" i="25" s="1"/>
  <c r="B14" i="25"/>
  <c r="B9" i="25" s="1"/>
  <c r="D12" i="25"/>
  <c r="D11" i="25"/>
  <c r="E76" i="24"/>
  <c r="E75" i="24" s="1"/>
  <c r="D75" i="24"/>
  <c r="C75" i="24"/>
  <c r="B75" i="24"/>
  <c r="E73" i="24"/>
  <c r="E72" i="24"/>
  <c r="E71" i="24"/>
  <c r="D71" i="24"/>
  <c r="C71" i="24"/>
  <c r="B71" i="24"/>
  <c r="E70" i="24"/>
  <c r="E69" i="24"/>
  <c r="E68" i="24"/>
  <c r="E66" i="24"/>
  <c r="E65" i="24"/>
  <c r="E64" i="24"/>
  <c r="D64" i="24"/>
  <c r="C64" i="24"/>
  <c r="B64" i="24"/>
  <c r="E63" i="24"/>
  <c r="E62" i="24"/>
  <c r="E61" i="24"/>
  <c r="E60" i="24"/>
  <c r="E59" i="24"/>
  <c r="E58" i="24"/>
  <c r="E57" i="24"/>
  <c r="E56" i="24"/>
  <c r="E55" i="24"/>
  <c r="E54" i="24"/>
  <c r="E53" i="24"/>
  <c r="E52" i="24"/>
  <c r="E51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D30" i="24"/>
  <c r="C30" i="24"/>
  <c r="B30" i="24"/>
  <c r="E27" i="24"/>
  <c r="E26" i="24"/>
  <c r="E25" i="24"/>
  <c r="E24" i="24"/>
  <c r="E23" i="24"/>
  <c r="E22" i="24"/>
  <c r="E21" i="24"/>
  <c r="E20" i="24"/>
  <c r="E16" i="24" s="1"/>
  <c r="E8" i="24" s="1"/>
  <c r="E19" i="24"/>
  <c r="E18" i="24"/>
  <c r="E17" i="24"/>
  <c r="D16" i="24"/>
  <c r="D8" i="24" s="1"/>
  <c r="C16" i="24"/>
  <c r="C8" i="24" s="1"/>
  <c r="B16" i="24"/>
  <c r="E14" i="24"/>
  <c r="E13" i="24" s="1"/>
  <c r="D13" i="24"/>
  <c r="C13" i="24"/>
  <c r="B13" i="24"/>
  <c r="B8" i="24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 s="1"/>
  <c r="E25" i="23"/>
  <c r="D25" i="23"/>
  <c r="C25" i="23"/>
  <c r="F23" i="23"/>
  <c r="F22" i="23"/>
  <c r="F21" i="23"/>
  <c r="F20" i="23"/>
  <c r="F19" i="23"/>
  <c r="F18" i="23"/>
  <c r="F17" i="23"/>
  <c r="F15" i="23" s="1"/>
  <c r="F16" i="23"/>
  <c r="E15" i="23"/>
  <c r="D15" i="23"/>
  <c r="C15" i="23"/>
  <c r="F13" i="23"/>
  <c r="F12" i="23"/>
  <c r="F11" i="23"/>
  <c r="F9" i="23" s="1"/>
  <c r="F7" i="23" s="1"/>
  <c r="F10" i="23"/>
  <c r="E9" i="23"/>
  <c r="E7" i="23" s="1"/>
  <c r="D9" i="23"/>
  <c r="D7" i="23" s="1"/>
  <c r="C9" i="23"/>
  <c r="C7" i="23" s="1"/>
  <c r="D14" i="25" l="1"/>
  <c r="E196" i="22" l="1"/>
  <c r="B194" i="22"/>
  <c r="D180" i="22"/>
  <c r="E184" i="22" s="1"/>
  <c r="C180" i="22"/>
  <c r="B180" i="22"/>
  <c r="D118" i="22"/>
  <c r="E169" i="22" s="1"/>
  <c r="C118" i="22"/>
  <c r="B118" i="22"/>
  <c r="D101" i="22"/>
  <c r="E108" i="22" s="1"/>
  <c r="C101" i="22"/>
  <c r="B101" i="22"/>
  <c r="E90" i="22"/>
  <c r="E89" i="22"/>
  <c r="D87" i="22"/>
  <c r="C87" i="22"/>
  <c r="B87" i="22"/>
  <c r="E76" i="22"/>
  <c r="E75" i="22"/>
  <c r="D73" i="22"/>
  <c r="C73" i="22"/>
  <c r="B73" i="22"/>
  <c r="D28" i="22"/>
  <c r="E54" i="22" s="1"/>
  <c r="C28" i="22"/>
  <c r="B28" i="22"/>
  <c r="E17" i="22"/>
  <c r="E16" i="22"/>
  <c r="E15" i="22"/>
  <c r="E14" i="22"/>
  <c r="E13" i="22"/>
  <c r="E12" i="22"/>
  <c r="E91" i="21"/>
  <c r="E90" i="21"/>
  <c r="E89" i="21"/>
  <c r="E87" i="21"/>
  <c r="E86" i="21"/>
  <c r="E72" i="21"/>
  <c r="E71" i="21"/>
  <c r="E70" i="21"/>
  <c r="E69" i="21"/>
  <c r="E68" i="21"/>
  <c r="E67" i="21"/>
  <c r="E66" i="21"/>
  <c r="E65" i="21"/>
  <c r="E52" i="21"/>
  <c r="E51" i="21"/>
  <c r="E50" i="21"/>
  <c r="E49" i="21"/>
  <c r="E48" i="21"/>
  <c r="E47" i="21"/>
  <c r="E46" i="21"/>
  <c r="E45" i="21"/>
  <c r="E32" i="21"/>
  <c r="E31" i="21"/>
  <c r="E30" i="21"/>
  <c r="E29" i="21"/>
  <c r="E28" i="21"/>
  <c r="E27" i="21"/>
  <c r="E26" i="21"/>
  <c r="E13" i="21"/>
  <c r="E12" i="21"/>
  <c r="E11" i="21"/>
  <c r="E91" i="20"/>
  <c r="E90" i="20"/>
  <c r="E89" i="20"/>
  <c r="E87" i="20"/>
  <c r="E86" i="20"/>
  <c r="E72" i="20"/>
  <c r="E71" i="20"/>
  <c r="E70" i="20"/>
  <c r="E69" i="20"/>
  <c r="E68" i="20"/>
  <c r="E67" i="20"/>
  <c r="E66" i="20"/>
  <c r="E65" i="20"/>
  <c r="E52" i="20"/>
  <c r="E51" i="20"/>
  <c r="E50" i="20"/>
  <c r="E49" i="20"/>
  <c r="E48" i="20"/>
  <c r="E47" i="20"/>
  <c r="E46" i="20"/>
  <c r="E45" i="20"/>
  <c r="E32" i="20"/>
  <c r="E31" i="20"/>
  <c r="E30" i="20"/>
  <c r="E29" i="20"/>
  <c r="E28" i="20"/>
  <c r="E27" i="20"/>
  <c r="E26" i="20"/>
  <c r="E13" i="20"/>
  <c r="E12" i="20"/>
  <c r="E11" i="20"/>
  <c r="I90" i="19"/>
  <c r="G90" i="19"/>
  <c r="E90" i="19"/>
  <c r="C90" i="19"/>
  <c r="I89" i="19"/>
  <c r="G89" i="19"/>
  <c r="E89" i="19"/>
  <c r="C89" i="19"/>
  <c r="G88" i="19"/>
  <c r="E88" i="19"/>
  <c r="C88" i="19"/>
  <c r="I87" i="19"/>
  <c r="G87" i="19"/>
  <c r="E87" i="19"/>
  <c r="C87" i="19"/>
  <c r="I86" i="19"/>
  <c r="G86" i="19"/>
  <c r="E86" i="19"/>
  <c r="C86" i="19"/>
  <c r="I73" i="19"/>
  <c r="G73" i="19"/>
  <c r="E73" i="19"/>
  <c r="C73" i="19"/>
  <c r="I72" i="19"/>
  <c r="G72" i="19"/>
  <c r="E72" i="19"/>
  <c r="C72" i="19"/>
  <c r="I71" i="19"/>
  <c r="G71" i="19"/>
  <c r="E71" i="19"/>
  <c r="C71" i="19"/>
  <c r="I70" i="19"/>
  <c r="G70" i="19"/>
  <c r="I69" i="19"/>
  <c r="G69" i="19"/>
  <c r="E69" i="19"/>
  <c r="C69" i="19"/>
  <c r="I68" i="19"/>
  <c r="G68" i="19"/>
  <c r="E68" i="19"/>
  <c r="C68" i="19"/>
  <c r="I67" i="19"/>
  <c r="G67" i="19"/>
  <c r="E67" i="19"/>
  <c r="C67" i="19"/>
  <c r="I53" i="19"/>
  <c r="G53" i="19"/>
  <c r="E53" i="19"/>
  <c r="C53" i="19"/>
  <c r="I52" i="19"/>
  <c r="G52" i="19"/>
  <c r="E52" i="19"/>
  <c r="C52" i="19"/>
  <c r="I51" i="19"/>
  <c r="G51" i="19"/>
  <c r="E51" i="19"/>
  <c r="C51" i="19"/>
  <c r="G50" i="19"/>
  <c r="E50" i="19"/>
  <c r="C50" i="19"/>
  <c r="I49" i="19"/>
  <c r="G49" i="19"/>
  <c r="E49" i="19"/>
  <c r="I48" i="19"/>
  <c r="G48" i="19"/>
  <c r="E48" i="19"/>
  <c r="C48" i="19"/>
  <c r="I34" i="19"/>
  <c r="G34" i="19"/>
  <c r="E34" i="19"/>
  <c r="C34" i="19"/>
  <c r="I33" i="19"/>
  <c r="G33" i="19"/>
  <c r="E33" i="19"/>
  <c r="C33" i="19"/>
  <c r="I32" i="19"/>
  <c r="C32" i="19"/>
  <c r="I31" i="19"/>
  <c r="G31" i="19"/>
  <c r="E31" i="19"/>
  <c r="C31" i="19"/>
  <c r="I30" i="19"/>
  <c r="G30" i="19"/>
  <c r="E30" i="19"/>
  <c r="C30" i="19"/>
  <c r="I29" i="19"/>
  <c r="G29" i="19"/>
  <c r="E29" i="19"/>
  <c r="C29" i="19"/>
  <c r="I28" i="19"/>
  <c r="G28" i="19"/>
  <c r="E28" i="19"/>
  <c r="I14" i="19"/>
  <c r="G14" i="19"/>
  <c r="E14" i="19"/>
  <c r="C14" i="19"/>
  <c r="I13" i="19"/>
  <c r="G13" i="19"/>
  <c r="E13" i="19"/>
  <c r="C13" i="19"/>
  <c r="I12" i="19"/>
  <c r="E12" i="19"/>
  <c r="G11" i="19"/>
  <c r="E11" i="19"/>
  <c r="C11" i="19"/>
  <c r="I83" i="18"/>
  <c r="G83" i="18"/>
  <c r="E83" i="18"/>
  <c r="C83" i="18"/>
  <c r="I82" i="18"/>
  <c r="G82" i="18"/>
  <c r="E82" i="18"/>
  <c r="C82" i="18"/>
  <c r="I69" i="18"/>
  <c r="G69" i="18"/>
  <c r="E69" i="18"/>
  <c r="C69" i="18"/>
  <c r="I68" i="18"/>
  <c r="G68" i="18"/>
  <c r="E68" i="18"/>
  <c r="C68" i="18"/>
  <c r="I67" i="18"/>
  <c r="G67" i="18"/>
  <c r="E67" i="18"/>
  <c r="C67" i="18"/>
  <c r="I66" i="18"/>
  <c r="G66" i="18"/>
  <c r="E66" i="18"/>
  <c r="C66" i="18"/>
  <c r="I65" i="18"/>
  <c r="G65" i="18"/>
  <c r="E65" i="18"/>
  <c r="C65" i="18"/>
  <c r="I64" i="18"/>
  <c r="G64" i="18"/>
  <c r="E64" i="18"/>
  <c r="C64" i="18"/>
  <c r="I63" i="18"/>
  <c r="G63" i="18"/>
  <c r="E63" i="18"/>
  <c r="C63" i="18"/>
  <c r="I50" i="18"/>
  <c r="G50" i="18"/>
  <c r="E50" i="18"/>
  <c r="C50" i="18"/>
  <c r="G49" i="18"/>
  <c r="E49" i="18"/>
  <c r="C49" i="18"/>
  <c r="I48" i="18"/>
  <c r="G48" i="18"/>
  <c r="E48" i="18"/>
  <c r="C48" i="18"/>
  <c r="I47" i="18"/>
  <c r="G47" i="18"/>
  <c r="E47" i="18"/>
  <c r="C47" i="18"/>
  <c r="I46" i="18"/>
  <c r="G46" i="18"/>
  <c r="E46" i="18"/>
  <c r="C46" i="18"/>
  <c r="I45" i="18"/>
  <c r="G45" i="18"/>
  <c r="E45" i="18"/>
  <c r="C45" i="18"/>
  <c r="I44" i="18"/>
  <c r="G44" i="18"/>
  <c r="E44" i="18"/>
  <c r="C44" i="18"/>
  <c r="I31" i="18"/>
  <c r="G31" i="18"/>
  <c r="E31" i="18"/>
  <c r="C31" i="18"/>
  <c r="I30" i="18"/>
  <c r="G30" i="18"/>
  <c r="E30" i="18"/>
  <c r="C30" i="18"/>
  <c r="I29" i="18"/>
  <c r="G29" i="18"/>
  <c r="E29" i="18"/>
  <c r="C29" i="18"/>
  <c r="I28" i="18"/>
  <c r="G28" i="18"/>
  <c r="E28" i="18"/>
  <c r="C28" i="18"/>
  <c r="I27" i="18"/>
  <c r="G27" i="18"/>
  <c r="E27" i="18"/>
  <c r="C27" i="18"/>
  <c r="I26" i="18"/>
  <c r="G26" i="18"/>
  <c r="E26" i="18"/>
  <c r="C26" i="18"/>
  <c r="I14" i="18"/>
  <c r="G14" i="18"/>
  <c r="E14" i="18"/>
  <c r="C14" i="18"/>
  <c r="I13" i="18"/>
  <c r="G13" i="18"/>
  <c r="E13" i="18"/>
  <c r="C13" i="18"/>
  <c r="I12" i="18"/>
  <c r="G12" i="18"/>
  <c r="E12" i="18"/>
  <c r="C12" i="18"/>
  <c r="I11" i="18"/>
  <c r="G11" i="18"/>
  <c r="E11" i="18"/>
  <c r="C11" i="18"/>
  <c r="E72" i="17"/>
  <c r="E71" i="17"/>
  <c r="E70" i="17"/>
  <c r="E57" i="17"/>
  <c r="E56" i="17"/>
  <c r="E55" i="17"/>
  <c r="E54" i="17"/>
  <c r="E53" i="17"/>
  <c r="E52" i="17"/>
  <c r="E51" i="17"/>
  <c r="E50" i="17"/>
  <c r="E49" i="17"/>
  <c r="E35" i="17"/>
  <c r="E33" i="17"/>
  <c r="E32" i="17"/>
  <c r="E31" i="17"/>
  <c r="E30" i="17"/>
  <c r="E29" i="17"/>
  <c r="E16" i="17"/>
  <c r="E15" i="17"/>
  <c r="E14" i="17"/>
  <c r="E13" i="17"/>
  <c r="E12" i="17"/>
  <c r="E11" i="17"/>
  <c r="F13" i="16"/>
  <c r="E13" i="16"/>
  <c r="F12" i="16"/>
  <c r="E12" i="16"/>
  <c r="F11" i="16"/>
  <c r="E11" i="16"/>
  <c r="F10" i="16"/>
  <c r="E10" i="16"/>
  <c r="F9" i="16"/>
  <c r="E9" i="16"/>
  <c r="E31" i="22" l="1"/>
  <c r="E39" i="22"/>
  <c r="E47" i="22"/>
  <c r="E55" i="22"/>
  <c r="E126" i="22"/>
  <c r="E134" i="22"/>
  <c r="E143" i="22"/>
  <c r="E153" i="22"/>
  <c r="E162" i="22"/>
  <c r="E170" i="22"/>
  <c r="E32" i="22"/>
  <c r="E40" i="22"/>
  <c r="E48" i="22"/>
  <c r="E57" i="22"/>
  <c r="E127" i="22"/>
  <c r="E135" i="22"/>
  <c r="E144" i="22"/>
  <c r="E154" i="22"/>
  <c r="E163" i="22"/>
  <c r="E33" i="22"/>
  <c r="E41" i="22"/>
  <c r="E49" i="22"/>
  <c r="E59" i="22"/>
  <c r="E128" i="22"/>
  <c r="E136" i="22"/>
  <c r="E145" i="22"/>
  <c r="E155" i="22"/>
  <c r="E164" i="22"/>
  <c r="E34" i="22"/>
  <c r="E42" i="22"/>
  <c r="E50" i="22"/>
  <c r="E60" i="22"/>
  <c r="E103" i="22"/>
  <c r="E120" i="22"/>
  <c r="E129" i="22"/>
  <c r="E137" i="22"/>
  <c r="E146" i="22"/>
  <c r="E156" i="22"/>
  <c r="E165" i="22"/>
  <c r="E35" i="22"/>
  <c r="E43" i="22"/>
  <c r="E51" i="22"/>
  <c r="E61" i="22"/>
  <c r="E104" i="22"/>
  <c r="E121" i="22"/>
  <c r="E130" i="22"/>
  <c r="E138" i="22"/>
  <c r="E148" i="22"/>
  <c r="E158" i="22"/>
  <c r="E166" i="22"/>
  <c r="E182" i="22"/>
  <c r="E36" i="22"/>
  <c r="E44" i="22"/>
  <c r="E52" i="22"/>
  <c r="E62" i="22"/>
  <c r="E106" i="22"/>
  <c r="E122" i="22"/>
  <c r="E131" i="22"/>
  <c r="E139" i="22"/>
  <c r="E150" i="22"/>
  <c r="E159" i="22"/>
  <c r="E167" i="22"/>
  <c r="E37" i="22"/>
  <c r="E45" i="22"/>
  <c r="E53" i="22"/>
  <c r="E107" i="22"/>
  <c r="E123" i="22"/>
  <c r="E132" i="22"/>
  <c r="E140" i="22"/>
  <c r="E151" i="22"/>
  <c r="E160" i="22"/>
  <c r="E168" i="22"/>
  <c r="E30" i="22"/>
  <c r="E38" i="22"/>
  <c r="E46" i="22"/>
  <c r="E124" i="22"/>
  <c r="E133" i="22"/>
  <c r="E141" i="22"/>
  <c r="E152" i="22"/>
  <c r="E161" i="22"/>
  <c r="B6" i="13"/>
  <c r="C54" i="13" s="1"/>
  <c r="B6" i="12"/>
  <c r="C190" i="12" s="1"/>
  <c r="C48" i="13" l="1"/>
  <c r="C30" i="13"/>
  <c r="C7" i="13"/>
  <c r="C16" i="13"/>
  <c r="C24" i="13"/>
  <c r="C32" i="13"/>
  <c r="C41" i="13"/>
  <c r="C49" i="13"/>
  <c r="C14" i="13"/>
  <c r="C15" i="13"/>
  <c r="C8" i="13"/>
  <c r="C33" i="13"/>
  <c r="C42" i="13"/>
  <c r="C50" i="13"/>
  <c r="C47" i="13"/>
  <c r="C31" i="13"/>
  <c r="C25" i="13"/>
  <c r="C10" i="13"/>
  <c r="C18" i="13"/>
  <c r="C26" i="13"/>
  <c r="C34" i="13"/>
  <c r="C43" i="13"/>
  <c r="C51" i="13"/>
  <c r="C23" i="13"/>
  <c r="C9" i="13"/>
  <c r="C11" i="13"/>
  <c r="C19" i="13"/>
  <c r="C27" i="13"/>
  <c r="C36" i="13"/>
  <c r="C44" i="13"/>
  <c r="C52" i="13"/>
  <c r="C22" i="13"/>
  <c r="C39" i="13"/>
  <c r="C40" i="13"/>
  <c r="C17" i="13"/>
  <c r="C12" i="13"/>
  <c r="C20" i="13"/>
  <c r="C28" i="13"/>
  <c r="C37" i="13"/>
  <c r="C45" i="13"/>
  <c r="C53" i="13"/>
  <c r="C13" i="13"/>
  <c r="C21" i="13"/>
  <c r="C29" i="13"/>
  <c r="C38" i="13"/>
  <c r="C46" i="13"/>
  <c r="C37" i="12"/>
  <c r="C54" i="12"/>
  <c r="C95" i="12"/>
  <c r="C136" i="12"/>
  <c r="C177" i="12"/>
  <c r="C47" i="12"/>
  <c r="C11" i="12"/>
  <c r="C19" i="12"/>
  <c r="C27" i="12"/>
  <c r="C35" i="12"/>
  <c r="C43" i="12"/>
  <c r="C52" i="12"/>
  <c r="C60" i="12"/>
  <c r="C68" i="12"/>
  <c r="C76" i="12"/>
  <c r="C84" i="12"/>
  <c r="C93" i="12"/>
  <c r="C101" i="12"/>
  <c r="C109" i="12"/>
  <c r="C117" i="12"/>
  <c r="C125" i="12"/>
  <c r="C134" i="12"/>
  <c r="C142" i="12"/>
  <c r="C150" i="12"/>
  <c r="C158" i="12"/>
  <c r="C166" i="12"/>
  <c r="C175" i="12"/>
  <c r="C183" i="12"/>
  <c r="C12" i="12"/>
  <c r="C20" i="12"/>
  <c r="C28" i="12"/>
  <c r="C36" i="12"/>
  <c r="C44" i="12"/>
  <c r="C53" i="12"/>
  <c r="C61" i="12"/>
  <c r="C69" i="12"/>
  <c r="C77" i="12"/>
  <c r="C85" i="12"/>
  <c r="C94" i="12"/>
  <c r="C102" i="12"/>
  <c r="C110" i="12"/>
  <c r="C118" i="12"/>
  <c r="C126" i="12"/>
  <c r="C135" i="12"/>
  <c r="C143" i="12"/>
  <c r="C151" i="12"/>
  <c r="C159" i="12"/>
  <c r="C167" i="12"/>
  <c r="C176" i="12"/>
  <c r="C184" i="12"/>
  <c r="C13" i="12"/>
  <c r="C70" i="12"/>
  <c r="C111" i="12"/>
  <c r="C144" i="12"/>
  <c r="C185" i="12"/>
  <c r="C29" i="12"/>
  <c r="C78" i="12"/>
  <c r="C127" i="12"/>
  <c r="C160" i="12"/>
  <c r="C22" i="12"/>
  <c r="C63" i="12"/>
  <c r="C104" i="12"/>
  <c r="C120" i="12"/>
  <c r="C145" i="12"/>
  <c r="C186" i="12"/>
  <c r="C7" i="12"/>
  <c r="C15" i="12"/>
  <c r="C23" i="12"/>
  <c r="C31" i="12"/>
  <c r="C39" i="12"/>
  <c r="C48" i="12"/>
  <c r="C56" i="12"/>
  <c r="C64" i="12"/>
  <c r="C72" i="12"/>
  <c r="C80" i="12"/>
  <c r="C89" i="12"/>
  <c r="C97" i="12"/>
  <c r="C105" i="12"/>
  <c r="C113" i="12"/>
  <c r="C121" i="12"/>
  <c r="C130" i="12"/>
  <c r="C138" i="12"/>
  <c r="C146" i="12"/>
  <c r="C154" i="12"/>
  <c r="C162" i="12"/>
  <c r="C170" i="12"/>
  <c r="C179" i="12"/>
  <c r="C187" i="12"/>
  <c r="C38" i="12"/>
  <c r="C71" i="12"/>
  <c r="C96" i="12"/>
  <c r="C129" i="12"/>
  <c r="C161" i="12"/>
  <c r="C178" i="12"/>
  <c r="C8" i="12"/>
  <c r="C16" i="12"/>
  <c r="C24" i="12"/>
  <c r="C32" i="12"/>
  <c r="C40" i="12"/>
  <c r="C49" i="12"/>
  <c r="C57" i="12"/>
  <c r="C65" i="12"/>
  <c r="C73" i="12"/>
  <c r="C81" i="12"/>
  <c r="C90" i="12"/>
  <c r="C98" i="12"/>
  <c r="C106" i="12"/>
  <c r="C114" i="12"/>
  <c r="C122" i="12"/>
  <c r="C131" i="12"/>
  <c r="C139" i="12"/>
  <c r="C147" i="12"/>
  <c r="C155" i="12"/>
  <c r="C163" i="12"/>
  <c r="C171" i="12"/>
  <c r="C180" i="12"/>
  <c r="C188" i="12"/>
  <c r="C21" i="12"/>
  <c r="C62" i="12"/>
  <c r="C103" i="12"/>
  <c r="C168" i="12"/>
  <c r="C30" i="12"/>
  <c r="C55" i="12"/>
  <c r="C88" i="12"/>
  <c r="C112" i="12"/>
  <c r="C137" i="12"/>
  <c r="C153" i="12"/>
  <c r="C169" i="12"/>
  <c r="C9" i="12"/>
  <c r="C17" i="12"/>
  <c r="C25" i="12"/>
  <c r="C33" i="12"/>
  <c r="C41" i="12"/>
  <c r="C50" i="12"/>
  <c r="C58" i="12"/>
  <c r="C66" i="12"/>
  <c r="C74" i="12"/>
  <c r="C82" i="12"/>
  <c r="C91" i="12"/>
  <c r="C99" i="12"/>
  <c r="C107" i="12"/>
  <c r="C115" i="12"/>
  <c r="C123" i="12"/>
  <c r="C132" i="12"/>
  <c r="C140" i="12"/>
  <c r="C148" i="12"/>
  <c r="C156" i="12"/>
  <c r="C164" i="12"/>
  <c r="C172" i="12"/>
  <c r="C181" i="12"/>
  <c r="C189" i="12"/>
  <c r="C45" i="12"/>
  <c r="C86" i="12"/>
  <c r="C119" i="12"/>
  <c r="C152" i="12"/>
  <c r="C14" i="12"/>
  <c r="C79" i="12"/>
  <c r="C10" i="12"/>
  <c r="C18" i="12"/>
  <c r="C26" i="12"/>
  <c r="C34" i="12"/>
  <c r="C42" i="12"/>
  <c r="C51" i="12"/>
  <c r="C59" i="12"/>
  <c r="C67" i="12"/>
  <c r="C75" i="12"/>
  <c r="C83" i="12"/>
  <c r="C92" i="12"/>
  <c r="C100" i="12"/>
  <c r="C108" i="12"/>
  <c r="C116" i="12"/>
  <c r="C124" i="12"/>
  <c r="C133" i="12"/>
  <c r="C141" i="12"/>
  <c r="C149" i="12"/>
  <c r="C157" i="12"/>
  <c r="C165" i="12"/>
  <c r="C173" i="12"/>
  <c r="C182" i="12"/>
  <c r="C6" i="13" l="1"/>
  <c r="C6" i="12"/>
  <c r="D78" i="8" l="1"/>
  <c r="D25" i="7"/>
  <c r="D17" i="6"/>
  <c r="D40" i="6" s="1"/>
  <c r="C28" i="5"/>
  <c r="D37" i="1"/>
  <c r="G37" i="1" s="1"/>
  <c r="B37" i="1"/>
  <c r="D34" i="1"/>
  <c r="C34" i="1"/>
  <c r="B34" i="1"/>
  <c r="D31" i="1"/>
  <c r="C31" i="1"/>
  <c r="B31" i="1"/>
  <c r="C21" i="1"/>
  <c r="B21" i="1"/>
  <c r="D20" i="1"/>
  <c r="C20" i="1"/>
  <c r="B20" i="1"/>
  <c r="D19" i="1"/>
  <c r="C19" i="1"/>
  <c r="B19" i="1"/>
  <c r="C17" i="1"/>
  <c r="B17" i="1"/>
  <c r="C16" i="1"/>
  <c r="B16" i="1"/>
  <c r="D15" i="1"/>
  <c r="C15" i="1"/>
  <c r="B15" i="1"/>
  <c r="D14" i="1"/>
  <c r="G14" i="1" s="1"/>
  <c r="C14" i="1"/>
  <c r="B14" i="1"/>
  <c r="G34" i="1" l="1"/>
  <c r="C18" i="1"/>
  <c r="G20" i="1"/>
  <c r="E37" i="1"/>
  <c r="G31" i="1"/>
  <c r="D18" i="1"/>
  <c r="E18" i="1" s="1"/>
  <c r="F20" i="1"/>
  <c r="C13" i="1"/>
  <c r="E20" i="1"/>
  <c r="E19" i="1"/>
  <c r="F19" i="1"/>
  <c r="E15" i="1"/>
  <c r="G19" i="1"/>
  <c r="B18" i="1"/>
  <c r="G18" i="1" s="1"/>
  <c r="E34" i="1"/>
  <c r="F34" i="1"/>
  <c r="E31" i="1"/>
  <c r="E14" i="1"/>
  <c r="F31" i="1"/>
  <c r="F14" i="1"/>
  <c r="F18" i="1" l="1"/>
  <c r="B13" i="1"/>
  <c r="B27" i="1" l="1"/>
  <c r="D16" i="1" l="1"/>
  <c r="D21" i="1"/>
  <c r="C27" i="1"/>
  <c r="B29" i="1"/>
  <c r="B25" i="1" s="1"/>
  <c r="B23" i="1" s="1"/>
  <c r="B11" i="1" s="1"/>
  <c r="C29" i="1"/>
  <c r="C25" i="1" l="1"/>
  <c r="C23" i="1" s="1"/>
  <c r="C11" i="1" s="1"/>
  <c r="D27" i="1"/>
  <c r="D17" i="1"/>
  <c r="F16" i="1"/>
  <c r="G16" i="1"/>
  <c r="E16" i="1"/>
  <c r="G21" i="1"/>
  <c r="E21" i="1"/>
  <c r="F21" i="1"/>
  <c r="D29" i="1" l="1"/>
  <c r="E27" i="1"/>
  <c r="G27" i="1"/>
  <c r="F27" i="1"/>
  <c r="G17" i="1"/>
  <c r="E17" i="1"/>
  <c r="F17" i="1"/>
  <c r="D13" i="1"/>
  <c r="G29" i="1" l="1"/>
  <c r="F29" i="1"/>
  <c r="E29" i="1"/>
  <c r="E25" i="1" s="1"/>
  <c r="E23" i="1" s="1"/>
  <c r="D25" i="1"/>
  <c r="F13" i="1"/>
  <c r="E13" i="1"/>
  <c r="G13" i="1"/>
  <c r="D23" i="1" l="1"/>
  <c r="F25" i="1"/>
  <c r="G25" i="1"/>
  <c r="G23" i="1" l="1"/>
  <c r="F23" i="1"/>
  <c r="D11" i="1"/>
  <c r="F11" i="1" l="1"/>
  <c r="E11" i="1"/>
  <c r="G11" i="1"/>
</calcChain>
</file>

<file path=xl/sharedStrings.xml><?xml version="1.0" encoding="utf-8"?>
<sst xmlns="http://schemas.openxmlformats.org/spreadsheetml/2006/main" count="1743" uniqueCount="926">
  <si>
    <t>INGRESOS PRESUPUESTARIOS</t>
  </si>
  <si>
    <t>DEL 1 DE OCTUBRE AL 31 DE DICIEMBRE DE 2016</t>
  </si>
  <si>
    <t>( Pesos )</t>
  </si>
  <si>
    <t>CONCEPTO</t>
  </si>
  <si>
    <t>RECAUDACIÓN</t>
  </si>
  <si>
    <t>VARIACIÓN RESPECTO A:</t>
  </si>
  <si>
    <t>OBTENIDO
OCT-DIC
2015</t>
  </si>
  <si>
    <t>OCT-DIC 2016</t>
  </si>
  <si>
    <t>RECAUDACIÓN ESTIMADA:</t>
  </si>
  <si>
    <t>ESTIMADA</t>
  </si>
  <si>
    <t>OBTENIDA</t>
  </si>
  <si>
    <t>IMPORTE</t>
  </si>
  <si>
    <t>%</t>
  </si>
  <si>
    <t xml:space="preserve"> %  Real * </t>
  </si>
  <si>
    <t>TOTAL</t>
  </si>
  <si>
    <t>Ingresos de Gestión</t>
  </si>
  <si>
    <t>Impuestos</t>
  </si>
  <si>
    <t>Contribuciones de Mejoras</t>
  </si>
  <si>
    <t>N/R</t>
  </si>
  <si>
    <t>Derechos</t>
  </si>
  <si>
    <t xml:space="preserve">Productos </t>
  </si>
  <si>
    <t xml:space="preserve">Aprovechamientos  </t>
  </si>
  <si>
    <t xml:space="preserve">     Incentivos Derivados de la Colaboración Fiscal </t>
  </si>
  <si>
    <t xml:space="preserve">      Aprovechamientos del Estado</t>
  </si>
  <si>
    <t>Contribuciones no comprendidas en las fracciones de la Ley de Ingresos causados en ejercicios fiscales anteriores pendientes de liquidación o pago</t>
  </si>
  <si>
    <t>Participaciones y Aportaciones Transferencias, Asignaciones, Subsidios y Otras Ayudas</t>
  </si>
  <si>
    <t>Participaciones y Aportaciones</t>
  </si>
  <si>
    <t xml:space="preserve">Participaciones </t>
  </si>
  <si>
    <t xml:space="preserve">Aportaciones                                          </t>
  </si>
  <si>
    <t xml:space="preserve"> </t>
  </si>
  <si>
    <t>Convenios</t>
  </si>
  <si>
    <t>Transferencias, Asignaciones, Subsidios y Otras Ayudas</t>
  </si>
  <si>
    <t>Otros ingresos</t>
  </si>
  <si>
    <t>*Deflactado de acuerdo al Indice Nacional de Precios al Consumidor (INPC)</t>
  </si>
  <si>
    <t>N/R:No Representativo</t>
  </si>
  <si>
    <t>(  Pesos )</t>
  </si>
  <si>
    <t>OCT-DIC
2016</t>
  </si>
  <si>
    <t>Aportaciones</t>
  </si>
  <si>
    <t>Transferencias, Asignaciones,Subsidios y Otras Ayudas</t>
  </si>
  <si>
    <t>IMPUESTOS</t>
  </si>
  <si>
    <t>Impuestos Sobre Los Ingresos</t>
  </si>
  <si>
    <t>Sobre Rifas, Sorteos, Loterías y Concursos</t>
  </si>
  <si>
    <t>Sobre Diversiones y Espectáculos Públicos</t>
  </si>
  <si>
    <t>Cedular a los Ingresos por el Otorgamiento del Uso o Goce Temporal de Bienes Inmuebles</t>
  </si>
  <si>
    <t>Sobre las Demasías Caducas</t>
  </si>
  <si>
    <t>Impuestos Sobre el Patrimonio</t>
  </si>
  <si>
    <t>Sobre Tenencia o Uso de  Vehículos</t>
  </si>
  <si>
    <t>Impuestos Sobre la Producción, el Comercio, el Consumo y las Transacciones o Asimilables</t>
  </si>
  <si>
    <t>Impuesto Sobre la Adquisición de Vehículos  de Motor Usados</t>
  </si>
  <si>
    <t>Sobre la Prestación de Servicios de Hospedaje</t>
  </si>
  <si>
    <t>Impuesto sobre Erogaciones por Remuneraciones al Trabajo Personal</t>
  </si>
  <si>
    <t>Accesorios</t>
  </si>
  <si>
    <t>Otros Impuestos</t>
  </si>
  <si>
    <t>Para el Desarrollo Social</t>
  </si>
  <si>
    <t>OTROS INGRESOS DE GESTIÓN</t>
  </si>
  <si>
    <t>Productos</t>
  </si>
  <si>
    <t>Aprovechamientos</t>
  </si>
  <si>
    <t>Incentivos Derivados de                                Colaboracion Fiscal</t>
  </si>
  <si>
    <t xml:space="preserve">   Aprovechamientos del Estado</t>
  </si>
  <si>
    <t>PRODUCTOS</t>
  </si>
  <si>
    <t>Productos Derivados de Uso, Goce y  Aprovechamiento de Bienes no Sujetos a Régimen de Dominio Público</t>
  </si>
  <si>
    <t>Productos Financieros Estatales</t>
  </si>
  <si>
    <t>Enajenación de Bienes Muebles e Inmuebles</t>
  </si>
  <si>
    <t>Otros Productos que Generen Ingresos Corrientes</t>
  </si>
  <si>
    <t>APROVECHAMIENTOS</t>
  </si>
  <si>
    <t>INCENTIVOS DERIVADOS DE COLABORACIÓN FISCAL</t>
  </si>
  <si>
    <t>Impuesto sobre Automóviles Nuevos</t>
  </si>
  <si>
    <t xml:space="preserve">Actos de Fiscalización </t>
  </si>
  <si>
    <t>Otros Incentivos</t>
  </si>
  <si>
    <t xml:space="preserve">Retenciones  de  5  al Millar </t>
  </si>
  <si>
    <t>ZOFEMAT</t>
  </si>
  <si>
    <t>20 % Indemnización Cheques Devueltos</t>
  </si>
  <si>
    <t>De los Ingresos por la Enajenación de Terrenos, construcciones o terrenos y construcciones</t>
  </si>
  <si>
    <t>Impuestos a las Ventas Finales de Gasolinas y Diesel</t>
  </si>
  <si>
    <t xml:space="preserve">Incentivo Régimen de Incorporación Fiscal </t>
  </si>
  <si>
    <t xml:space="preserve">Incentivo derivado del Impuesto sobre la Renta </t>
  </si>
  <si>
    <t xml:space="preserve">Fondo de Compensación del Impuesto sobre Automóviles Nuevos </t>
  </si>
  <si>
    <t>Fondo de Compensación del Régimen de Pequeños Contribuyentes y Régimen de Intermedios</t>
  </si>
  <si>
    <t xml:space="preserve">    </t>
  </si>
  <si>
    <t>MULTAS</t>
  </si>
  <si>
    <t>OTROS APROVECHAMIENTOS</t>
  </si>
  <si>
    <t>Otros Aprovechamientos (Administración de</t>
  </si>
  <si>
    <t xml:space="preserve">Contribuciones Municipales, Fianzas, </t>
  </si>
  <si>
    <t>Retardos e Inasistencias, entre otros)</t>
  </si>
  <si>
    <t xml:space="preserve"> TOTAL                                                                                   </t>
  </si>
  <si>
    <t>CONTRIBUCIONES NO COMPRENDIDAS EN LAS FRACCIONES DE LA LEY DE INGRESOS CAUSADOS EN EJERCICIOS FISCALES ANTERIORES PENDIENTES DE LIQUIDACIÓN O PAGO</t>
  </si>
  <si>
    <t>Contribuciones no Comprendidas en las Fraccciones de la Ley de Ingresos Causados en Ejercicios Fiscales Anteriores Pendientes de Liquidación o Pago</t>
  </si>
  <si>
    <t>DERECHOS</t>
  </si>
  <si>
    <t>DERECHOS POR EL USO, GOCE, APROVECHAMIENTO O EXPLOTACIÓN DE BIENES DE DOMINIO PÚBLICO</t>
  </si>
  <si>
    <t>Secretaría de las Culturas  y Artes de Oaxaca</t>
  </si>
  <si>
    <t>Secretaría de Administración</t>
  </si>
  <si>
    <t>Secretaría de Turismo y Desarrollo Económico</t>
  </si>
  <si>
    <t>DERECHOS POR PRESTACIÓN DE SERVICIOS PÚBLICOS</t>
  </si>
  <si>
    <t>Administración Pública</t>
  </si>
  <si>
    <t>Comunes</t>
  </si>
  <si>
    <t>Transparencia</t>
  </si>
  <si>
    <t>Secretaría General de Gobierno</t>
  </si>
  <si>
    <t>Legalización y Registro de Documentos</t>
  </si>
  <si>
    <t>Registro Civil</t>
  </si>
  <si>
    <t>Registro Público de la Propiedad y del Comercio</t>
  </si>
  <si>
    <t>Protección Civil</t>
  </si>
  <si>
    <t>Regularización de la Tenencia de la Tierra Urbana</t>
  </si>
  <si>
    <t>Servicios en materia de Control y Confianza</t>
  </si>
  <si>
    <t>Consejería Jurídica del Gobierno del Estado</t>
  </si>
  <si>
    <t>Ejercicio Notarial</t>
  </si>
  <si>
    <t>Publicaciones</t>
  </si>
  <si>
    <t>Secretaría de Seguridad Pública</t>
  </si>
  <si>
    <t>Servicios que presta la Secretaría de Seguridad Pública</t>
  </si>
  <si>
    <t>Secretaría de Vialidad y Transporte</t>
  </si>
  <si>
    <t>Servicio Público de Transporte y Control Vehicular</t>
  </si>
  <si>
    <t xml:space="preserve">Secretaría de Salud </t>
  </si>
  <si>
    <t>Atención en Salud</t>
  </si>
  <si>
    <t>Vigilancia y Control Sanitario</t>
  </si>
  <si>
    <t>Secretaría de las Infraestructruras y el Ordenamiento Territorial Sustentable</t>
  </si>
  <si>
    <t>Servicios relacionados con  Obra Pública y Protección Ambiental</t>
  </si>
  <si>
    <t>Eventos Lunes del Cerro</t>
  </si>
  <si>
    <t>Secretaría de las Culturas y Artes de Oaxaca</t>
  </si>
  <si>
    <t xml:space="preserve">Casa de la Cultura Oaxaqueña </t>
  </si>
  <si>
    <t>Artes Plásticas Rufino Tamayo</t>
  </si>
  <si>
    <t>Centro de Iniciación Musical de Oaxaca</t>
  </si>
  <si>
    <t>Secretaría de Desarrollo  Agropecuario, Forestal, Pesca y Acuacultura</t>
  </si>
  <si>
    <t>Control Zoosanitario</t>
  </si>
  <si>
    <t>Secretaría de Finanzas</t>
  </si>
  <si>
    <t>Relacionados con la Hacienda Pública Estatal</t>
  </si>
  <si>
    <t>Servicios Catastrales</t>
  </si>
  <si>
    <t>Relacionados con el Registro y Permisos</t>
  </si>
  <si>
    <t xml:space="preserve">Archivo del Poder Ejecutivo </t>
  </si>
  <si>
    <t>Secretaría de la Contraloría y Transparencia Gubernamental</t>
  </si>
  <si>
    <t>Servicios que presta la Secretaría de Contraloría y Transparencia Gubernamental</t>
  </si>
  <si>
    <t xml:space="preserve"> POR LOS SERVICIOS QUE SE PRESTAN EN MATERIA EDUCATIVA</t>
  </si>
  <si>
    <t>DERECHOS POR PRESTACIÓN DE SERVICIOS RELACIONADOS DE AGUA, ALCANTARILLADO Y DRENAJE</t>
  </si>
  <si>
    <t>Comisión Estatal del Agua</t>
  </si>
  <si>
    <t>Servicios de Agua Potable y Alcantarillado de Oaxaca</t>
  </si>
  <si>
    <t>DERECHOS POR PRESTACIÓN DE SERVICIOS A CARGO DEL SISTEMA PARA EL DESARROLLO INTEGRAL DE LA FAMILIA</t>
  </si>
  <si>
    <t>Sistema DIF</t>
  </si>
  <si>
    <t>OTROS DERECHOS</t>
  </si>
  <si>
    <t>ACCESORIOS</t>
  </si>
  <si>
    <t>PARTICIPACIONES, APORTACIONES, TRANSFERENCIAS, ASIGNACIONES, SUBSIDIOS Y OTRAS AYUDAS</t>
  </si>
  <si>
    <t xml:space="preserve">PARTICIPACIONES </t>
  </si>
  <si>
    <t>Fondo General de Participaciones</t>
  </si>
  <si>
    <t>Fondo de Fomento Municipal</t>
  </si>
  <si>
    <t>Participaciones en Impuestos Especiales</t>
  </si>
  <si>
    <t>Fondo de Fiscalización y Recaudación</t>
  </si>
  <si>
    <t>Fondo de Compensación</t>
  </si>
  <si>
    <t>APORTACIONES</t>
  </si>
  <si>
    <t>Fondo  de Aportaciones para la Nómina Educativa y Gasto operativo</t>
  </si>
  <si>
    <t>Fondo de Aportaciones para los Servicios de Salud</t>
  </si>
  <si>
    <t>Fondo de Aportaciones para la Infraestructura Social</t>
  </si>
  <si>
    <t xml:space="preserve">     Municipal</t>
  </si>
  <si>
    <t xml:space="preserve">     Estatal</t>
  </si>
  <si>
    <t xml:space="preserve">Fondo de Aportaciones para el Fortalecimiento de los Municipios y de las Demarcaciones Territoriales del Distrito Federal 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</si>
  <si>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</si>
  <si>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</si>
  <si>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</si>
  <si>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 ( FAFEF )</t>
  </si>
  <si>
    <t>CONVENIOS</t>
  </si>
  <si>
    <t>TRANSFERENCIAS,ASIGNACIONES,SUBSIDIOS Y OTRAS AYUDAS</t>
  </si>
  <si>
    <t>PARTICIPACIONES</t>
  </si>
  <si>
    <t>(  de Pesos )</t>
  </si>
  <si>
    <t>DEL 1 DE ENERO  AL 31 DE DICIEMBRE DE 2016</t>
  </si>
  <si>
    <t>IMPLEMENTACIÓN DE LA REFORMA  SISTEMA JUSTICIA PENAL (RAMO 04)</t>
  </si>
  <si>
    <t>MODERNIZACION INTEGRAL DEL REGISTRO CIVIL 2016 (RAMO 04)</t>
  </si>
  <si>
    <t>PROGRAMA NACIONAL DE PREVENCION DEL DELITO 2016 (RAMO 04)</t>
  </si>
  <si>
    <t>PROGRAMA DE INFRAESTRUCTURA INDIGENA (PROII 2015) (RAMO 06)</t>
  </si>
  <si>
    <t>CENTROS PARA EL DESARROLLO DE LAS MUJERES (RAMO 06)</t>
  </si>
  <si>
    <t>FORTALECIMIENTO DE LA POLITICA DE IGUALDAD EN EL ESTADO DE OAXACA 2016 (RAMO 06)</t>
  </si>
  <si>
    <t>PREVENCION DE LA VIOLENCIA CONTRA LAS MUJERES CDI 2016 (RAMO 06)</t>
  </si>
  <si>
    <t>PROGRAMA DE INFRAESTRUCTURA INDIGENA (PROII 2016) (RAMO 06)</t>
  </si>
  <si>
    <t>PROIN CDI UTM 2016 (RAMO 06)</t>
  </si>
  <si>
    <t>SEGURO AGRICOLA CATASTROFICO 2016 (RAMO 08)</t>
  </si>
  <si>
    <t>SEGURO AGRICOLA PARAMETRICO 2016 (RAMO 08)</t>
  </si>
  <si>
    <t>SEGURO PECUARIO SATELITAL 2016 (RAMO 08)</t>
  </si>
  <si>
    <t>CAPUFE 2015 (RAMO 09)</t>
  </si>
  <si>
    <t>CAPUFE  2016 (RAMO 09)</t>
  </si>
  <si>
    <t>FORTALECIMIENTO A LA RED DE ASESORES DE LA RED OAXAQUEÑA DE APOYO AL EMPRENDEDOR (RAMO 10)</t>
  </si>
  <si>
    <t>19 FERIA INTERNACIONAL DEL MEZCAL 2016  (RAMO 10)</t>
  </si>
  <si>
    <t>FORTALECIMIENTO INTEGRAL PARA EL DESARROLLO DEL SECTOR AGROINDUSTRIAL DE OAXACA 2016  (RAMO 10)</t>
  </si>
  <si>
    <t>PROGRAMA DE IMPULSO FINANCIERO (RAMO 10)</t>
  </si>
  <si>
    <t>DESARROLLO CULTURAL MUNICIPAL 2015 (RAMO 11)</t>
  </si>
  <si>
    <t>SANEAMIENTO FINANCIERO UABJO 2016 (RAMO 11)</t>
  </si>
  <si>
    <t>PROGRAMA DE ESTIMULO A LA CREACION Y DESARROLLO ARTISTICO (RAMO 11)</t>
  </si>
  <si>
    <t>REFORMA EDUCATIVA 2016 (RAMO 11)</t>
  </si>
  <si>
    <t>ATENCION A LA DEMANDA EDUCATIVA 2016 (RAMO 11)</t>
  </si>
  <si>
    <t>ESCUELAS DIGNAS 2015 (RAMO 11)</t>
  </si>
  <si>
    <t>PRODEP UTVC 2015 (RAMO 11)</t>
  </si>
  <si>
    <t>RECONOCIMIENTO DE PLANTILLAS UABJO 2016 (RAMO 11)</t>
  </si>
  <si>
    <t>ATENCIÓN A LA DEMANDA EDUCATIVA 2015 (RAMO 11)</t>
  </si>
  <si>
    <t>FONDO DE AUTONOMIA DE GESTION 2015 (RAMO 11)</t>
  </si>
  <si>
    <t>DOTACION DE INSTRUMENTOS MUSICALES A COMUNIDADES DE OAXACA 2016 (RAMO 11)</t>
  </si>
  <si>
    <t>PROYECTO DE DOTACION DE INSTRUMENTOS MUSICALES A BANDAS INFANTILES DEL ESTADO 2016 (RAMO 11)</t>
  </si>
  <si>
    <t>PROGRAMA NACIONAL DE CONVIVENCIA ESCOLAR 2016 (RAMO 11)</t>
  </si>
  <si>
    <t>PROGRAMA ESCUELAS DE TIEMPO COMPLETO 2016 (RAMO 11)</t>
  </si>
  <si>
    <t>PROGRAMA DE FORTALECIMIENTO DE LA CALIDAD EDUCATIVA 2016 (RAMO 11)</t>
  </si>
  <si>
    <t>PROGRAMA DE INCLUSION Y LA EQUIDAD EDUCATIVA 2016 (RAMO 11)</t>
  </si>
  <si>
    <t>PROGRAMA NACIONAL DE INGLES 2016 (RAMO 11)</t>
  </si>
  <si>
    <t>PROGRAMA NACIONAL DE BECAS 2016 (RAMO 11)</t>
  </si>
  <si>
    <t>TELEBACHILLERATO COMUNITARIO 2016 (RAMO 11)</t>
  </si>
  <si>
    <t>PROYECTOS CULTURALES 2016 (RAMO 11)</t>
  </si>
  <si>
    <t>CONADE ALTO RENDIMIENTO 2016 (RAMO 11)</t>
  </si>
  <si>
    <t>APOYO EXTRAORDINARIO UABJO 2016 49 MDP (RAMO 11)</t>
  </si>
  <si>
    <t>ESCUELAS DE EXCELENCIA PARA ABATIR EL REZAGO EDUCATIVO 2015 (RAMO 11)</t>
  </si>
  <si>
    <t>APOYO EXTRAORDINARIO NO REGULARIZABLE ESCUELA NORMAL RURAL 2015 (RAMO 11)</t>
  </si>
  <si>
    <t>11 FESTIVAL DE JAZZ DE MAZUNTE 2016 (RAMO 11)</t>
  </si>
  <si>
    <t>AUTONOMIA DE GESTION 2016 (RAMO 11)</t>
  </si>
  <si>
    <t>PRODICI 2016 (RAMO 11)</t>
  </si>
  <si>
    <t>APOYO AL DESARROLLO DE LA EDUCACION SUPERIOR UNSIS 2016 (RAMO 11)</t>
  </si>
  <si>
    <t>PROYECTOS LOCALES JUVENILES 2016 (RAMO 11)</t>
  </si>
  <si>
    <t>GUELAGUETZA FEDERAL 2016 (RAMO 11)</t>
  </si>
  <si>
    <t>CONSERVACION Y REHABILITACION DEL MUSEO RODOLFO MORALES 2DA ETAPA 2016 (RAMO 11)</t>
  </si>
  <si>
    <t>FOMENTO A LA EXPRESION CULTURAL DE LAS AGRUPACIONES MUSICALES Y ARTISTICAS POPULARES DE OAXACA 2016 (RAMO 11)</t>
  </si>
  <si>
    <t>EXPOSICION MAQUINA VERDE EL ARTE DE CARLOS LUNA EN EL MUSEO DE LOS PINTORES OAXAQUEÑOS 2016 (RAMO 11)</t>
  </si>
  <si>
    <t>FERIA INTERNACIONAL DEL LIBRO 2016 (RAMO 11)</t>
  </si>
  <si>
    <t>MUSEOGRAFIA PARA EL CENTRO CULTURAL COMUNITARIO DE TEOTITLAN DEL VALLE 2016 (RAMO 11)</t>
  </si>
  <si>
    <t>CENTROS PODER JOVEN 2016 (RAMO 11)</t>
  </si>
  <si>
    <t>PROGRAMA DE LA REFORMA EDUCATIVA 2015 (RAMO 11)</t>
  </si>
  <si>
    <t>COLECTIVO COMUNITARIO DE ARTES GRAFICAS Y CINE SILLITAS (RAMO 11)</t>
  </si>
  <si>
    <t>FONDO CONCURSABLE DE INVERSION EN INFRAESTRUCTURA PARA EDUCACION MEDIA SUPERIOS 2016 (RAMO 11)</t>
  </si>
  <si>
    <t>PROGRAMA BAPISS 2016 (RAMO 11)</t>
  </si>
  <si>
    <t>CENTRO DE LAS ARTES SAN AGUSTIN 2016 (RAMO 11)</t>
  </si>
  <si>
    <t>PIEE UNSIS 2016 (RAMO 11)</t>
  </si>
  <si>
    <t>PIEE UNICOS 2016 (RAMO 11)</t>
  </si>
  <si>
    <t>PIEE UNICHA 2016 (RAMO 11)</t>
  </si>
  <si>
    <t>FORTALECIMIENTO DE LA MUSICA CONTEMPORANEA 2016 (RAMO 11)</t>
  </si>
  <si>
    <t>CONADE CULTURA FISICA 2016 (RAMO 11)</t>
  </si>
  <si>
    <t>FONDO CONCURSABLE DE INVERSION EN INFRAESTRUCTURA PARA EDUCACION MEDIA SUPERIOR DE PLANTELES FEDERALES 2015 (RAMO 11)</t>
  </si>
  <si>
    <t>SUBSIDIO A PROGRAMAS PARA JOVENES 2016 (RAMO 11)</t>
  </si>
  <si>
    <t>CULTURA INFALTIL 2016 (RAMO 11)</t>
  </si>
  <si>
    <t>PRODEP 2016  (RAMO 11)</t>
  </si>
  <si>
    <t>FOMENTO A LA LECTURA 2016 (RAMO 11)</t>
  </si>
  <si>
    <t>APOYO EXTRAORDINARIO 5 MDP 2016 (RAMO 11)</t>
  </si>
  <si>
    <t>PLAN DE APOYO A LA CALIDAD EDUCATIVA TRANSFORMACION DE LA EDUCACION NORMAL (PACTEN) 2016-2017 (RAMO 11)</t>
  </si>
  <si>
    <t>INCLUSION Y LA EQUIDAD EDUCATIVA UTSSO 2016 (RAMO 11)</t>
  </si>
  <si>
    <t>EXPANSION A LA OFERTA EDUCATIVA ITO 2016 (RAMO 11)</t>
  </si>
  <si>
    <t>FORTALECIMIENTO DE LA CALIDAD EDUCATIVA UTSSO 2016 (RAMO 11)</t>
  </si>
  <si>
    <t>APOYO EXTRAORDINARIO UABJO 2016 19 MDP (RAMO 11)</t>
  </si>
  <si>
    <t>APOYO EXTRAORDINARIO 12 MDP 2016 (RAMO 11)</t>
  </si>
  <si>
    <t>FONDO DE PREVISION PRESUPUESTAL 2011 (RAMO 12)</t>
  </si>
  <si>
    <t>SEGURO POPULAR 2015  (RAMO 12)</t>
  </si>
  <si>
    <t>FONDO DE PROTECCIÓN C/GASTOS CATASTROFICOS 2015 SSO  (RAMO 12)</t>
  </si>
  <si>
    <t>FONDO DE PREVISION PRESUPUESTAL  (RAMO 12)</t>
  </si>
  <si>
    <t>AFASPE 2016  (RAMO 12)</t>
  </si>
  <si>
    <t>SEGURO MEDICO SIGLO XXI CAPITA 2016  (RAMO 12)</t>
  </si>
  <si>
    <t>PROSPERA 2016  (RAMO 12)</t>
  </si>
  <si>
    <t>SEGURO MEDICO SIGLO XXI INTERVE 2016  (RAMO 12)</t>
  </si>
  <si>
    <t>FPP CENTRO DE SALUD COLONIA ESTRELLA EQUIPAMIENTO  (RAMO 12)</t>
  </si>
  <si>
    <t>FONDO DE PROTECCION CONTRA GASTOS CATASTROFICOS HNO 2016  (RAMO 12)</t>
  </si>
  <si>
    <t>FONDO DE PROTECCION CONTRA GASTOS CATASTROFICOS 2016 SSO  (RAMO 12)</t>
  </si>
  <si>
    <t>SEGURO MEDICO SIGLO XXI HNO 2016  (RAMO 12)</t>
  </si>
  <si>
    <t>SEGURO POPULAR 2016   (RAMO 12)</t>
  </si>
  <si>
    <t>FONDO DE PROTECCION CONTRA GASTOS CATASTROFICOS HNO 2015  (RAMO 12)</t>
  </si>
  <si>
    <t>FONDO DE PREVISION PRESUPUESTAL 2014 CENTRO DE SALUD COLONIA ESTRELLA  (RAMO 12)</t>
  </si>
  <si>
    <t>FONDO DE PREVISION PRESUPUESTAL 2014 CENTRO DE SALUD URBANO SAN JUAN BAUTISTA TUXTEPEC (LOMA ALTA)  (RAMO 12)</t>
  </si>
  <si>
    <t>FONDO DE PREVISION PRESUPUESTAL 2014 CENTRO DE SALUD SANTIAGO PINOTEPA NACIONAL  (RAMO 12)</t>
  </si>
  <si>
    <t>FORTALECIMIENTO A LA ATENCION MEDICA 2016  (RAMO 12)</t>
  </si>
  <si>
    <t>COFEPRIS 2016  (RAMO 12)</t>
  </si>
  <si>
    <t>PROGRAMA VIH-SIDA E ITS (RAMO 12)</t>
  </si>
  <si>
    <t>PROGRAMA 32 POR 32 2014  (RAMO 12)</t>
  </si>
  <si>
    <t>PROGRAMA 32 POR 32  (RAMO 12)</t>
  </si>
  <si>
    <t>COMUNIDAD DIFERENTE 2016  (RAMO 12)</t>
  </si>
  <si>
    <t>CRUZADA NACIONAL CONTRA EL HAMBRE 2016  (RAMO 12)</t>
  </si>
  <si>
    <t>FONDO DE PREVISION PRESUPUESTAL 2014  CENTRO ESTATAL DE ONCOLOGIA Y RADIOTERAPIA DE OAXACA DE JUAREZ  (RAMO 12)</t>
  </si>
  <si>
    <t>PROGRAMA VIH SIDA E ITS RAMO 12 2016  (RAMO 12)</t>
  </si>
  <si>
    <t>FONDO DE PREVISION PRESUPUESTAL 2016 AMPLIACION DEL HOSPITAL GENERAL DR. AURELIO VALDIVIESO  (RAMO 12)</t>
  </si>
  <si>
    <t>EQUIPAMIENTO Y REHABILITACION DE CENTROS DE ASISTENCIA SOCIAL 2016  (RAMO 12)</t>
  </si>
  <si>
    <t>FONDO DE PREVISION PRESUPUESTAL 2011 LA NOPALERA  (RAMO 12)</t>
  </si>
  <si>
    <t>CALIDAD EN LA ATENCION MEDICA 2016  (RAMO 12)</t>
  </si>
  <si>
    <t>PROGRAMA DE REGULARIZACION Y VIGILANCIA DE ESTABLECIMIENTOS Y SERVICIOS DE ATENCION MEDICA G005 2016  (RAMO 12)</t>
  </si>
  <si>
    <t>PROGRAMA PREVENCION Y TRATAMIENTO DE ADICCIONES 2016  (RAMO 12)</t>
  </si>
  <si>
    <t>01-CNF/GEO/OAX/TF/2015-16 CONAFOR (RAMO 16)</t>
  </si>
  <si>
    <t>01CNF/GEO/RC/2016 (RAMO 16)</t>
  </si>
  <si>
    <t>ZOFEMAT (RAMO 16)</t>
  </si>
  <si>
    <t>COMITE DE CUENCA DE LOS RIOS COPALITA Y TONAMECA 2016 (RAMO 16)</t>
  </si>
  <si>
    <t>COMITE DE PLAYAS LIMPIAS DEL MUNICIPIO DE SANTA MARIA HUATULCO (RAMO 16)</t>
  </si>
  <si>
    <t>COMITE DE PLAYAS LIMPIAS DEL MUNICIPIO DE SANTA MARIA COLOTEPEC 2016 (RAMO 16)</t>
  </si>
  <si>
    <t>COMITE DE PLAYAS LIMPIAS DEL MUNICIPIO DE SAN PEDRO MIXTEPEC 2016 (RAMO 16)</t>
  </si>
  <si>
    <t>COMITÉ DE CUENCA DEL RIO TEHUANTEPEC 2016 (RAMO 16)</t>
  </si>
  <si>
    <t>CONSEJO DE CUENCA DE LA COSTA DE OAXACA 2016 (RAMO 16)</t>
  </si>
  <si>
    <t>COMITE TECNICO DE AGUA SUBTERRANEAS Y DE LA COMISION DE CUENTA DE LOS RIOS ATOYAC Y SALADO 2016 (RAMO 16)</t>
  </si>
  <si>
    <t>ANEXO DE EJECUCION NUMERO 002/2016 (RAMO 16)</t>
  </si>
  <si>
    <t>PROGRAMA DE TRATAMIENTO DE AGUAS REIDUALES PROSAIN (RAMO 16)</t>
  </si>
  <si>
    <t>PROGRAMA DE AGUA POTABLE,ALCANTARILLADO Y SANEAMIENTO APARTADO RURAL 2016 (RAMO 16)</t>
  </si>
  <si>
    <t>PROGRAMA DE AGUA POTABLE, ALCANTARILLADO Y SANEAMIENTO APARTADO URBANO 2016 (RAMO 16)</t>
  </si>
  <si>
    <t>PROGRAMA DE AGUA POTABLE, ALCANTARILLADO Y SANEAMIENTO APARTADO AGUA LIMPIA 2016 (RAMO 16)</t>
  </si>
  <si>
    <t>BRIGADAS COMUNITARIAS DE SANIDAD FORESTAL 2016 (RAMO 16)</t>
  </si>
  <si>
    <t>01-CNF/GE/OAX/TF/2016-2017 (RAMO 16)</t>
  </si>
  <si>
    <t>PAIMEF (PROGRAMA APOYO A INSTITUCIONES DE MUJERES EN LA ENTIDAD FEDDERATIVA) (RAMO 20)</t>
  </si>
  <si>
    <t>PAIMEF  2016 (RAMO 20)</t>
  </si>
  <si>
    <t>CAPACITACIONES FONART 2016 (RAMO 20)</t>
  </si>
  <si>
    <t>ARTICULACION DE POLITICAS PUBLICA UTM 2016 (RAMO 20)</t>
  </si>
  <si>
    <t>PROGRAMA PARA EL DESARROLLO REGIONAL TURÍSTICO SUSTENTABLE Y PUEBLOS MÁGICOS (PRODERMAGICO)2016 (RAMO 21)</t>
  </si>
  <si>
    <t>FONDO PRODUCTORES DE HIDROCARBUROS 2015 (RAMO 23)</t>
  </si>
  <si>
    <t>FORTALECIMIENTO FINANCIERO 2016 1300 MDP (RAMO 23)</t>
  </si>
  <si>
    <t>FORTALECIMIENTO FINANCIERO 2016 122.6 MDP (RAMO 23)</t>
  </si>
  <si>
    <t>FORTALECE 2016 (RAMO 23)</t>
  </si>
  <si>
    <t>FONDO DE ESTABILIZACION DE LOS INGRESOS DE LAS ENTIDADES FEDERATIVAS 2016 (RAMO 23)</t>
  </si>
  <si>
    <t>FONDO PRODUCTORES DE HIDROCARBUROS 2016 (RAMO 23)</t>
  </si>
  <si>
    <t>GOB DEL EDO DE OAX SEFIN ARMONIZACION CONTABLE 2016 (RAMO 23)</t>
  </si>
  <si>
    <t>PROFIS 2016 (RAMO 23)</t>
  </si>
  <si>
    <t>FORTALECIMIENTO FINANCIERO  PARA INVERSION 2016 (RAMO 23)</t>
  </si>
  <si>
    <t>FORTALECIMIENTO FINANCIERO 600 MDP 2016 (RAMO 23)</t>
  </si>
  <si>
    <t>PROGRAMAS REGIONALES 2016 (RAMO 23)</t>
  </si>
  <si>
    <t>FONREGION 2016 (RAMO 23)</t>
  </si>
  <si>
    <t>FONDO PARA LA ACCESIBILIDAD PARA LAS PERSONAS CON DISCAPACIDAD (FOTRADIS) 2016 (RAMO 23)</t>
  </si>
  <si>
    <t>FONDO METROPOLITANO 2016 (RAMO 23)</t>
  </si>
  <si>
    <t xml:space="preserve">FORTALECIMIENTO PARA INVERSION 2016 CUENTA DOS (RAMO 23)  </t>
  </si>
  <si>
    <t>PROGRAMAS REGIONALES 2016 CUENTA DOS (RAMO 23)</t>
  </si>
  <si>
    <t>FORTALECE 2016 CUENTA DOS (RAMO 23)</t>
  </si>
  <si>
    <t>FONDO DE APOYO A MIGRANTES 2016 (RAMO 23)</t>
  </si>
  <si>
    <t>PROGRAMAS REGIONALES CUENTA TRES 2016 (RAMO 23)</t>
  </si>
  <si>
    <t>FORTALECIMIENTO FINANCIERO 2016 680 MDP (RAMO 23)</t>
  </si>
  <si>
    <t>PROYECTOS DE DESARROLLO REGIONAL 2016 (RAMO 23)</t>
  </si>
  <si>
    <t>FORTALECIMIENTO PARA INVERSION 2016 CUENTA TRES (RAMO 23)</t>
  </si>
  <si>
    <t>FONDO SUR SURESTE FONSUR 2016 (RAMO 23)</t>
  </si>
  <si>
    <t>FORTALECIMIENTO FINANCIERO (RAMO 23)</t>
  </si>
  <si>
    <t>PROGRAMAS REGIONALES 2016 CUENTA CUATRO (RAMO 23)</t>
  </si>
  <si>
    <t>PROYECTOS DE DESARROLLO REGINAL 2016 4.3 MDP (RAMO 23)</t>
  </si>
  <si>
    <t>SOCORRO DE LEY 2015 (RAMO 36)</t>
  </si>
  <si>
    <t>SOCORRO DE LEY 2016 (RAMO 36)</t>
  </si>
  <si>
    <t>SUBSIDIO DE FORTALECIMIENTO PARA LA SEGURIDAD (FORTASEG) (RAMO 36)</t>
  </si>
  <si>
    <t>INNOVACION TECNOLOGICA (RAMO 38)</t>
  </si>
  <si>
    <t>IDENTIFICACION SEMI O AUTOMATICA DE DESLAVES CONACYT UMAR 2016 (RAMO 38)</t>
  </si>
  <si>
    <t>CONVOCATORIA DEL 2DO ANO DE ESTANCIAS CONACYT UTM 2015 (RAMO 38)</t>
  </si>
  <si>
    <t>MEJORA DE LA OVINOCULTURA EN LA REGION DEL PAPALOAPAN UNPA 2013 (RAMO 38)</t>
  </si>
  <si>
    <t>SISTEMA DE CONSTRUCCION DE VIVIENDA CONACYT UNPA 2014 (RAMO 38)</t>
  </si>
  <si>
    <t>VARIACION ESTACIONAL DE ESPECIES CONACYT UNIVERSIDAD DEL MAR 2013 (RAMO 38)</t>
  </si>
  <si>
    <t>DESARROLLO DE UNA  BEBIDA CONACYT  UNIVERSIDAD TECNOLOGICA DE LA MIXTECA 2014 (RAMO 38)</t>
  </si>
  <si>
    <t>GUELAGUETZA MATEMATICA UNPA CONACYT 2016 (RAMO 38)</t>
  </si>
  <si>
    <t>FORTALECIMIENTO DE TALENTOS OAXAQUEÑOS UNPA CONACYT 2016 (RAMO 38)</t>
  </si>
  <si>
    <t>FORTALECIMIENTO DE LA INFRAESTRUCTURA CONACYT UNPA 2016 (RAMO 38)</t>
  </si>
  <si>
    <t>CUARTO ENCUENTRO DE JOVENES INVESTIGADORES EN EL ESTADO DE OAXACA 2016 (RAMO 38)</t>
  </si>
  <si>
    <t>POR OAXACA MAS INVESTIGADORES 2016 (RAMO 38)</t>
  </si>
  <si>
    <t>ALDEA CIENTIFICA 2016 (RAMO 38)</t>
  </si>
  <si>
    <t>ESTANCIA DE INVESTIGACION CIENTIFICA 2016 (RAMO 38)</t>
  </si>
  <si>
    <t>SINTESIS DE EPIDITIODICETOPIPERAZINA CONACYT - UNPA 2013 (RAMO 38)</t>
  </si>
  <si>
    <t>ESTUDIOS DE CROCRISTALIZACIÒN CONACYT UNCA (RAMO 38)</t>
  </si>
  <si>
    <t>DIFUSION Y DIVULGACION DE LA CIENCIA,LA TECNOLOGIA Y LA INNOVACION EN LAS ENTIDADES FEDERATIVAS:OAXACA 2016 (RAMO 38)</t>
  </si>
  <si>
    <t>BIODIVERSIDAD NOMENCLATURAL CONACYT - UMAR (RAMO 38)</t>
  </si>
  <si>
    <t>EVALUACIÓN DE LA FITOTOXICIDAD CONACYT UNSIJ (RAMO 38)</t>
  </si>
  <si>
    <t>AMSDE CONACYT 2016 (RAMO 38)</t>
  </si>
  <si>
    <t>NANOESTRUCTURAS DE CIRCONIA IMPURIFICADA CONACYT UTM 2016 (RAMO 38)</t>
  </si>
  <si>
    <t>TRANSFERENCIAS ASIGNACIONES, SUBSIDIOSY OTRAS AYUDAS</t>
  </si>
  <si>
    <t>DEL 1 DE ENERO AL 31 DE DICIEMBRE DE 2016</t>
  </si>
  <si>
    <t>UNIVERSIDAD DEL MAR 2016</t>
  </si>
  <si>
    <t>UNIVERSIDAD TECNOLÓGICA DE LA MIXTECA 2016</t>
  </si>
  <si>
    <t>SUBSIDIO FEDERAL ORDINARIO UABJO 2016</t>
  </si>
  <si>
    <t xml:space="preserve">UNIVERSIDAD DEL PAPALOAPAN 2016 </t>
  </si>
  <si>
    <t>UNIVERSIDAD DE LA SIERRA SUR 2016</t>
  </si>
  <si>
    <t>UNIVERSIDAD DEL ISTMO 2016</t>
  </si>
  <si>
    <t>UNIVERSIDAD DE LA SIERRA JUAREZ 2016</t>
  </si>
  <si>
    <t>SUBSIDIO CECYTEO 2016</t>
  </si>
  <si>
    <t>SUBSIDIO COBAO 2016</t>
  </si>
  <si>
    <t>SUBSIDIO  ICAPET 2016</t>
  </si>
  <si>
    <t>UNIVERSIDAD DE LA CAÑADA 2016</t>
  </si>
  <si>
    <t>UNIVERSIDAD TECNOLOGICA DE LOS VALLES CENTRALES DE OAXACA 2016</t>
  </si>
  <si>
    <t>INSTITUTO TECNOLÓGICO SUPERIOR DE TEPOSCOLULA 2015</t>
  </si>
  <si>
    <t>UNIVERSIDAD TECNOLÓGICA DE LA SIERRA SUR OAXACA 2016</t>
  </si>
  <si>
    <t>COLEGIO SUPERIOR INTERCULTURAL 2016</t>
  </si>
  <si>
    <t>COLEGIO SUPERIOR INTERCULTURAL BIC 2015</t>
  </si>
  <si>
    <t>CECAM 2016</t>
  </si>
  <si>
    <t>ICAPET</t>
  </si>
  <si>
    <t>PRODEP UABJO 2016</t>
  </si>
  <si>
    <t>CARRERA DOCENTE UABJO 2016</t>
  </si>
  <si>
    <t>PROEXOEES UABJO 2016</t>
  </si>
  <si>
    <t>PROFOCIE UABJO 2016</t>
  </si>
  <si>
    <t xml:space="preserve">TECNOLOGICO SUPERIOR DE TEPOSCOLULA 2016 </t>
  </si>
  <si>
    <t>PROEXOEES 2015 TLAXIACO - TUXTEPEC</t>
  </si>
  <si>
    <t>CECYTEO</t>
  </si>
  <si>
    <t>COBAO</t>
  </si>
  <si>
    <t xml:space="preserve">INSTITUTO TECNOLOGICO SUPERIOR DE SAN MIGUEL EL GRANDE </t>
  </si>
  <si>
    <t>PROEXOEES UMAR 2016</t>
  </si>
  <si>
    <t>PROEXOEES UNISTMO 2016</t>
  </si>
  <si>
    <t>PROEXOEES UTM 2016</t>
  </si>
  <si>
    <t>PROEXOEES UNSIS 2016</t>
  </si>
  <si>
    <t>PROEXOEES UNPA 2016</t>
  </si>
  <si>
    <t>PROEXOEES UNCA 2016</t>
  </si>
  <si>
    <t>PRODEP UTM 2016</t>
  </si>
  <si>
    <t>PRODEP UNSIS 2016</t>
  </si>
  <si>
    <t>PRODEP UNPA 2016</t>
  </si>
  <si>
    <t>FORTALECIMIENTO DE LA CALIDAD EDUCATIVA UTM 2016</t>
  </si>
  <si>
    <t>PRODEP UMAR 2016</t>
  </si>
  <si>
    <t>PRODEP UNCA 2016</t>
  </si>
  <si>
    <t>PRODEP UNISTMO 2016</t>
  </si>
  <si>
    <t>PRODEP UNSJ 2016</t>
  </si>
  <si>
    <t>FORTALECIMIENTO DE LA CALIDAD EDUCATIVA UNSJ 2016</t>
  </si>
  <si>
    <t>FORTALECIMIENTO EN LA CALIDAD EDUCATIVA UNSIS 2016</t>
  </si>
  <si>
    <t>FORTALECIMIENTO EN LA CALIDAD EDUCATIVA UMAR 2016</t>
  </si>
  <si>
    <t>FORTALECIMIENTO EN LA CALIDAD EDUCATIVA UNPA 2016</t>
  </si>
  <si>
    <t>FORTALECIMIENTO DE LA CALIDAD EDUCATIVA UNCA 2016</t>
  </si>
  <si>
    <t xml:space="preserve">FORTALECIMIENTO DE LA CALIDAD EDUCATIVA UNISTMO 2016 </t>
  </si>
  <si>
    <t>GOBIERNO DEL ESTADO DE OAXACA</t>
  </si>
  <si>
    <t>PRESUPUESTO DE EGRESOS 2016</t>
  </si>
  <si>
    <t>RESUMEN POR TIPO Y OBJETO DE GASTO</t>
  </si>
  <si>
    <t>CUARTO TRIMESTRE</t>
  </si>
  <si>
    <t xml:space="preserve">DEVENGADO </t>
  </si>
  <si>
    <t>APROBADO</t>
  </si>
  <si>
    <t>APROBADO    DEVENGADO</t>
  </si>
  <si>
    <t>TOTAL GENERAL</t>
  </si>
  <si>
    <t xml:space="preserve">GASTO CORRIENTE </t>
  </si>
  <si>
    <t>GASTO DE OPERACIÓN</t>
  </si>
  <si>
    <t>SERVICIOS PERSONALES</t>
  </si>
  <si>
    <t>MATERIALES Y SUMINISTROS</t>
  </si>
  <si>
    <t>SERVICIOS GENERALES</t>
  </si>
  <si>
    <t>PROYECTOS PPS</t>
  </si>
  <si>
    <t>INGRESOS Y DERECHOS AFECTOS A FIDEICOMISOS</t>
  </si>
  <si>
    <t>TRANSFERENCIAS CORRIENTES</t>
  </si>
  <si>
    <t>TRANSFERENCIAS, ASIGNACIONES, SUBSIDIOS Y OTRAS AYUDAS</t>
  </si>
  <si>
    <t>PARTICIPACIONES Y APORTACIONES</t>
  </si>
  <si>
    <t>GASTO DE CAPITAL</t>
  </si>
  <si>
    <t>INVERSIÓN PÚBLICA</t>
  </si>
  <si>
    <t>BIENES MUEBLES, INMUEBLES E INTANGIBLES</t>
  </si>
  <si>
    <t>OBRA PÚBLICA</t>
  </si>
  <si>
    <t>APORTACIÓN A FIDEICOMISOS</t>
  </si>
  <si>
    <t>ACCIONES PRODUCTIVAS</t>
  </si>
  <si>
    <t>ACCIONES DE FOMENTO</t>
  </si>
  <si>
    <t>TRANSFERENCIAS DE CAPITAL</t>
  </si>
  <si>
    <t>AMORTIZACIÓN DE LA DEUDA Y DISMINUCIÓN DE PASIVOS</t>
  </si>
  <si>
    <t>DEUDA PÚBLICA</t>
  </si>
  <si>
    <t>PENSIONES Y JUBILACIONES</t>
  </si>
  <si>
    <t>SERVICIOS PERSONALES POR TRANSFERENCIAS</t>
  </si>
  <si>
    <t>N/R No Representativo</t>
  </si>
  <si>
    <t>CLASIFICACIÓN POR OBJETO DEL GASTO</t>
  </si>
  <si>
    <t xml:space="preserve">ESTATAL </t>
  </si>
  <si>
    <t>RAMO 33</t>
  </si>
  <si>
    <t>FEDERAL</t>
  </si>
  <si>
    <t>DEVENGADO</t>
  </si>
  <si>
    <t xml:space="preserve">CLASIFICACIÓN FUNCIONAL </t>
  </si>
  <si>
    <t>FINALIDAD</t>
  </si>
  <si>
    <t>GOBIERNO</t>
  </si>
  <si>
    <t>DESARROLLO SOCIAL</t>
  </si>
  <si>
    <t xml:space="preserve">DESARROLLO ECONÓMICO </t>
  </si>
  <si>
    <t>OTRAS NO CLASIFICADAS EN FUNCIONES ANTERIORES</t>
  </si>
  <si>
    <t xml:space="preserve">GOBIERNO DEL ESTADO DE OAXACA </t>
  </si>
  <si>
    <t>PRESUPUESTO DE EGRESOS  2016</t>
  </si>
  <si>
    <t>CLASIFICACIÓN FINALIDAD-FUNCIÓN (GOBIERNO)</t>
  </si>
  <si>
    <t>LEGISLACIÓN</t>
  </si>
  <si>
    <t>JUSTICIA</t>
  </si>
  <si>
    <t>COORDINACIÓN  DE LA POLÍTICA DE GOBIERNO</t>
  </si>
  <si>
    <t>ASUNTOS FINANCIEROS Y HACENDARIOS</t>
  </si>
  <si>
    <t>ASUNTOS DE ORDEN PUBLICO Y DE SEGURIDAD</t>
  </si>
  <si>
    <t>OTROS SERVICIOS GENERALES</t>
  </si>
  <si>
    <t>CLASIFICACIÓN FINALIDAD-FUNCIÓN (DESARROLLO SOCIAL)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</si>
  <si>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</si>
  <si>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</si>
  <si>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</si>
  <si>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</si>
  <si>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</si>
  <si>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</si>
  <si>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</si>
  <si>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CLASIFICACIÓN FINALIDAD-FUNCIÓN (DESARROLLO ECONÓMICO)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</si>
  <si>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</si>
  <si>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</si>
  <si>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</si>
  <si>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</si>
  <si>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</si>
  <si>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</si>
  <si>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</si>
  <si>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</si>
  <si>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</si>
  <si>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CLASIFICACIÓN FINALIDAD-FUNCIÓN (OTRAS NO CLASIFICADAS EN FUNCIONES ANTERIORES)</t>
  </si>
  <si>
    <t>TRANSACCIONES DE LA DEUDA PUBLICA/COSTO FINANCIERO DE LA DEUDA</t>
  </si>
  <si>
    <t>TRANSFERENCIAS, PARTICIPACIONES Y APORTACIONES ENTRE DIFERENTES NIVELES Y ORDENES DE GOBIERNO</t>
  </si>
  <si>
    <t>ADEUDOS DE EJERCICIOS FISCALES ANTERIORES</t>
  </si>
  <si>
    <t>RESUMEN POR FINALIDAD FUNCIÓN</t>
  </si>
  <si>
    <t>PLAN ESTATAL DE DESARROLLO (PED)</t>
  </si>
  <si>
    <t>EJES</t>
  </si>
  <si>
    <t>ESTADO DE DERECHO, GOBERNABILIDAD Y SEGURIDAD</t>
  </si>
  <si>
    <t>CRECIMIENTO ECONÓMICO, COMPETITIVIDAD Y EMPLEO</t>
  </si>
  <si>
    <t xml:space="preserve">DESARROLLO SOCIAL Y HUMANO </t>
  </si>
  <si>
    <t xml:space="preserve">GOBIERNO HONESTO Y DE RESULTADOS </t>
  </si>
  <si>
    <t>NUEVA GOBERNABILIDAD DEMOCRÁTICA</t>
  </si>
  <si>
    <t>COLABORACIÓN ENTRE PODERES Y CONSOLIDACIÓN DE ÓRGANOS AUTÓNOMOS</t>
  </si>
  <si>
    <t>FORTALECIMIENTO DEL MUNICIPIO</t>
  </si>
  <si>
    <t>FORTALECIMIENTO DE LA LIBRE DETERMINACIÓN Y AUTONOMÍA INDÍGENA</t>
  </si>
  <si>
    <t>CERTEZA JURÍDICA Y JUSTICIA PARA TODOS</t>
  </si>
  <si>
    <t>REGULARIZACIÓN DE LA TENENCIA DE LA TIERRA Y RESOLUCIÓN DE CONFLICTOS AGRARIOS</t>
  </si>
  <si>
    <t>SEGURIDAD PÚBLICA Y PAZ SOCIAL</t>
  </si>
  <si>
    <t>INVERSIÓN Y FOMENTO PRODUCTIVO</t>
  </si>
  <si>
    <t>EMPLEO PRODUCTIVO Y MEJOR REMUNERADO</t>
  </si>
  <si>
    <t>CIENCIA , TECNOLOGÍA E INNOVACIÓN</t>
  </si>
  <si>
    <t>APOYO AL DESARROLLO AGROPECUARIO, FORESTAL Y PESQUERO</t>
  </si>
  <si>
    <t>TURISMO: PALANCA DEL DESARROLLO</t>
  </si>
  <si>
    <t>ORDENAMIENTO TERRITORIAL E INFRAESTRUCTURAS</t>
  </si>
  <si>
    <t>COMBATE A LA POBREZA, LA DESIGUALDAD Y A LA MARGINACIÓN</t>
  </si>
  <si>
    <t>EDUCACIÓN: FACTOR DE PROGRESO</t>
  </si>
  <si>
    <t>ARTE, CULTURA Y DEPORTE</t>
  </si>
  <si>
    <t>OAXACA SALUDABLE</t>
  </si>
  <si>
    <t>NUEVAS REALIDADES Y NECESIDADES SOCIALES: NIÑOS, JÓVENES, ADULTOS MAYORES Y FAMILIAS</t>
  </si>
  <si>
    <t>ATENCIÓN A GRUPOS EN CONDICIONES DE VULNERABILIDAD</t>
  </si>
  <si>
    <t>APOYO A MIGRANTES</t>
  </si>
  <si>
    <t>TRANSPARENCIA, RENDICIÓN DE CUENTAS Y COMBATE A LA CORRUPCIÓN</t>
  </si>
  <si>
    <t>FORTALECIMIENTO DE LAS FINANZAS Y EFICIENCIA DEL GASTO PÚBLICO</t>
  </si>
  <si>
    <t>GOBIERNO EFICAZ Y EFICIENTE</t>
  </si>
  <si>
    <t>PROFESIONALIZACIÓN Y DESEMPEÑO DE LOS SERVIDORES PÚBLICOS</t>
  </si>
  <si>
    <t>COORDINACIÓN INSTITUCIONAL</t>
  </si>
  <si>
    <t xml:space="preserve">TOTAL GENERAL </t>
  </si>
  <si>
    <t>IMPULSO A LA COMPETITIVIDAD</t>
  </si>
  <si>
    <t>DESARROLLO COMUNITARIO CON IDENTIDAD CULTURAL</t>
  </si>
  <si>
    <t xml:space="preserve">POLÍTICA INDUSTRIAL Y MIPyMES </t>
  </si>
  <si>
    <t>LENGUA, CULTURA E IDENTIDAD INDÍGENA</t>
  </si>
  <si>
    <t>DIGNIFICACIÓN Y NUEVA CULTURA DEL SERVICIO PÚBLICO</t>
  </si>
  <si>
    <t>Y:\ctrl2016\reportes\CUENTA PUBLICA TRIMESTRAL\2016\pre_eje_objetivo.rpt</t>
  </si>
  <si>
    <t>CLASIFICACIÓN ADMINISTRATIVA</t>
  </si>
  <si>
    <t>ADMINISTRACION PUBLICA CENTRALIZADA</t>
  </si>
  <si>
    <t>PODER LEGISLATIVO</t>
  </si>
  <si>
    <t>PODER JUDICIAL</t>
  </si>
  <si>
    <t>ORGANOS AUTONOMOS</t>
  </si>
  <si>
    <t>ORGANISMOS PUBLICOS DESCENTRALIZADOS</t>
  </si>
  <si>
    <t>FIDEICOMISOS PUBLICOS</t>
  </si>
  <si>
    <t>INSTITUCIONES PÚBLICAS DE SEGURIDAD SOCIAL</t>
  </si>
  <si>
    <t>GUBERNATURA</t>
  </si>
  <si>
    <t>SECRETARIA GENERAL DE GOBIERNO</t>
  </si>
  <si>
    <t>PROCURADURÍA GENERAL DE JUSTICIA DEL ESTADO</t>
  </si>
  <si>
    <t>SECRETARIA DE SEGURIDAD PUBLICA</t>
  </si>
  <si>
    <t>SECRETARIA DE SALUD</t>
  </si>
  <si>
    <t>SECRETARIA DE LAS INFRAESTRUCTURAS Y EL ORDENAMIENTO TERRITORIAL SUSTENTABLE</t>
  </si>
  <si>
    <t>SECRETARIA DE TURISMO Y DESARROLLO ECONOMICO</t>
  </si>
  <si>
    <t>SECRETARIA DEL TRABAJO</t>
  </si>
  <si>
    <t>SECRETARIA DE VIALIDAD Y TRANSPORTE</t>
  </si>
  <si>
    <t>SECRETARIA DE LAS CULTURAS Y ARTES DE OAXACA</t>
  </si>
  <si>
    <t>SECRETARIA DE DESARROLLO SOCIAL Y HUMANO</t>
  </si>
  <si>
    <t>SECRETARIA DE ASUNTOS INDIGENAS</t>
  </si>
  <si>
    <t>SECRETARIA DE DESARROLLO AGROPECUARIO, PESCA Y ACUACULTURA</t>
  </si>
  <si>
    <t>SECRETARIA DE FINANZAS</t>
  </si>
  <si>
    <t xml:space="preserve">FONDO DE INVERSION, PREVISION  Y PARI PASSU </t>
  </si>
  <si>
    <t>SECRETARIA DE FINANZAS-NORMATIVA</t>
  </si>
  <si>
    <t>SECRETARIA DE ADMINISTRACION</t>
  </si>
  <si>
    <t>SECRETARIA DE ADMINISTRACION-DIRECCION DE RECURSOS HUMANOS</t>
  </si>
  <si>
    <t>SECRETARIA DE LA CONTRALORIA Y TRANSPARENCIA GUBERNAMENTAL</t>
  </si>
  <si>
    <t>JEFATURA DE LA GUBERNATURA</t>
  </si>
  <si>
    <t>CONSEJERIA JURIDICA DEL GOBIERNO DEL ESTADO</t>
  </si>
  <si>
    <t>COORDINACION GENERAL DE EDUCACION MEDIA SUPERIOR Y SUPERIOR, CIENCIA Y TECNOLOGIA</t>
  </si>
  <si>
    <t>REPRESENTACION DEL GOBIERNO DEL ESTADO DE OAXACA EN EL DISTRITO FEDERAL</t>
  </si>
  <si>
    <t>COORDINACIÓN GENERAL DE COMUNICACIÓN SOCIAL</t>
  </si>
  <si>
    <t>COORDINACION PARA LA ATENCION DE LOS DERECHOS HUMANOS</t>
  </si>
  <si>
    <t>COORDINACIÓN GENERAL DEL COMITÉ ESTATAL DE PLANEACIÓN PARA EL DESARROLLO DE OAXACA</t>
  </si>
  <si>
    <t>SECRETARIADO EJECUTIVO DEL SISTEMA ESTATAL DE SEGURIDAD PÚBLICA</t>
  </si>
  <si>
    <t>MUNICIPIOS - PARTICIPACIONES Y APORTACIONES</t>
  </si>
  <si>
    <t>MUNICIPIOS INVERSION CONCERTADA - PLANEACION</t>
  </si>
  <si>
    <t>SECRETARÍA DE LA MUJER OAXAQUEÑA</t>
  </si>
  <si>
    <t>SECRETARÍA DEL MEDIO AMBIENTE Y DESARROLLO SUSTENTABLE</t>
  </si>
  <si>
    <t>SECRETARÍA DE ECONOMÍA</t>
  </si>
  <si>
    <t>SECRETARÍA DE TURISMO</t>
  </si>
  <si>
    <t>CONGRESO DEL ESTADO</t>
  </si>
  <si>
    <t>AUDITORIA SUPERIOR DEL ESTADO DE OAXACA</t>
  </si>
  <si>
    <t>TRIBUNAL SUPERIOR DE JUSTICIA</t>
  </si>
  <si>
    <t>CONSEJO DE LA JUDICATURA</t>
  </si>
  <si>
    <t>DEFENSORIA DE LOS DERECHOS HUMANOS DEL PUEBLO DE OAXACA</t>
  </si>
  <si>
    <t>INSTITUTO ESTATAL ELECTORAL Y DE PARTICIPACION CIUDADANA</t>
  </si>
  <si>
    <t>UNIVERSIDAD AUTONOMA "BENITO JUAREZ" DE OAXACA</t>
  </si>
  <si>
    <t>COMISION ESTATAL DE ARBITRAJE MEDICO DE OAXACA</t>
  </si>
  <si>
    <t>INSTITUTO DE ACCESO A LA INFORMACIÓN PÚBLICA Y PROTECCIÓN DE DATOS PERSONALES</t>
  </si>
  <si>
    <t>TRIBUNAL ELECTORAL DEL ESTADO DE OAXACA</t>
  </si>
  <si>
    <t>CAMINOS Y AEROPISTAS DE OAXACA</t>
  </si>
  <si>
    <t>CASA DE LA CULTURA OAXAQUEÑA</t>
  </si>
  <si>
    <t>CENTRO DE DISEÑO DE OAXACA</t>
  </si>
  <si>
    <t>CENTRO DE LAS ARTES DE SAN AGUSTIN</t>
  </si>
  <si>
    <t>COLEGIO DE BACHILLERES DEL ESTADO DE OAXACA</t>
  </si>
  <si>
    <t>COLEGIO DE ESTUDIOS CIENTIFICOS Y TECNOLOGICOS DEL ESTADO DE OAXACA</t>
  </si>
  <si>
    <t>COLEGIO SUPERIOR PARA LA EDUCACIÓN INTEGRAL INTERCULTURAL DE OAXACA</t>
  </si>
  <si>
    <t>COMISIÓN DE LA VERDAD</t>
  </si>
  <si>
    <t>COMISION ESTATAL DE CULTURA FISICA Y DEPORTE</t>
  </si>
  <si>
    <t>COMISION ESTATAL DE VIVIENDA</t>
  </si>
  <si>
    <t>COMISION ESTATAL DEL AGUA</t>
  </si>
  <si>
    <t>COMISIÓN ESTATAL FORESTAL</t>
  </si>
  <si>
    <t>COMISION ESTATAL PARA LA PLANEACION DE  LA  EDUCACIÓN  SUPERIOR</t>
  </si>
  <si>
    <t>COMISION ESTATAL PARA LA PLANEACION Y LA PROGRAMACION DE LA  EDUCACION MEDIA SUPERIOR</t>
  </si>
  <si>
    <t>COMISION PARA LA REGULARIZACIÓN DE LA TENENCIA DE LA TIERRA URBANA DEL ESTADO DE OAXACA</t>
  </si>
  <si>
    <t>CONSEJO ESTATAL DE PREVENCION Y CONTROL DEL SIDA</t>
  </si>
  <si>
    <t>CONSEJO OAXAQUEÑO DE CIENCIA Y TECNOLOGIA</t>
  </si>
  <si>
    <t>COORDINACION ESTATAL DE PROTECCION CIVIL DE OAXACA</t>
  </si>
  <si>
    <t>CORPORACION OAXAQUEÑA DE RADIO Y TELEVISION</t>
  </si>
  <si>
    <t>DIRECCION GENERAL DE POBLACION DE OAXACA</t>
  </si>
  <si>
    <t>HOSPITAL DE LA NIÑEZ OAXAQUEÑA</t>
  </si>
  <si>
    <t>INSTITUTO DE CAPACITACIÓN Y PRODUCTIVIDAD PARA EL TRABAJO DEL ESTADO DE OAXACA</t>
  </si>
  <si>
    <t>INSTITUTO DE ESTUDIOS DE BACHILLERATO DEL ESTADO DE OAXACA</t>
  </si>
  <si>
    <t>INSTITUTO DE LA JUVENTUD DEL ESTADO DE OAXACA</t>
  </si>
  <si>
    <t>INSTITUTO DE LA MUJER OAXAQUEÑA</t>
  </si>
  <si>
    <t>INSTITUTO DEL PATRIMONIO CULTURAL DEL ESTADO DE OAXACA</t>
  </si>
  <si>
    <t>INSTITUTO ESTATAL DE ECOLOGIA Y DESARROLLO SUSTENTABLE</t>
  </si>
  <si>
    <t>INSTITUTO ESTATAL DE EDUCACION PARA ADULTOS</t>
  </si>
  <si>
    <t>INSTITUTO ESTATAL DE EDUCACION PUBLICA DE OAXACA</t>
  </si>
  <si>
    <t>INSTITUTO OAXAQUEÑO CONSTRUCTOR DE INFRAESTRUCTURA FISICA EDUCATIVA</t>
  </si>
  <si>
    <t>INSTITUTO OAXAQUEÑO DE ATENCION AL MIGRANTE</t>
  </si>
  <si>
    <t>INSTITUTO OAXAQUEÑO DE LAS ARTESANIAS</t>
  </si>
  <si>
    <t>INSTITUTO TECNOLÓGICO SUPERIOR DE SAN MIGUEL EL GRANDE</t>
  </si>
  <si>
    <t>INSTITUTO TECNOLOGICO SUPERIOR DE TEPOSCOLULA</t>
  </si>
  <si>
    <t>NOVAUNIVERSITAS-OCOTLAN</t>
  </si>
  <si>
    <t>SERVICIOS DE AGUA POTABLE Y ALCANTARILLADO DE OAXACA</t>
  </si>
  <si>
    <t>SERVICIOS DE SALUD DEL ESTADO DE OAXACA</t>
  </si>
  <si>
    <t>SISTEMA PARA EL DESARROLLO INTEGRAL DE LA FAMILIA DEL ESTADO DE OAXACA</t>
  </si>
  <si>
    <t>UNIVERSIDAD DE CHALCATONGO</t>
  </si>
  <si>
    <t>UNIVERSIDAD DE LA CAÑADA</t>
  </si>
  <si>
    <t>UNIVERSIDAD DE LA COSTA</t>
  </si>
  <si>
    <t>UNIVERSIDAD DE LA SIERRA JUAREZ</t>
  </si>
  <si>
    <t>UNIVERSIDAD DE LA SIERRA SUR</t>
  </si>
  <si>
    <t>UNIVERSIDAD DEL ISTMO</t>
  </si>
  <si>
    <t>UNIVERSIDAD DEL MAR</t>
  </si>
  <si>
    <t>UNIVERSIDAD DEL PAPALOAPAN</t>
  </si>
  <si>
    <t>UNIVERSIDAD TECNOLOGICA DE LA MIXTECA</t>
  </si>
  <si>
    <t>UNIVERSIDAD TECNOLOGICA DE LA SIERRA SUR DE OAXACA</t>
  </si>
  <si>
    <t>UNIVERSIDAD TECNOLOGICA DE LOS VALLES CENTRALES</t>
  </si>
  <si>
    <t>RÉGIMEN ESTATAL DE PROTECCIÓN SOCIAL EN SALUD</t>
  </si>
  <si>
    <t>DEFENSORÍA PÚBLICA DEL ESTADO DE OAXACA</t>
  </si>
  <si>
    <t>FIDEICOMISO PARA EL DESARROLLO LOGISTICO DEL ESTADO DE OAXACA</t>
  </si>
  <si>
    <t>FIDEICOMISO DE FOMENTO PARA EL ESTADO DE OAXACA</t>
  </si>
  <si>
    <t>OFICINA DE CONVENCIONES Y VISITANTES DE OAXACA</t>
  </si>
  <si>
    <t>OFICINA DE PENSIONES DEL ESTADO DE OAXACA</t>
  </si>
  <si>
    <t>Y:\ctrl2016\reportes\CUENTA PUBLICA TRIMESTRAL\2016\pre_Admtva.rpt</t>
  </si>
  <si>
    <t>INFORMACIÓN PRESUPUESTARIA</t>
  </si>
  <si>
    <t>DEL 1 DE OCTUBRE AL 31 DE DICIEMBRE  DE 2016</t>
  </si>
  <si>
    <t xml:space="preserve"> ( Pesos )</t>
  </si>
  <si>
    <t>ESTATAL</t>
  </si>
  <si>
    <t>RECURSO FEDERAL</t>
  </si>
  <si>
    <t>Recursos Estatales</t>
  </si>
  <si>
    <t>Contribuciones Locales</t>
  </si>
  <si>
    <t>Créditos, Empréstitos y Préstamos</t>
  </si>
  <si>
    <t>Participaciones Federales no etiquetadas</t>
  </si>
  <si>
    <t>BANOBRAS</t>
  </si>
  <si>
    <t>Aportaciones (Ramo 33)</t>
  </si>
  <si>
    <t>Fondo de  Infraestructura Social para las Entidades (FISE)</t>
  </si>
  <si>
    <t>Fondo de Aportaciones Múltiples para la Asistencia Social (FAM-FAAS)</t>
  </si>
  <si>
    <t>Fondo de Aportaciones para la  Infraestructura Educativa Básica (FAIEB)</t>
  </si>
  <si>
    <t>Fondo de Aportaciones para la  Infraestructura Educativa Superior (FAIES)</t>
  </si>
  <si>
    <t>Fondo de Aportaciones para la Infraestructura para la Educacion Media Superior (FAM-FAIEMS)</t>
  </si>
  <si>
    <t>Fondo de Aportaciones para los Servicios de Salud (FASSA)</t>
  </si>
  <si>
    <t>Fondo de Aportaciones para la Seguridad Pública (FASP)</t>
  </si>
  <si>
    <t>Fondo de Aportaciones para el Fortalecimiento de las Entidades Federativas (FAFEF)</t>
  </si>
  <si>
    <t>Gasto Federal Reasignado al Estado</t>
  </si>
  <si>
    <t>Gobernación (Ramo 4)</t>
  </si>
  <si>
    <t>Hacienda y Crédito Público (Ramo 6)</t>
  </si>
  <si>
    <t>Agrícultura, Ganadería, Desarrollo Rural, Pesca y Alimentación (Ramo 8)</t>
  </si>
  <si>
    <t>Economía (Ramo 10)</t>
  </si>
  <si>
    <t>Educación (Ramo 11)</t>
  </si>
  <si>
    <t>Salud (Ramo 12)</t>
  </si>
  <si>
    <t>Medio Ambiente y Recursos Naturales (Ramo 16)</t>
  </si>
  <si>
    <t>Desarrollo Social (Ramo 20)</t>
  </si>
  <si>
    <t>Previsiones Salariales y Económicas (Ramo 23)</t>
  </si>
  <si>
    <t>Seguridad Pública (Ramo 36)</t>
  </si>
  <si>
    <t>Conacyt (Ramo 38)</t>
  </si>
  <si>
    <t>OTROS CONVENIOS</t>
  </si>
  <si>
    <t>ooooooooo</t>
  </si>
  <si>
    <t>EJECUTOR</t>
  </si>
  <si>
    <t>RECURSO</t>
  </si>
  <si>
    <t>Tribunal Superior de Justicia</t>
  </si>
  <si>
    <t>ADMINSITRACION PÚBLICA CENTRALIZADA</t>
  </si>
  <si>
    <t>Procuraduría General de Justicia del Estado</t>
  </si>
  <si>
    <t>Secretaria de Seguridad Publica</t>
  </si>
  <si>
    <t>Secretaria de las Infraestructuras y el Ordenamiento Territorial Sustentable</t>
  </si>
  <si>
    <t>Secretaria de Turismo y Desarrollo Económico</t>
  </si>
  <si>
    <t>Secretaria de las Culturas y Artes de Oaxaca</t>
  </si>
  <si>
    <t>Secretaria de Desarrollo Agropecuario, Pesca y Acuacultura</t>
  </si>
  <si>
    <t>Secretaria de Finanzas</t>
  </si>
  <si>
    <t>Secretaria De Finanzas-Normativa</t>
  </si>
  <si>
    <t>Secretaria de Administración</t>
  </si>
  <si>
    <t>Secretariado Ejecutivo del Sistema Estatal de Seguridad Pública</t>
  </si>
  <si>
    <t>Municipios Inversión  Concertada - planeación</t>
  </si>
  <si>
    <t>Caminos y Aeropistas de Oaxaca</t>
  </si>
  <si>
    <t>Centro de las Artes de San Agustín</t>
  </si>
  <si>
    <t>Colegio de Bachilleres del Estado de Oaxaca</t>
  </si>
  <si>
    <t>Colegio de Estudios Cientificos y Tecnologicos del Estado de Oaxaca</t>
  </si>
  <si>
    <t>Comision Estatal de Cultura Fisica y Deporte</t>
  </si>
  <si>
    <t>Comision Estatl de la Vivienda</t>
  </si>
  <si>
    <t>Comision Estatal del Agua</t>
  </si>
  <si>
    <t>Comision Estatal Forestal</t>
  </si>
  <si>
    <t>Instituto de Capacitación y Productividad p/el Trabajo del Estado de Oax.</t>
  </si>
  <si>
    <t>Instituto de la Juventud del Estado de Oaxaca</t>
  </si>
  <si>
    <t>Instituto de la Mujer Oaxaqueña</t>
  </si>
  <si>
    <t>Instituto del Patrimonio Cultural del Estado de Oaxaca</t>
  </si>
  <si>
    <t>Instituto Estatal de Ecologia y Desarrollo Sustentable</t>
  </si>
  <si>
    <t>Instituto Estatal de Educación para Adultos</t>
  </si>
  <si>
    <t>Instituto Estatal de Educación Pública de Oaxaca</t>
  </si>
  <si>
    <t xml:space="preserve">continúa . . . </t>
  </si>
  <si>
    <t>Instituto Oaxaqueño Constructor de Infraestructura Fisica Educativa</t>
  </si>
  <si>
    <t>Instituto Oaxaqueño de Atencion al Migrante</t>
  </si>
  <si>
    <t>Instituto Oaxaqueño de las Artesanias</t>
  </si>
  <si>
    <t>Nova Universitas Campus Ocotlan</t>
  </si>
  <si>
    <t>Servicios de Salud del Estado de Oaxaca</t>
  </si>
  <si>
    <t>Sistema para el Desarrollo Integral de la Familia del Estado de Oaxaca</t>
  </si>
  <si>
    <t>Universidad de Chalcatongo</t>
  </si>
  <si>
    <t>Universidad de la Cañada</t>
  </si>
  <si>
    <t>Universidad de la Sierra Juarez</t>
  </si>
  <si>
    <t>Universidad de la Sierra Sur</t>
  </si>
  <si>
    <t>Universidad del Istmo</t>
  </si>
  <si>
    <t>Universidad del mar</t>
  </si>
  <si>
    <t>FIDEICOMISOS PÚBLICOS</t>
  </si>
  <si>
    <t>Universidad del Papaloapan</t>
  </si>
  <si>
    <t>Universidad Tecnologica de la Mixteca</t>
  </si>
  <si>
    <t>Regimen Estatal de Protección social en Salud</t>
  </si>
  <si>
    <t>ÓRGANOS AUTÓNOMOS</t>
  </si>
  <si>
    <t>Defensoría de los Derechos Humanos del Pueblo de Oaxaca</t>
  </si>
  <si>
    <t>Universidad Autonoma "Benito Juarez" de Oaxaca</t>
  </si>
  <si>
    <t>MUNICIPIOS</t>
  </si>
  <si>
    <t>Municipios</t>
  </si>
  <si>
    <t>FONDO DE APORTACIONES FEDERALES</t>
  </si>
  <si>
    <t>OCTUBRE - DICIEMBRE 2016</t>
  </si>
  <si>
    <t>VARIACIÓN RESPECTO A PRESUPUESTO APROBADO</t>
  </si>
  <si>
    <t>Nomina Educativa y Gasto Operativo</t>
  </si>
  <si>
    <t>Servicios de Salud</t>
  </si>
  <si>
    <t>Infraestructura Social</t>
  </si>
  <si>
    <t xml:space="preserve">      Municipal</t>
  </si>
  <si>
    <t xml:space="preserve">      Estatal</t>
  </si>
  <si>
    <t xml:space="preserve">Fortalecimiento de los Municipios y de las Demarcaciones Territoriales  del Distrito Federal       </t>
  </si>
  <si>
    <t>Múltiples</t>
  </si>
  <si>
    <t xml:space="preserve">      Asistencia Social</t>
  </si>
  <si>
    <t xml:space="preserve">      Infraestructura Educativa Básica</t>
  </si>
  <si>
    <t xml:space="preserve">      Infraestructura Educativa Superior</t>
  </si>
  <si>
    <t xml:space="preserve">      Infraestructura Media Superior</t>
  </si>
  <si>
    <t>Educación Tecnológica y de Adultos</t>
  </si>
  <si>
    <t>Seguridad Pública de los Estados y del Distrito Federal</t>
  </si>
  <si>
    <t>Fortalecimiento de las Entidades Federativas</t>
  </si>
  <si>
    <t xml:space="preserve"> SALDO Y CARACTERÍSTICAS DE LA DEUDA PÚBLICA ESTATAL Y OBLIGACIONES DE PAGOS</t>
  </si>
  <si>
    <t>(cantidades en pesos)</t>
  </si>
  <si>
    <t>Deudor</t>
  </si>
  <si>
    <t>Acreedor</t>
  </si>
  <si>
    <t>Monto Contratado</t>
  </si>
  <si>
    <t>Saldo a                                             dic  2016</t>
  </si>
  <si>
    <t>Tasa  Interés</t>
  </si>
  <si>
    <t>Sobre-tasa</t>
  </si>
  <si>
    <t>Fecha  Sucripción</t>
  </si>
  <si>
    <t>Plazo Meses</t>
  </si>
  <si>
    <t>Fecha de Vencimiento</t>
  </si>
  <si>
    <t>Fuente de Pago</t>
  </si>
  <si>
    <t>Califiación Créditicia</t>
  </si>
  <si>
    <t>A. Deuda Pública a Largo Plazo</t>
  </si>
  <si>
    <t>GOBIERNO DEL ESTADO</t>
  </si>
  <si>
    <t xml:space="preserve">TENEDORES   CERT.  BURSÁTILES OAXACA11 </t>
  </si>
  <si>
    <t>TIIE 91 DIAS</t>
  </si>
  <si>
    <t>FGP</t>
  </si>
  <si>
    <t>SP (mx AAA);   FITCH  (AAA mex);  HR  (HR AAA (E ))</t>
  </si>
  <si>
    <t>TENEDORES  CERT.  BURSÁTILES OAXACA13</t>
  </si>
  <si>
    <t>FAFEF - FGP</t>
  </si>
  <si>
    <t xml:space="preserve">GOBIERNO DEL ESTADO     </t>
  </si>
  <si>
    <t>FISE</t>
  </si>
  <si>
    <t xml:space="preserve"> FITCH  AA+(mex)     </t>
  </si>
  <si>
    <r>
      <t>BANOBRAS</t>
    </r>
    <r>
      <rPr>
        <b/>
        <sz val="10"/>
        <rFont val="Arial"/>
        <family val="2"/>
      </rPr>
      <t xml:space="preserve"> /1</t>
    </r>
  </si>
  <si>
    <t>TASA BASE</t>
  </si>
  <si>
    <t xml:space="preserve"> FGP</t>
  </si>
  <si>
    <t xml:space="preserve">INTERACCIONES </t>
  </si>
  <si>
    <t>TIIE 28 DIAS</t>
  </si>
  <si>
    <t xml:space="preserve"> INTERACCIONES</t>
  </si>
  <si>
    <t xml:space="preserve">BBVA BANCOMER </t>
  </si>
  <si>
    <t xml:space="preserve"> FITCH   AA-(mex) </t>
  </si>
  <si>
    <t>SANTANDER</t>
  </si>
  <si>
    <t xml:space="preserve"> FITCH   AA(mex)     MOODY`S Aa3.mx</t>
  </si>
  <si>
    <t>B. Créditos Bono Cupón Cero  a Largo Plazo   /2</t>
  </si>
  <si>
    <t>BANOBRAS -  FONREC I</t>
  </si>
  <si>
    <t>6.84%-8.04%</t>
  </si>
  <si>
    <t xml:space="preserve">FITCH   AA(mex)  </t>
  </si>
  <si>
    <t>BANOBRAS - PROFISE</t>
  </si>
  <si>
    <t>6.91%-7.07%</t>
  </si>
  <si>
    <t>BANOBRAS  - FONREC II</t>
  </si>
  <si>
    <t>6.18% - 7.85%</t>
  </si>
  <si>
    <t>BANOBRAS -  FONREC III</t>
  </si>
  <si>
    <t>6.58% - 7.63%</t>
  </si>
  <si>
    <r>
      <t xml:space="preserve">BANOBRAS - JUSTICIA PENAL       </t>
    </r>
    <r>
      <rPr>
        <b/>
        <sz val="10"/>
        <rFont val="Arial"/>
        <family val="2"/>
      </rPr>
      <t>3/</t>
    </r>
  </si>
  <si>
    <t>7.10%-8.05%</t>
  </si>
  <si>
    <t xml:space="preserve">C.   Créditos Bancarios  a Corto Plazo  </t>
  </si>
  <si>
    <t>INTERACCIONES</t>
  </si>
  <si>
    <t>INGRESOS PROPIOS</t>
  </si>
  <si>
    <t>HSBC</t>
  </si>
  <si>
    <t>BANORTE</t>
  </si>
  <si>
    <r>
      <rPr>
        <b/>
        <sz val="10"/>
        <rFont val="Arial"/>
        <family val="2"/>
      </rPr>
      <t>1/</t>
    </r>
    <r>
      <rPr>
        <sz val="10"/>
        <rFont val="Arial"/>
        <family val="2"/>
      </rPr>
      <t xml:space="preserve">   Financiamiento en proceso de inscripción ante la SHCP.</t>
    </r>
  </si>
  <si>
    <r>
      <t xml:space="preserve">2/  </t>
    </r>
    <r>
      <rPr>
        <sz val="10"/>
        <color theme="1"/>
        <rFont val="Arial"/>
        <family val="2"/>
      </rPr>
      <t>Créditos considerados como Obligaciones de Pago,  debido a que el Estado solamente paga intereses; el principal será cubierto con bonos cupón  cero constituidos por el Gobierno Federal.</t>
    </r>
  </si>
  <si>
    <r>
      <t xml:space="preserve">3/  </t>
    </r>
    <r>
      <rPr>
        <sz val="10"/>
        <color theme="1"/>
        <rFont val="Arial"/>
        <family val="2"/>
      </rPr>
      <t>Crédito en proceso de disposición, cuenta con 18 meses para disponer del recurso.</t>
    </r>
  </si>
  <si>
    <t>RESUMEN DE INSTRUMENTOS DERIVADOS</t>
  </si>
  <si>
    <t>FINANCIAMIENTO</t>
  </si>
  <si>
    <t>INSTITUCIÓN FINANCIERA CONTRATADA</t>
  </si>
  <si>
    <t>TIPO DE DERIVADO</t>
  </si>
  <si>
    <t>MONTO REFERENCIA Y VALOR NOMINAL</t>
  </si>
  <si>
    <t>ACTIVO SUBYACENTE  /  PRECIO EJERCICIO</t>
  </si>
  <si>
    <t>INICIO</t>
  </si>
  <si>
    <t xml:space="preserve">VENCIMIENTO </t>
  </si>
  <si>
    <t>Cetificados Bursátiles OAXACA 11</t>
  </si>
  <si>
    <t>Banamex                (Parte A)</t>
  </si>
  <si>
    <t>SWAP</t>
  </si>
  <si>
    <t>1,604,717,400.00 MNX</t>
  </si>
  <si>
    <t>TIIE 28 días  / 5.18%</t>
  </si>
  <si>
    <r>
      <t>Crédito BBVA Bancomer</t>
    </r>
    <r>
      <rPr>
        <vertAlign val="subscript"/>
        <sz val="9"/>
        <rFont val="Arial"/>
        <family val="2"/>
      </rPr>
      <t xml:space="preserve"> 1,000</t>
    </r>
  </si>
  <si>
    <t>BBVA Bancomer</t>
  </si>
  <si>
    <t>CAP</t>
  </si>
  <si>
    <t>1'000,000,000.00 MNX</t>
  </si>
  <si>
    <t>TIIE 28 días / 7.0%</t>
  </si>
  <si>
    <r>
      <t>Crédito Santader</t>
    </r>
    <r>
      <rPr>
        <vertAlign val="subscript"/>
        <sz val="9"/>
        <rFont val="Arial"/>
        <family val="2"/>
      </rPr>
      <t>2,400</t>
    </r>
  </si>
  <si>
    <t>HSBC                    (Parte A)</t>
  </si>
  <si>
    <t>2,400,000,000 .00MNX</t>
  </si>
  <si>
    <t>TIIE 28 días / 4.72%</t>
  </si>
  <si>
    <t>SALDO DE LA DEUDA  BRUTA  O NETA DEL SECTOR PÚBLICO PRESUPUESTARIO POR VENCIMIENTO</t>
  </si>
  <si>
    <t>(Pesos)</t>
  </si>
  <si>
    <t>Concepto</t>
  </si>
  <si>
    <t xml:space="preserve">  Saldo a                 diciembre                    2016</t>
  </si>
  <si>
    <t>1. Deuda Neta</t>
  </si>
  <si>
    <t>(3-2)</t>
  </si>
  <si>
    <t>2. Activos   1/</t>
  </si>
  <si>
    <t>3. Deuda Bruta</t>
  </si>
  <si>
    <t>Largo Plazo</t>
  </si>
  <si>
    <t xml:space="preserve">Certificados Bursátiles </t>
  </si>
  <si>
    <t>Banca de Desarrollo</t>
  </si>
  <si>
    <t>Banca Múltiple</t>
  </si>
  <si>
    <r>
      <rPr>
        <b/>
        <sz val="9"/>
        <color theme="1"/>
        <rFont val="Arial"/>
        <family val="2"/>
      </rPr>
      <t>1/</t>
    </r>
    <r>
      <rPr>
        <sz val="9"/>
        <color theme="1"/>
        <rFont val="Arial"/>
        <family val="2"/>
      </rPr>
      <t xml:space="preserve">  Valor de mercado del  Bono Cupón Cero, adquirido en diciembre 2013, para el pago de la amoritzación voluntaria de la Emisión de Certificados Bursátiles Oaxaca 13.</t>
    </r>
  </si>
  <si>
    <t>ENDEUDAMIENTO NETO SECTOR PÚBLICO PRESUPUESTARIO</t>
  </si>
  <si>
    <t>Registrado</t>
  </si>
  <si>
    <t xml:space="preserve">OCT-DIC                                        </t>
  </si>
  <si>
    <t>T o t a l</t>
  </si>
  <si>
    <t xml:space="preserve">                    (1+2)</t>
  </si>
  <si>
    <t>1. Sector Gobierno</t>
  </si>
  <si>
    <t xml:space="preserve">                       (A-B)</t>
  </si>
  <si>
    <t xml:space="preserve">A. </t>
  </si>
  <si>
    <t>Financiamiento</t>
  </si>
  <si>
    <t xml:space="preserve">B. </t>
  </si>
  <si>
    <t>Amortizaciôn</t>
  </si>
  <si>
    <t>Certificados Bursátiles</t>
  </si>
  <si>
    <t>2. Sector Paraestal No Financiero</t>
  </si>
  <si>
    <t>A.</t>
  </si>
  <si>
    <t>B.</t>
  </si>
  <si>
    <t>Amortización</t>
  </si>
  <si>
    <t>COSTO FINANCIERO DE LA DEUDA DEL SECTOR PÚBLICO PRESUPUESTARIO</t>
  </si>
  <si>
    <t>Presupuesto</t>
  </si>
  <si>
    <t>registrado</t>
  </si>
  <si>
    <t>OCT-DIC</t>
  </si>
  <si>
    <t>T O T A L</t>
  </si>
  <si>
    <t>(1+2)</t>
  </si>
  <si>
    <t>Intereses</t>
  </si>
  <si>
    <t>Comisiones</t>
  </si>
  <si>
    <t xml:space="preserve">Gastos </t>
  </si>
  <si>
    <t>Costos por coberturas</t>
  </si>
  <si>
    <t>SALDO Y COSTO FINANCIERO DE LOS CRÉDITOS BONO CUPÓN CERO</t>
  </si>
  <si>
    <t>SALDO A             SEPTIEMBRE                2016</t>
  </si>
  <si>
    <t>ENDEUDAMIENTO</t>
  </si>
  <si>
    <t>SALDO A            DICIEMBRE                2016</t>
  </si>
  <si>
    <r>
      <t xml:space="preserve">COSTO FINANCIERO 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/1</t>
    </r>
  </si>
  <si>
    <t>DISPOSICIÓN</t>
  </si>
  <si>
    <t>AMORTI-ZACIÓN</t>
  </si>
  <si>
    <t>NETO</t>
  </si>
  <si>
    <t>Crédito Bono Cupón Cero Largo Plazo</t>
  </si>
  <si>
    <t>Banobras- FONREC I</t>
  </si>
  <si>
    <t>Banobras- FONREC II</t>
  </si>
  <si>
    <t>Banobras- FONREC III</t>
  </si>
  <si>
    <t>Banobras- PROFISE</t>
  </si>
  <si>
    <t>Banobras- JUSTICIA PENAL</t>
  </si>
  <si>
    <r>
      <rPr>
        <b/>
        <sz val="8"/>
        <color theme="1"/>
        <rFont val="Arial"/>
        <family val="2"/>
      </rPr>
      <t xml:space="preserve">1/ </t>
    </r>
    <r>
      <rPr>
        <sz val="8"/>
        <color theme="1"/>
        <rFont val="Arial"/>
        <family val="2"/>
      </rPr>
      <t>El costo financierio incluye el pago de intereses y  gastos por servicios financieros</t>
    </r>
  </si>
  <si>
    <t>SALDO Y COSTO FINANCIERO DE LOS CRÉDITOS BANCARIOS  A CORTO PLAZO</t>
  </si>
  <si>
    <t>SALDO A        SEPTIEMBRE                2016</t>
  </si>
  <si>
    <t>SALDO A        DICIEMBRE                2016</t>
  </si>
  <si>
    <t>AMORTIZACIÓN</t>
  </si>
  <si>
    <t>Crédito Bancario  Corto plazo</t>
  </si>
  <si>
    <t>Interacciones</t>
  </si>
  <si>
    <r>
      <rPr>
        <b/>
        <sz val="8"/>
        <color theme="1"/>
        <rFont val="Arial"/>
        <family val="2"/>
      </rPr>
      <t xml:space="preserve">1/ </t>
    </r>
    <r>
      <rPr>
        <sz val="8"/>
        <color theme="1"/>
        <rFont val="Arial"/>
        <family val="2"/>
      </rPr>
      <t>El costo financierio incluye el pago de intereses y comisiones por servicios financieros</t>
    </r>
  </si>
  <si>
    <t>SERVICIO DE LA DEUDA PÚBLICA Y OBLIGACIONES DE PAGO POR FUENTE DE FINANCIAMIENTO</t>
  </si>
  <si>
    <t xml:space="preserve">OCTUBRE - DICIEMBRE </t>
  </si>
  <si>
    <t>R   E   C   U   R   S   O</t>
  </si>
  <si>
    <t>Totales</t>
  </si>
  <si>
    <t>FAFEF</t>
  </si>
  <si>
    <t>FORT.FINAN</t>
  </si>
  <si>
    <t>T o t  a  l</t>
  </si>
  <si>
    <t>Capital y/o  principal</t>
  </si>
  <si>
    <t>Gastos</t>
  </si>
  <si>
    <t>Costo por Coberturas</t>
  </si>
  <si>
    <t>CARACTERISTICAS</t>
  </si>
  <si>
    <t>CRÉDITO                                    BANCO INTERACCIONES</t>
  </si>
  <si>
    <t>MONTO  SUSCRITO</t>
  </si>
  <si>
    <t>MONTO DISPUESTO</t>
  </si>
  <si>
    <t>TASA DE INTERES</t>
  </si>
  <si>
    <t>TIIE  28 días + 1.5 pp</t>
  </si>
  <si>
    <t>PLAZO EN  DÍAS</t>
  </si>
  <si>
    <t>FECHA DE SUSCRIPCION</t>
  </si>
  <si>
    <t>FECHA DE VENCIMIENTO</t>
  </si>
  <si>
    <t>FUENTE DE PAGO</t>
  </si>
  <si>
    <t>Ingresos Propios</t>
  </si>
  <si>
    <t>MONTO DE FONDO DE RESERVA</t>
  </si>
  <si>
    <t>4.65% del monto total de cada disposición</t>
  </si>
  <si>
    <t>COMISIONES</t>
  </si>
  <si>
    <t>0.95% del monto total de cada disposición</t>
  </si>
  <si>
    <t>FORMA DE PAGO DE CAPITAL</t>
  </si>
  <si>
    <t>Pagos mensuales en las fechas y por los montos que se establezcan en el pagaré</t>
  </si>
  <si>
    <t>Indicadores de Postura Fiscal</t>
  </si>
  <si>
    <t>Del 01 de Octubre al 31 de Diciembre de 2016</t>
  </si>
  <si>
    <t>(pesos)</t>
  </si>
  <si>
    <t>Aprobado</t>
  </si>
  <si>
    <t>Devengado</t>
  </si>
  <si>
    <t>Recaudado/Devengado</t>
  </si>
  <si>
    <t>I. Ingresos Presupuestarios (I=1+2)</t>
  </si>
  <si>
    <t>1.- Ingresos del Gobierno de la Entidad Federativa</t>
  </si>
  <si>
    <t>2. Ingresos del Sector Paraestatal</t>
  </si>
  <si>
    <t>II. Egresos Presupuestarios (II=3+4)</t>
  </si>
  <si>
    <t>3. Egresos del Gobierno de la Entidad Federativa</t>
  </si>
  <si>
    <t>4. Egresos del Sector Paraestatal</t>
  </si>
  <si>
    <t>III. Balance Presupuestario (Superávit o Déficit) (III=I-II)</t>
  </si>
  <si>
    <t>III. Balance presupuestario (Superávit o Déficit)</t>
  </si>
  <si>
    <t>IV. Intereses, Comisiones  y Gastos de la Deuda</t>
  </si>
  <si>
    <t>V. Balance Primario (Superávit o Déficit) (V=III-IV)</t>
  </si>
  <si>
    <t>A. Financiamiento</t>
  </si>
  <si>
    <t>B. Amortizacion de la Deuda</t>
  </si>
  <si>
    <t>C. E ndeudamiento ó desendeudamiento (C=A-B)</t>
  </si>
  <si>
    <t>1.- Los ingresos que se presentan son los ingresos Presupuestario totales sin incluir los ingresos por financiamientos. Los Ingresos del Gobierno de la Entidad Federativa corresponden a los del Poder Ejecutivo, Legislativo Judicial y Autonomos.</t>
  </si>
  <si>
    <t>2.- Los egresos que se presentan son los egresos presupuestarios totales sin incluir los egresos por amortización. Los egresos del Gobierno de la Entidad Federativa corresponden a los del Poder Ejecutivo, Legislativo, Judicial y Organos Autonomos.</t>
  </si>
  <si>
    <t>3.- Para Ingresos se reportan los ingresos recaudados; para egresos se reportan los egresos devengados</t>
  </si>
  <si>
    <t>ESTADO ANALÍTICO DE INGRESOS PRESUPUESTARIOS</t>
  </si>
  <si>
    <t>(EN PESOS)</t>
  </si>
  <si>
    <t>Rubro de Ingresos</t>
  </si>
  <si>
    <t>Ingreso</t>
  </si>
  <si>
    <t>Estimado</t>
  </si>
  <si>
    <t xml:space="preserve">Ampliaciones y Reducciones                        </t>
  </si>
  <si>
    <t>Modificado</t>
  </si>
  <si>
    <t>Recaudado</t>
  </si>
  <si>
    <t>Diferencia</t>
  </si>
  <si>
    <t>(1)</t>
  </si>
  <si>
    <t>(2)</t>
  </si>
  <si>
    <t>(3=1+2)</t>
  </si>
  <si>
    <t>(4)</t>
  </si>
  <si>
    <t>(5)</t>
  </si>
  <si>
    <t>(6=5-1)</t>
  </si>
  <si>
    <t>Cuotas y Aportaciones de Seguridad Social</t>
  </si>
  <si>
    <t>Corriente</t>
  </si>
  <si>
    <t>Capital</t>
  </si>
  <si>
    <t>Ingresos por Ventas de Bienes y Servicios</t>
  </si>
  <si>
    <t>Contribuciones no Comprendidas en las Fracciones de la Ley de Ingresos Causados en Ejercicios Fiscales Anteriores Pendientes de Liquidació o Pago</t>
  </si>
  <si>
    <t>Otros Ingresos</t>
  </si>
  <si>
    <t>Ingresos Derivados de Financiamiento *</t>
  </si>
  <si>
    <t>Ingresos excedentes</t>
  </si>
  <si>
    <t>Estado Analítico de Ingresos Por Fuente de Financiamiento</t>
  </si>
  <si>
    <t>Ingresos del Gobierno</t>
  </si>
  <si>
    <t>Ingresos de Organismos y Empresas</t>
  </si>
  <si>
    <t xml:space="preserve">Ingresos por Ventas de Bienes y Servicios </t>
  </si>
  <si>
    <t>Ingresos Derivados de financiamiento</t>
  </si>
  <si>
    <t>Ingresos Derivados de financiamiento *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</si>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</sst>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7" formatCode="&quot;$&quot;#,##0.00;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[$€-2]* #,##0.00_-;\-[$€-2]* #,##0.00_-;_-[$€-2]* &quot;-&quot;??_-"/>
    <numFmt numFmtId="166" formatCode="_(* #,##0.00_);_(* \(#,##0.00\);_(* &quot;-&quot;??_);_(@_)"/>
    <numFmt numFmtId="167" formatCode="_-* #,##0_-;\-* #,##0_-;_-* &quot;-&quot;??_-;_-@_-"/>
    <numFmt numFmtId="168" formatCode="#,##0_ ;\-#,##0\ "/>
    <numFmt numFmtId="169" formatCode="#,##0.00_);\-#,##0.00"/>
    <numFmt numFmtId="170" formatCode="#,##0.00_ ;\-#,##0.00\ "/>
    <numFmt numFmtId="171" formatCode="0_ ;\-0\ "/>
    <numFmt numFmtId="172" formatCode="[$-80A]d&quot; de &quot;mmmm&quot; de &quot;yyyy;@"/>
    <numFmt numFmtId="173" formatCode="General_)"/>
    <numFmt numFmtId="174" formatCode="*-;*-;*-;*-"/>
    <numFmt numFmtId="175" formatCode="#,##0.0"/>
    <numFmt numFmtId="176" formatCode="_(* #,##0_);_(* \(#,##0\);_(* &quot;-&quot;??_);_(@_)"/>
    <numFmt numFmtId="177" formatCode="d\-mmm\-yy"/>
  </numFmts>
  <fonts count="1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Univia Pro Book"/>
      <family val="3"/>
    </font>
    <font>
      <b/>
      <sz val="9"/>
      <name val="Univia Pro Book"/>
      <family val="3"/>
    </font>
    <font>
      <b/>
      <u/>
      <sz val="9"/>
      <name val="Univia Pro Book"/>
      <family val="3"/>
    </font>
    <font>
      <sz val="9"/>
      <color theme="1"/>
      <name val="Univia Pro Book"/>
      <family val="3"/>
    </font>
    <font>
      <u/>
      <sz val="9"/>
      <name val="Univia Pro Book"/>
      <family val="3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8"/>
      <name val="Univia Pro Book"/>
      <family val="3"/>
    </font>
    <font>
      <b/>
      <sz val="8"/>
      <name val="Univia Pro Book"/>
      <family val="3"/>
    </font>
    <font>
      <b/>
      <u/>
      <sz val="8"/>
      <name val="Univia Pro Book"/>
      <family val="3"/>
    </font>
    <font>
      <u/>
      <sz val="8"/>
      <name val="Univia Pro Book"/>
      <family val="3"/>
    </font>
    <font>
      <sz val="8"/>
      <color theme="1"/>
      <name val="Univia Pro Book"/>
      <family val="3"/>
    </font>
    <font>
      <u/>
      <sz val="10.6"/>
      <color theme="10"/>
      <name val="Arial"/>
      <family val="2"/>
    </font>
    <font>
      <u/>
      <sz val="8"/>
      <color theme="10"/>
      <name val="Univia Pro Book"/>
      <family val="3"/>
    </font>
    <font>
      <b/>
      <sz val="8"/>
      <color theme="1"/>
      <name val="Univia Pro Book"/>
      <family val="3"/>
    </font>
    <font>
      <b/>
      <u/>
      <sz val="8"/>
      <color theme="1"/>
      <name val="Univia Pro Book"/>
      <family val="3"/>
    </font>
    <font>
      <sz val="11"/>
      <color indexed="8"/>
      <name val="Calibri"/>
      <family val="2"/>
    </font>
    <font>
      <sz val="10"/>
      <color indexed="8"/>
      <name val="MS Sans Serif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u/>
      <sz val="8"/>
      <name val="Arial Narrow"/>
      <family val="2"/>
    </font>
    <font>
      <sz val="10"/>
      <color indexed="8"/>
      <name val="MS Sans Serif"/>
      <family val="2"/>
    </font>
    <font>
      <b/>
      <sz val="19.7"/>
      <color indexed="22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MS Sans Serif"/>
      <family val="2"/>
    </font>
    <font>
      <sz val="8"/>
      <name val="Arial"/>
      <family val="2"/>
    </font>
    <font>
      <b/>
      <sz val="19.7"/>
      <color indexed="22"/>
      <name val="Arial Narrow"/>
    </font>
    <font>
      <b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u/>
      <sz val="8"/>
      <name val="Calibri"/>
      <family val="2"/>
      <scheme val="minor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0"/>
      <name val="Courier"/>
      <family val="3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6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8"/>
      <color indexed="44"/>
      <name val="Cambri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6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vertAlign val="subscript"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sz val="14"/>
      <name val="Calibri"/>
      <family val="2"/>
      <scheme val="minor"/>
    </font>
    <font>
      <b/>
      <sz val="17"/>
      <name val="Calibri"/>
      <family val="2"/>
      <scheme val="minor"/>
    </font>
    <font>
      <sz val="12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4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C907AD"/>
      </top>
      <bottom/>
      <diagonal/>
    </border>
    <border>
      <left/>
      <right/>
      <top/>
      <bottom style="medium">
        <color rgb="FFC907AD"/>
      </bottom>
      <diagonal/>
    </border>
    <border>
      <left/>
      <right/>
      <top style="medium">
        <color rgb="FFC907AD"/>
      </top>
      <bottom style="thick">
        <color rgb="FFC907AD"/>
      </bottom>
      <diagonal/>
    </border>
    <border>
      <left/>
      <right/>
      <top style="thick">
        <color rgb="FFC907AD"/>
      </top>
      <bottom/>
      <diagonal/>
    </border>
    <border>
      <left/>
      <right/>
      <top/>
      <bottom style="thick">
        <color rgb="FFC907AD"/>
      </bottom>
      <diagonal/>
    </border>
    <border>
      <left/>
      <right/>
      <top style="hair">
        <color rgb="FFC907AD"/>
      </top>
      <bottom/>
      <diagonal/>
    </border>
    <border>
      <left/>
      <right/>
      <top/>
      <bottom style="hair">
        <color rgb="FFC907AD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907AD"/>
      </top>
      <bottom style="thin">
        <color rgb="FFC907AD"/>
      </bottom>
      <diagonal/>
    </border>
    <border>
      <left/>
      <right/>
      <top style="medium">
        <color rgb="FFC907AD"/>
      </top>
      <bottom style="medium">
        <color rgb="FFC907AD"/>
      </bottom>
      <diagonal/>
    </border>
    <border>
      <left/>
      <right/>
      <top/>
      <bottom style="thin">
        <color rgb="FFC907AD"/>
      </bottom>
      <diagonal/>
    </border>
    <border>
      <left/>
      <right/>
      <top style="thin">
        <color rgb="FFC907AD"/>
      </top>
      <bottom/>
      <diagonal/>
    </border>
    <border>
      <left/>
      <right/>
      <top style="thin">
        <color rgb="FFC907AD"/>
      </top>
      <bottom style="thin">
        <color rgb="FFC907AD"/>
      </bottom>
      <diagonal/>
    </border>
    <border>
      <left/>
      <right/>
      <top style="thin">
        <color rgb="FFC907AD"/>
      </top>
      <bottom style="thick">
        <color rgb="FFC907AD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20">
    <xf numFmtId="0" fontId="0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5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21" fillId="0" borderId="0"/>
    <xf numFmtId="0" fontId="26" fillId="0" borderId="0"/>
    <xf numFmtId="44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0" fontId="37" fillId="0" borderId="0"/>
    <xf numFmtId="0" fontId="3" fillId="0" borderId="0" applyNumberFormat="0" applyFill="0" applyBorder="0" applyAlignment="0" applyProtection="0"/>
    <xf numFmtId="173" fontId="3" fillId="0" borderId="0"/>
    <xf numFmtId="165" fontId="3" fillId="0" borderId="0"/>
    <xf numFmtId="165" fontId="3" fillId="0" borderId="0"/>
    <xf numFmtId="173" fontId="3" fillId="0" borderId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37" borderId="0" applyNumberFormat="0" applyBorder="0" applyAlignment="0" applyProtection="0"/>
    <xf numFmtId="0" fontId="46" fillId="1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9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46" fillId="1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46" fillId="1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9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46" fillId="1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46" fillId="18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9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46" fillId="18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46" fillId="22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9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46" fillId="22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46" fillId="26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9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46" fillId="26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46" fillId="30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9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46" fillId="30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4" borderId="0" applyNumberFormat="0" applyBorder="0" applyAlignment="0" applyProtection="0"/>
    <xf numFmtId="0" fontId="20" fillId="39" borderId="0" applyNumberFormat="0" applyBorder="0" applyAlignment="0" applyProtection="0"/>
    <xf numFmtId="0" fontId="20" fillId="37" borderId="0" applyNumberFormat="0" applyBorder="0" applyAlignment="0" applyProtection="0"/>
    <xf numFmtId="0" fontId="46" fillId="11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9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46" fillId="11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46" fillId="1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9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46" fillId="1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46" fillId="19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9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46" fillId="19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46" fillId="2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9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46" fillId="2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46" fillId="2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9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46" fillId="2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46" fillId="31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9" fillId="49" borderId="0" applyNumberFormat="0" applyBorder="0" applyAlignment="0" applyProtection="0"/>
    <xf numFmtId="0" fontId="1" fillId="31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46" fillId="31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4" borderId="0" applyNumberFormat="0" applyBorder="0" applyAlignment="0" applyProtection="0"/>
    <xf numFmtId="0" fontId="47" fillId="50" borderId="0" applyNumberFormat="0" applyBorder="0" applyAlignment="0" applyProtection="0"/>
    <xf numFmtId="0" fontId="47" fillId="37" borderId="0" applyNumberFormat="0" applyBorder="0" applyAlignment="0" applyProtection="0"/>
    <xf numFmtId="0" fontId="48" fillId="12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9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8" fillId="12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8" fillId="16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9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8" fillId="16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8" fillId="20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9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8" fillId="20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8" fillId="24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9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8" fillId="24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8" fillId="28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9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8" fillId="28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8" fillId="32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9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8" fillId="32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47" borderId="0" applyNumberFormat="0" applyBorder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47" fillId="56" borderId="0" applyNumberFormat="0" applyBorder="0" applyAlignment="0" applyProtection="0"/>
    <xf numFmtId="0" fontId="47" fillId="50" borderId="0" applyNumberFormat="0" applyBorder="0" applyAlignment="0" applyProtection="0"/>
    <xf numFmtId="0" fontId="47" fillId="57" borderId="0" applyNumberFormat="0" applyBorder="0" applyAlignment="0" applyProtection="0"/>
    <xf numFmtId="0" fontId="50" fillId="41" borderId="0" applyNumberFormat="0" applyBorder="0" applyAlignment="0" applyProtection="0"/>
    <xf numFmtId="0" fontId="51" fillId="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3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1" fillId="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4" fillId="36" borderId="56" applyNumberFormat="0" applyAlignment="0" applyProtection="0"/>
    <xf numFmtId="0" fontId="55" fillId="6" borderId="4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6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5" fillId="6" borderId="4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4" fillId="44" borderId="56" applyNumberFormat="0" applyAlignment="0" applyProtection="0"/>
    <xf numFmtId="0" fontId="57" fillId="7" borderId="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9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7" fillId="7" borderId="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58" fillId="58" borderId="57" applyNumberFormat="0" applyAlignment="0" applyProtection="0"/>
    <xf numFmtId="0" fontId="60" fillId="0" borderId="6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2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0" fillId="0" borderId="6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58" fillId="58" borderId="57" applyNumberForma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8" fillId="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9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8" fillId="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8" fillId="13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9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8" fillId="13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8" fillId="17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9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8" fillId="17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8" fillId="21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9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8" fillId="21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8" fillId="25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9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8" fillId="25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8" fillId="29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9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8" fillId="29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66" fillId="5" borderId="4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8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6" fillId="5" borderId="4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0" fontId="67" fillId="37" borderId="5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52" fillId="42" borderId="0" applyNumberFormat="0" applyBorder="0" applyAlignment="0" applyProtection="0"/>
    <xf numFmtId="0" fontId="70" fillId="0" borderId="59" applyNumberFormat="0" applyFill="0" applyAlignment="0" applyProtection="0"/>
    <xf numFmtId="0" fontId="71" fillId="0" borderId="60" applyNumberFormat="0" applyFill="0" applyAlignment="0" applyProtection="0"/>
    <xf numFmtId="0" fontId="72" fillId="0" borderId="61" applyNumberFormat="0" applyFill="0" applyAlignment="0" applyProtection="0"/>
    <xf numFmtId="0" fontId="72" fillId="0" borderId="0" applyNumberFormat="0" applyFill="0" applyBorder="0" applyAlignment="0" applyProtection="0"/>
    <xf numFmtId="0" fontId="73" fillId="3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74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73" fillId="3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67" fillId="37" borderId="56" applyNumberFormat="0" applyAlignment="0" applyProtection="0"/>
    <xf numFmtId="174" fontId="75" fillId="0" borderId="0" applyFont="0" applyFill="0" applyBorder="0" applyAlignment="0" applyProtection="0"/>
    <xf numFmtId="0" fontId="61" fillId="0" borderId="58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76" fillId="4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6" fillId="4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9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8" borderId="8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46" fillId="8" borderId="8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3" fillId="38" borderId="62" applyNumberFormat="0" applyFont="0" applyAlignment="0" applyProtection="0"/>
    <xf numFmtId="0" fontId="80" fillId="36" borderId="63" applyNumberFormat="0" applyAlignment="0" applyProtection="0"/>
    <xf numFmtId="0" fontId="3" fillId="60" borderId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1" fillId="6" borderId="5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2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1" fillId="6" borderId="5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0" fillId="44" borderId="63" applyNumberFormat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1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1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89" fillId="0" borderId="1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0" fillId="0" borderId="64" applyNumberFormat="0" applyFill="0" applyAlignment="0" applyProtection="0"/>
    <xf numFmtId="0" fontId="92" fillId="0" borderId="2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4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2" fillId="0" borderId="2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63" fillId="0" borderId="3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5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3" fillId="0" borderId="3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9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7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6" fillId="0" borderId="9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97" fillId="0" borderId="66" applyNumberFormat="0" applyFill="0" applyAlignment="0" applyProtection="0"/>
    <xf numFmtId="0" fontId="3" fillId="61" borderId="0"/>
    <xf numFmtId="0" fontId="84" fillId="0" borderId="0" applyNumberFormat="0" applyFill="0" applyBorder="0" applyAlignment="0" applyProtection="0"/>
  </cellStyleXfs>
  <cellXfs count="1116">
    <xf numFmtId="0" fontId="0" fillId="0" borderId="0" xfId="0"/>
    <xf numFmtId="0" fontId="4" fillId="0" borderId="0" xfId="4" applyFont="1"/>
    <xf numFmtId="0" fontId="4" fillId="0" borderId="0" xfId="4" applyFont="1" applyAlignment="1"/>
    <xf numFmtId="0" fontId="4" fillId="0" borderId="10" xfId="4" applyFont="1" applyBorder="1" applyAlignment="1"/>
    <xf numFmtId="0" fontId="5" fillId="0" borderId="18" xfId="4" applyFont="1" applyBorder="1" applyAlignment="1">
      <alignment horizontal="center"/>
    </xf>
    <xf numFmtId="0" fontId="5" fillId="0" borderId="12" xfId="4" applyFont="1" applyBorder="1" applyAlignment="1">
      <alignment horizontal="center"/>
    </xf>
    <xf numFmtId="0" fontId="5" fillId="0" borderId="20" xfId="4" applyFont="1" applyBorder="1" applyAlignment="1">
      <alignment horizontal="center"/>
    </xf>
    <xf numFmtId="0" fontId="5" fillId="0" borderId="19" xfId="4" applyFont="1" applyBorder="1" applyAlignment="1">
      <alignment horizontal="center"/>
    </xf>
    <xf numFmtId="0" fontId="6" fillId="0" borderId="11" xfId="4" applyFont="1" applyBorder="1"/>
    <xf numFmtId="3" fontId="6" fillId="0" borderId="21" xfId="4" applyNumberFormat="1" applyFont="1" applyBorder="1" applyAlignment="1">
      <alignment horizontal="right"/>
    </xf>
    <xf numFmtId="2" fontId="5" fillId="0" borderId="21" xfId="4" applyNumberFormat="1" applyFont="1" applyBorder="1" applyAlignment="1">
      <alignment horizontal="right"/>
    </xf>
    <xf numFmtId="2" fontId="5" fillId="0" borderId="17" xfId="4" applyNumberFormat="1" applyFont="1" applyBorder="1" applyAlignment="1">
      <alignment horizontal="right"/>
    </xf>
    <xf numFmtId="43" fontId="7" fillId="0" borderId="0" xfId="1" applyFont="1"/>
    <xf numFmtId="0" fontId="4" fillId="0" borderId="17" xfId="4" applyFont="1" applyBorder="1"/>
    <xf numFmtId="0" fontId="4" fillId="0" borderId="22" xfId="4" applyFont="1" applyBorder="1" applyAlignment="1">
      <alignment horizontal="right"/>
    </xf>
    <xf numFmtId="3" fontId="5" fillId="0" borderId="22" xfId="4" applyNumberFormat="1" applyFont="1" applyBorder="1" applyAlignment="1">
      <alignment horizontal="right"/>
    </xf>
    <xf numFmtId="2" fontId="5" fillId="0" borderId="22" xfId="4" applyNumberFormat="1" applyFont="1" applyBorder="1" applyAlignment="1">
      <alignment horizontal="right"/>
    </xf>
    <xf numFmtId="0" fontId="6" fillId="0" borderId="17" xfId="4" applyFont="1" applyBorder="1"/>
    <xf numFmtId="3" fontId="6" fillId="0" borderId="22" xfId="4" applyNumberFormat="1" applyFont="1" applyFill="1" applyBorder="1" applyAlignment="1">
      <alignment horizontal="right"/>
    </xf>
    <xf numFmtId="3" fontId="6" fillId="0" borderId="22" xfId="4" applyNumberFormat="1" applyFont="1" applyBorder="1" applyAlignment="1">
      <alignment horizontal="right"/>
    </xf>
    <xf numFmtId="3" fontId="4" fillId="0" borderId="22" xfId="4" applyNumberFormat="1" applyFont="1" applyBorder="1" applyAlignment="1">
      <alignment horizontal="right"/>
    </xf>
    <xf numFmtId="2" fontId="4" fillId="0" borderId="22" xfId="4" applyNumberFormat="1" applyFont="1" applyBorder="1" applyAlignment="1">
      <alignment horizontal="right"/>
    </xf>
    <xf numFmtId="2" fontId="4" fillId="0" borderId="17" xfId="4" applyNumberFormat="1" applyFont="1" applyBorder="1" applyAlignment="1">
      <alignment horizontal="right"/>
    </xf>
    <xf numFmtId="3" fontId="8" fillId="0" borderId="22" xfId="4" applyNumberFormat="1" applyFont="1" applyBorder="1" applyAlignment="1">
      <alignment horizontal="right"/>
    </xf>
    <xf numFmtId="0" fontId="4" fillId="0" borderId="17" xfId="4" applyFont="1" applyBorder="1" applyAlignment="1">
      <alignment horizontal="left" vertical="center" wrapText="1"/>
    </xf>
    <xf numFmtId="3" fontId="4" fillId="0" borderId="22" xfId="4" applyNumberFormat="1" applyFont="1" applyFill="1" applyBorder="1" applyAlignment="1">
      <alignment horizontal="right" vertical="center"/>
    </xf>
    <xf numFmtId="3" fontId="4" fillId="0" borderId="22" xfId="4" applyNumberFormat="1" applyFont="1" applyBorder="1" applyAlignment="1">
      <alignment horizontal="right" vertical="center"/>
    </xf>
    <xf numFmtId="2" fontId="4" fillId="0" borderId="22" xfId="4" applyNumberFormat="1" applyFont="1" applyBorder="1" applyAlignment="1">
      <alignment horizontal="right" vertical="center"/>
    </xf>
    <xf numFmtId="3" fontId="4" fillId="0" borderId="22" xfId="4" applyNumberFormat="1" applyFont="1" applyFill="1" applyBorder="1" applyAlignment="1">
      <alignment horizontal="right"/>
    </xf>
    <xf numFmtId="0" fontId="4" fillId="0" borderId="0" xfId="4" applyFont="1" applyFill="1"/>
    <xf numFmtId="2" fontId="4" fillId="0" borderId="22" xfId="4" applyNumberFormat="1" applyFont="1" applyFill="1" applyBorder="1" applyAlignment="1">
      <alignment horizontal="right"/>
    </xf>
    <xf numFmtId="0" fontId="4" fillId="0" borderId="17" xfId="4" applyFont="1" applyBorder="1" applyAlignment="1">
      <alignment horizontal="right"/>
    </xf>
    <xf numFmtId="0" fontId="6" fillId="0" borderId="17" xfId="4" applyFont="1" applyBorder="1" applyAlignment="1">
      <alignment horizontal="left" vertical="top" wrapText="1"/>
    </xf>
    <xf numFmtId="0" fontId="8" fillId="0" borderId="17" xfId="4" applyFont="1" applyBorder="1"/>
    <xf numFmtId="0" fontId="5" fillId="0" borderId="22" xfId="4" applyFont="1" applyBorder="1" applyAlignment="1">
      <alignment horizontal="right"/>
    </xf>
    <xf numFmtId="0" fontId="4" fillId="0" borderId="17" xfId="4" applyFont="1" applyBorder="1" applyAlignment="1">
      <alignment wrapText="1"/>
    </xf>
    <xf numFmtId="0" fontId="8" fillId="0" borderId="17" xfId="4" applyFont="1" applyBorder="1" applyAlignment="1">
      <alignment horizontal="left" vertical="top" wrapText="1"/>
    </xf>
    <xf numFmtId="0" fontId="6" fillId="0" borderId="17" xfId="4" applyFont="1" applyBorder="1" applyAlignment="1">
      <alignment wrapText="1"/>
    </xf>
    <xf numFmtId="43" fontId="5" fillId="0" borderId="17" xfId="1" applyFont="1" applyBorder="1" applyAlignment="1">
      <alignment horizontal="right"/>
    </xf>
    <xf numFmtId="3" fontId="6" fillId="0" borderId="19" xfId="4" applyNumberFormat="1" applyFont="1" applyBorder="1" applyAlignment="1">
      <alignment horizontal="right"/>
    </xf>
    <xf numFmtId="0" fontId="4" fillId="0" borderId="23" xfId="4" applyFont="1" applyBorder="1"/>
    <xf numFmtId="3" fontId="4" fillId="0" borderId="0" xfId="4" applyNumberFormat="1" applyFont="1"/>
    <xf numFmtId="43" fontId="4" fillId="0" borderId="0" xfId="1" applyFont="1"/>
    <xf numFmtId="0" fontId="11" fillId="0" borderId="0" xfId="4" applyFont="1"/>
    <xf numFmtId="0" fontId="11" fillId="0" borderId="24" xfId="4" applyFont="1" applyBorder="1"/>
    <xf numFmtId="0" fontId="11" fillId="0" borderId="0" xfId="4" applyFont="1" applyBorder="1"/>
    <xf numFmtId="0" fontId="12" fillId="0" borderId="26" xfId="4" applyFont="1" applyBorder="1" applyAlignment="1">
      <alignment horizontal="center"/>
    </xf>
    <xf numFmtId="0" fontId="12" fillId="0" borderId="29" xfId="4" applyFont="1" applyBorder="1" applyAlignment="1">
      <alignment horizontal="center" wrapText="1"/>
    </xf>
    <xf numFmtId="0" fontId="13" fillId="0" borderId="26" xfId="4" applyFont="1" applyBorder="1"/>
    <xf numFmtId="3" fontId="13" fillId="0" borderId="31" xfId="4" applyNumberFormat="1" applyFont="1" applyFill="1" applyBorder="1" applyAlignment="1">
      <alignment horizontal="right"/>
    </xf>
    <xf numFmtId="4" fontId="12" fillId="0" borderId="27" xfId="4" applyNumberFormat="1" applyFont="1" applyBorder="1" applyAlignment="1">
      <alignment horizontal="right"/>
    </xf>
    <xf numFmtId="2" fontId="11" fillId="0" borderId="0" xfId="4" applyNumberFormat="1" applyFont="1"/>
    <xf numFmtId="0" fontId="11" fillId="0" borderId="32" xfId="4" applyFont="1" applyBorder="1"/>
    <xf numFmtId="0" fontId="11" fillId="0" borderId="31" xfId="4" applyFont="1" applyFill="1" applyBorder="1" applyAlignment="1">
      <alignment horizontal="right"/>
    </xf>
    <xf numFmtId="4" fontId="11" fillId="0" borderId="31" xfId="4" applyNumberFormat="1" applyFont="1" applyBorder="1" applyAlignment="1">
      <alignment horizontal="right"/>
    </xf>
    <xf numFmtId="3" fontId="11" fillId="0" borderId="33" xfId="4" applyNumberFormat="1" applyFont="1" applyBorder="1" applyAlignment="1">
      <alignment wrapText="1"/>
    </xf>
    <xf numFmtId="3" fontId="11" fillId="0" borderId="32" xfId="4" applyNumberFormat="1" applyFont="1" applyFill="1" applyBorder="1" applyAlignment="1">
      <alignment horizontal="right" wrapText="1"/>
    </xf>
    <xf numFmtId="43" fontId="11" fillId="0" borderId="0" xfId="1" applyNumberFormat="1" applyFont="1"/>
    <xf numFmtId="4" fontId="11" fillId="0" borderId="0" xfId="4" applyNumberFormat="1" applyFont="1"/>
    <xf numFmtId="0" fontId="11" fillId="0" borderId="22" xfId="4" applyFont="1" applyBorder="1" applyAlignment="1">
      <alignment wrapText="1"/>
    </xf>
    <xf numFmtId="3" fontId="11" fillId="0" borderId="28" xfId="4" applyNumberFormat="1" applyFont="1" applyBorder="1" applyAlignment="1">
      <alignment wrapText="1"/>
    </xf>
    <xf numFmtId="3" fontId="11" fillId="0" borderId="29" xfId="4" applyNumberFormat="1" applyFont="1" applyBorder="1" applyAlignment="1">
      <alignment horizontal="right" wrapText="1"/>
    </xf>
    <xf numFmtId="4" fontId="11" fillId="0" borderId="29" xfId="4" applyNumberFormat="1" applyFont="1" applyBorder="1" applyAlignment="1">
      <alignment horizontal="right"/>
    </xf>
    <xf numFmtId="0" fontId="14" fillId="0" borderId="0" xfId="4" applyFont="1"/>
    <xf numFmtId="3" fontId="11" fillId="0" borderId="0" xfId="4" applyNumberFormat="1" applyFont="1"/>
    <xf numFmtId="0" fontId="11" fillId="0" borderId="0" xfId="4" applyFont="1" applyAlignment="1"/>
    <xf numFmtId="0" fontId="11" fillId="0" borderId="0" xfId="4" applyFont="1" applyAlignment="1">
      <alignment horizontal="center"/>
    </xf>
    <xf numFmtId="0" fontId="11" fillId="0" borderId="0" xfId="4" applyFont="1" applyAlignment="1">
      <alignment vertical="center"/>
    </xf>
    <xf numFmtId="0" fontId="12" fillId="0" borderId="18" xfId="4" applyFont="1" applyBorder="1" applyAlignment="1">
      <alignment horizontal="center"/>
    </xf>
    <xf numFmtId="0" fontId="11" fillId="0" borderId="0" xfId="4" applyFont="1" applyAlignment="1">
      <alignment vertical="center" wrapText="1"/>
    </xf>
    <xf numFmtId="0" fontId="12" fillId="0" borderId="12" xfId="4" applyFont="1" applyBorder="1" applyAlignment="1">
      <alignment horizontal="center"/>
    </xf>
    <xf numFmtId="0" fontId="12" fillId="0" borderId="20" xfId="4" applyFont="1" applyBorder="1" applyAlignment="1">
      <alignment horizontal="center"/>
    </xf>
    <xf numFmtId="0" fontId="12" fillId="0" borderId="19" xfId="4" applyFont="1" applyBorder="1" applyAlignment="1">
      <alignment horizontal="center"/>
    </xf>
    <xf numFmtId="0" fontId="13" fillId="0" borderId="21" xfId="4" applyFont="1" applyBorder="1" applyAlignment="1"/>
    <xf numFmtId="3" fontId="13" fillId="0" borderId="11" xfId="4" applyNumberFormat="1" applyFont="1" applyBorder="1" applyAlignment="1">
      <alignment horizontal="right"/>
    </xf>
    <xf numFmtId="2" fontId="12" fillId="0" borderId="21" xfId="4" applyNumberFormat="1" applyFont="1" applyBorder="1" applyAlignment="1">
      <alignment horizontal="right"/>
    </xf>
    <xf numFmtId="2" fontId="12" fillId="0" borderId="11" xfId="4" applyNumberFormat="1" applyFont="1" applyBorder="1" applyAlignment="1">
      <alignment horizontal="right"/>
    </xf>
    <xf numFmtId="43" fontId="15" fillId="0" borderId="0" xfId="1" applyFont="1"/>
    <xf numFmtId="0" fontId="11" fillId="0" borderId="17" xfId="4" applyFont="1" applyBorder="1"/>
    <xf numFmtId="0" fontId="12" fillId="0" borderId="22" xfId="4" applyFont="1" applyBorder="1" applyAlignment="1"/>
    <xf numFmtId="3" fontId="13" fillId="0" borderId="17" xfId="4" applyNumberFormat="1" applyFont="1" applyBorder="1" applyAlignment="1"/>
    <xf numFmtId="3" fontId="13" fillId="0" borderId="34" xfId="4" applyNumberFormat="1" applyFont="1" applyBorder="1" applyAlignment="1"/>
    <xf numFmtId="3" fontId="13" fillId="0" borderId="22" xfId="4" applyNumberFormat="1" applyFont="1" applyBorder="1" applyAlignment="1"/>
    <xf numFmtId="2" fontId="12" fillId="0" borderId="22" xfId="4" applyNumberFormat="1" applyFont="1" applyBorder="1" applyAlignment="1">
      <alignment horizontal="right"/>
    </xf>
    <xf numFmtId="2" fontId="12" fillId="0" borderId="17" xfId="4" applyNumberFormat="1" applyFont="1" applyBorder="1" applyAlignment="1">
      <alignment horizontal="right"/>
    </xf>
    <xf numFmtId="0" fontId="11" fillId="0" borderId="22" xfId="4" applyFont="1" applyBorder="1" applyAlignment="1"/>
    <xf numFmtId="3" fontId="11" fillId="0" borderId="17" xfId="4" applyNumberFormat="1" applyFont="1" applyFill="1" applyBorder="1" applyAlignment="1">
      <alignment horizontal="right"/>
    </xf>
    <xf numFmtId="3" fontId="11" fillId="0" borderId="22" xfId="4" applyNumberFormat="1" applyFont="1" applyFill="1" applyBorder="1" applyAlignment="1">
      <alignment horizontal="right"/>
    </xf>
    <xf numFmtId="3" fontId="11" fillId="0" borderId="22" xfId="4" applyNumberFormat="1" applyFont="1" applyBorder="1" applyAlignment="1">
      <alignment horizontal="right"/>
    </xf>
    <xf numFmtId="2" fontId="11" fillId="0" borderId="22" xfId="4" applyNumberFormat="1" applyFont="1" applyBorder="1" applyAlignment="1">
      <alignment horizontal="right"/>
    </xf>
    <xf numFmtId="2" fontId="11" fillId="0" borderId="17" xfId="4" applyNumberFormat="1" applyFont="1" applyBorder="1" applyAlignment="1">
      <alignment horizontal="right"/>
    </xf>
    <xf numFmtId="2" fontId="11" fillId="0" borderId="22" xfId="4" applyNumberFormat="1" applyFont="1" applyFill="1" applyBorder="1" applyAlignment="1">
      <alignment horizontal="right"/>
    </xf>
    <xf numFmtId="2" fontId="11" fillId="0" borderId="17" xfId="4" applyNumberFormat="1" applyFont="1" applyFill="1" applyBorder="1" applyAlignment="1">
      <alignment horizontal="right"/>
    </xf>
    <xf numFmtId="3" fontId="11" fillId="0" borderId="0" xfId="4" applyNumberFormat="1" applyFont="1" applyAlignment="1"/>
    <xf numFmtId="0" fontId="12" fillId="0" borderId="22" xfId="4" applyFont="1" applyBorder="1" applyAlignment="1">
      <alignment wrapText="1"/>
    </xf>
    <xf numFmtId="3" fontId="13" fillId="0" borderId="17" xfId="4" applyNumberFormat="1" applyFont="1" applyFill="1" applyBorder="1" applyAlignment="1">
      <alignment horizontal="right"/>
    </xf>
    <xf numFmtId="3" fontId="13" fillId="0" borderId="22" xfId="4" applyNumberFormat="1" applyFont="1" applyBorder="1" applyAlignment="1">
      <alignment horizontal="right"/>
    </xf>
    <xf numFmtId="3" fontId="12" fillId="0" borderId="17" xfId="4" applyNumberFormat="1" applyFont="1" applyFill="1" applyBorder="1" applyAlignment="1">
      <alignment horizontal="right"/>
    </xf>
    <xf numFmtId="3" fontId="12" fillId="0" borderId="22" xfId="4" applyNumberFormat="1" applyFont="1" applyFill="1" applyBorder="1" applyAlignment="1">
      <alignment horizontal="right"/>
    </xf>
    <xf numFmtId="3" fontId="12" fillId="0" borderId="22" xfId="4" applyNumberFormat="1" applyFont="1" applyBorder="1" applyAlignment="1">
      <alignment horizontal="right"/>
    </xf>
    <xf numFmtId="0" fontId="11" fillId="0" borderId="22" xfId="4" applyFont="1" applyFill="1" applyBorder="1" applyAlignment="1">
      <alignment wrapText="1"/>
    </xf>
    <xf numFmtId="3" fontId="11" fillId="0" borderId="17" xfId="4" applyNumberFormat="1" applyFont="1" applyBorder="1" applyAlignment="1">
      <alignment horizontal="right"/>
    </xf>
    <xf numFmtId="3" fontId="11" fillId="0" borderId="0" xfId="4" applyNumberFormat="1" applyFont="1" applyBorder="1" applyAlignment="1">
      <alignment horizontal="right"/>
    </xf>
    <xf numFmtId="0" fontId="11" fillId="0" borderId="35" xfId="4" applyFont="1" applyBorder="1" applyAlignment="1"/>
    <xf numFmtId="0" fontId="11" fillId="0" borderId="19" xfId="4" applyFont="1" applyBorder="1" applyAlignment="1"/>
    <xf numFmtId="0" fontId="11" fillId="0" borderId="36" xfId="4" applyFont="1" applyBorder="1" applyAlignment="1"/>
    <xf numFmtId="0" fontId="11" fillId="0" borderId="35" xfId="4" applyFont="1" applyBorder="1" applyAlignment="1">
      <alignment horizontal="right"/>
    </xf>
    <xf numFmtId="0" fontId="11" fillId="0" borderId="19" xfId="4" applyFont="1" applyBorder="1" applyAlignment="1">
      <alignment horizontal="right"/>
    </xf>
    <xf numFmtId="0" fontId="11" fillId="0" borderId="23" xfId="4" applyFont="1" applyBorder="1" applyAlignment="1"/>
    <xf numFmtId="0" fontId="11" fillId="0" borderId="10" xfId="4" applyFont="1" applyBorder="1" applyAlignment="1"/>
    <xf numFmtId="0" fontId="13" fillId="0" borderId="11" xfId="4" applyFont="1" applyBorder="1" applyAlignment="1"/>
    <xf numFmtId="0" fontId="11" fillId="0" borderId="17" xfId="4" applyFont="1" applyBorder="1" applyAlignment="1"/>
    <xf numFmtId="0" fontId="11" fillId="0" borderId="17" xfId="4" applyFont="1" applyBorder="1" applyAlignment="1">
      <alignment horizontal="right"/>
    </xf>
    <xf numFmtId="0" fontId="11" fillId="0" borderId="22" xfId="4" applyFont="1" applyBorder="1" applyAlignment="1">
      <alignment horizontal="right"/>
    </xf>
    <xf numFmtId="3" fontId="11" fillId="0" borderId="34" xfId="4" applyNumberFormat="1" applyFont="1" applyBorder="1" applyAlignment="1"/>
    <xf numFmtId="3" fontId="11" fillId="0" borderId="17" xfId="4" applyNumberFormat="1" applyFont="1" applyBorder="1" applyAlignment="1"/>
    <xf numFmtId="0" fontId="11" fillId="0" borderId="34" xfId="4" applyFont="1" applyBorder="1" applyAlignment="1">
      <alignment horizontal="right"/>
    </xf>
    <xf numFmtId="3" fontId="11" fillId="0" borderId="34" xfId="4" applyNumberFormat="1" applyFont="1" applyBorder="1" applyAlignment="1">
      <alignment horizontal="right"/>
    </xf>
    <xf numFmtId="0" fontId="11" fillId="0" borderId="0" xfId="4" applyFont="1" applyBorder="1" applyAlignment="1"/>
    <xf numFmtId="0" fontId="11" fillId="0" borderId="17" xfId="4" applyFont="1" applyFill="1" applyBorder="1" applyAlignment="1"/>
    <xf numFmtId="3" fontId="13" fillId="0" borderId="17" xfId="4" applyNumberFormat="1" applyFont="1" applyBorder="1" applyAlignment="1">
      <alignment horizontal="right"/>
    </xf>
    <xf numFmtId="0" fontId="11" fillId="0" borderId="17" xfId="4" applyFont="1" applyBorder="1" applyAlignment="1">
      <alignment horizontal="left" vertical="center" wrapText="1" indent="1"/>
    </xf>
    <xf numFmtId="3" fontId="11" fillId="0" borderId="22" xfId="4" applyNumberFormat="1" applyFont="1" applyBorder="1" applyAlignment="1">
      <alignment horizontal="right" vertical="center"/>
    </xf>
    <xf numFmtId="3" fontId="11" fillId="0" borderId="22" xfId="4" applyNumberFormat="1" applyFont="1" applyFill="1" applyBorder="1" applyAlignment="1">
      <alignment horizontal="right" vertical="center"/>
    </xf>
    <xf numFmtId="2" fontId="11" fillId="0" borderId="22" xfId="4" applyNumberFormat="1" applyFont="1" applyBorder="1" applyAlignment="1">
      <alignment horizontal="right" vertical="center"/>
    </xf>
    <xf numFmtId="2" fontId="11" fillId="0" borderId="17" xfId="4" applyNumberFormat="1" applyFont="1" applyBorder="1" applyAlignment="1">
      <alignment horizontal="right" vertical="center"/>
    </xf>
    <xf numFmtId="0" fontId="11" fillId="0" borderId="17" xfId="4" applyFont="1" applyFill="1" applyBorder="1" applyAlignment="1">
      <alignment horizontal="left"/>
    </xf>
    <xf numFmtId="0" fontId="11" fillId="0" borderId="17" xfId="4" applyFont="1" applyBorder="1" applyAlignment="1">
      <alignment horizontal="left"/>
    </xf>
    <xf numFmtId="0" fontId="11" fillId="0" borderId="17" xfId="4" applyFont="1" applyBorder="1" applyAlignment="1">
      <alignment horizontal="left" vertical="center" wrapText="1"/>
    </xf>
    <xf numFmtId="0" fontId="11" fillId="0" borderId="19" xfId="4" applyFont="1" applyFill="1" applyBorder="1" applyAlignment="1">
      <alignment horizontal="right"/>
    </xf>
    <xf numFmtId="0" fontId="11" fillId="0" borderId="35" xfId="4" applyFont="1" applyBorder="1" applyAlignment="1">
      <alignment horizontal="center"/>
    </xf>
    <xf numFmtId="0" fontId="11" fillId="0" borderId="19" xfId="4" applyFont="1" applyBorder="1" applyAlignment="1">
      <alignment horizontal="center"/>
    </xf>
    <xf numFmtId="43" fontId="11" fillId="0" borderId="0" xfId="1" applyFont="1" applyAlignment="1"/>
    <xf numFmtId="0" fontId="11" fillId="0" borderId="31" xfId="4" applyFont="1" applyBorder="1"/>
    <xf numFmtId="0" fontId="12" fillId="0" borderId="33" xfId="4" applyFont="1" applyBorder="1" applyAlignment="1">
      <alignment horizontal="center"/>
    </xf>
    <xf numFmtId="0" fontId="12" fillId="0" borderId="0" xfId="4" applyFont="1" applyBorder="1" applyAlignment="1">
      <alignment horizontal="left"/>
    </xf>
    <xf numFmtId="0" fontId="12" fillId="0" borderId="0" xfId="4" applyFont="1" applyBorder="1" applyAlignment="1">
      <alignment horizontal="center"/>
    </xf>
    <xf numFmtId="0" fontId="11" fillId="0" borderId="33" xfId="4" applyFont="1" applyBorder="1"/>
    <xf numFmtId="0" fontId="11" fillId="0" borderId="0" xfId="4" applyFont="1" applyBorder="1" applyAlignment="1">
      <alignment horizontal="left"/>
    </xf>
    <xf numFmtId="3" fontId="12" fillId="0" borderId="0" xfId="4" applyNumberFormat="1" applyFont="1" applyBorder="1" applyAlignment="1">
      <alignment horizontal="right"/>
    </xf>
    <xf numFmtId="0" fontId="12" fillId="0" borderId="33" xfId="4" applyFont="1" applyBorder="1" applyAlignment="1">
      <alignment horizontal="left"/>
    </xf>
    <xf numFmtId="0" fontId="12" fillId="0" borderId="33" xfId="4" applyFont="1" applyBorder="1"/>
    <xf numFmtId="3" fontId="11" fillId="0" borderId="0" xfId="4" applyNumberFormat="1" applyFont="1" applyBorder="1"/>
    <xf numFmtId="0" fontId="12" fillId="0" borderId="0" xfId="4" applyFont="1" applyBorder="1"/>
    <xf numFmtId="0" fontId="11" fillId="0" borderId="0" xfId="4" applyFont="1" applyBorder="1" applyAlignment="1">
      <alignment horizontal="left" wrapText="1"/>
    </xf>
    <xf numFmtId="3" fontId="11" fillId="0" borderId="0" xfId="4" applyNumberFormat="1" applyFont="1" applyBorder="1" applyAlignment="1">
      <alignment horizontal="left" wrapText="1"/>
    </xf>
    <xf numFmtId="3" fontId="11" fillId="0" borderId="10" xfId="4" applyNumberFormat="1" applyFont="1" applyBorder="1"/>
    <xf numFmtId="0" fontId="12" fillId="0" borderId="0" xfId="4" applyFont="1" applyBorder="1" applyAlignment="1">
      <alignment horizontal="right" wrapText="1"/>
    </xf>
    <xf numFmtId="3" fontId="12" fillId="0" borderId="38" xfId="4" applyNumberFormat="1" applyFont="1" applyBorder="1"/>
    <xf numFmtId="0" fontId="11" fillId="0" borderId="28" xfId="4" applyFont="1" applyBorder="1"/>
    <xf numFmtId="0" fontId="11" fillId="0" borderId="24" xfId="4" applyFont="1" applyBorder="1" applyAlignment="1">
      <alignment horizontal="left"/>
    </xf>
    <xf numFmtId="3" fontId="11" fillId="0" borderId="24" xfId="4" applyNumberFormat="1" applyFont="1" applyBorder="1"/>
    <xf numFmtId="0" fontId="11" fillId="0" borderId="30" xfId="4" applyFont="1" applyBorder="1"/>
    <xf numFmtId="3" fontId="12" fillId="0" borderId="0" xfId="4" applyNumberFormat="1" applyFont="1" applyBorder="1"/>
    <xf numFmtId="0" fontId="11" fillId="0" borderId="27" xfId="4" applyFont="1" applyBorder="1"/>
    <xf numFmtId="0" fontId="12" fillId="0" borderId="33" xfId="4" applyFont="1" applyBorder="1" applyAlignment="1">
      <alignment horizontal="left" indent="1"/>
    </xf>
    <xf numFmtId="0" fontId="11" fillId="0" borderId="0" xfId="4" applyFont="1" applyBorder="1" applyAlignment="1">
      <alignment horizontal="left" indent="1"/>
    </xf>
    <xf numFmtId="0" fontId="12" fillId="0" borderId="0" xfId="4" applyFont="1" applyFill="1" applyBorder="1" applyAlignment="1">
      <alignment horizontal="left"/>
    </xf>
    <xf numFmtId="0" fontId="12" fillId="0" borderId="0" xfId="4" applyFont="1" applyFill="1" applyBorder="1" applyAlignment="1">
      <alignment horizontal="center"/>
    </xf>
    <xf numFmtId="3" fontId="12" fillId="0" borderId="0" xfId="4" applyNumberFormat="1" applyFont="1" applyFill="1" applyBorder="1" applyAlignment="1">
      <alignment horizontal="right"/>
    </xf>
    <xf numFmtId="0" fontId="11" fillId="0" borderId="0" xfId="4" applyFont="1" applyFill="1" applyBorder="1" applyAlignment="1">
      <alignment horizontal="left"/>
    </xf>
    <xf numFmtId="3" fontId="11" fillId="0" borderId="0" xfId="4" applyNumberFormat="1" applyFont="1" applyFill="1" applyBorder="1" applyAlignment="1">
      <alignment horizontal="right"/>
    </xf>
    <xf numFmtId="0" fontId="15" fillId="0" borderId="0" xfId="0" applyFont="1"/>
    <xf numFmtId="43" fontId="12" fillId="0" borderId="0" xfId="4" applyNumberFormat="1" applyFont="1" applyFill="1" applyBorder="1" applyAlignment="1">
      <alignment horizontal="center"/>
    </xf>
    <xf numFmtId="3" fontId="14" fillId="0" borderId="0" xfId="4" applyNumberFormat="1" applyFont="1" applyFill="1" applyBorder="1" applyAlignment="1">
      <alignment horizontal="right"/>
    </xf>
    <xf numFmtId="3" fontId="11" fillId="0" borderId="0" xfId="4" applyNumberFormat="1" applyFont="1" applyAlignment="1">
      <alignment horizontal="left" indent="1"/>
    </xf>
    <xf numFmtId="0" fontId="11" fillId="0" borderId="0" xfId="4" applyFont="1" applyFill="1" applyBorder="1" applyAlignment="1">
      <alignment horizontal="left" indent="4"/>
    </xf>
    <xf numFmtId="0" fontId="11" fillId="0" borderId="0" xfId="4" applyFont="1" applyFill="1" applyBorder="1"/>
    <xf numFmtId="167" fontId="11" fillId="0" borderId="0" xfId="1" applyNumberFormat="1" applyFont="1" applyFill="1" applyBorder="1" applyAlignment="1">
      <alignment horizontal="center"/>
    </xf>
    <xf numFmtId="0" fontId="11" fillId="0" borderId="0" xfId="4" applyFont="1" applyFill="1" applyBorder="1" applyAlignment="1">
      <alignment horizontal="left" wrapText="1"/>
    </xf>
    <xf numFmtId="43" fontId="11" fillId="0" borderId="0" xfId="4" applyNumberFormat="1" applyFont="1"/>
    <xf numFmtId="43" fontId="12" fillId="0" borderId="0" xfId="1" applyFont="1"/>
    <xf numFmtId="43" fontId="11" fillId="0" borderId="0" xfId="1" applyFont="1"/>
    <xf numFmtId="3" fontId="12" fillId="0" borderId="39" xfId="4" applyNumberFormat="1" applyFont="1" applyBorder="1"/>
    <xf numFmtId="0" fontId="11" fillId="0" borderId="0" xfId="4" applyFont="1" applyBorder="1" applyAlignment="1">
      <alignment horizontal="left" vertical="justify"/>
    </xf>
    <xf numFmtId="167" fontId="11" fillId="0" borderId="0" xfId="1" applyNumberFormat="1" applyFont="1" applyBorder="1" applyAlignment="1">
      <alignment horizontal="left"/>
    </xf>
    <xf numFmtId="0" fontId="12" fillId="0" borderId="31" xfId="4" applyFont="1" applyBorder="1" applyAlignment="1">
      <alignment horizontal="left"/>
    </xf>
    <xf numFmtId="0" fontId="4" fillId="0" borderId="27" xfId="4" applyFont="1" applyBorder="1"/>
    <xf numFmtId="0" fontId="4" fillId="0" borderId="33" xfId="4" applyFont="1" applyBorder="1"/>
    <xf numFmtId="0" fontId="4" fillId="0" borderId="0" xfId="4" applyFont="1" applyBorder="1" applyAlignment="1">
      <alignment horizontal="left"/>
    </xf>
    <xf numFmtId="0" fontId="4" fillId="0" borderId="0" xfId="4" applyFont="1" applyBorder="1"/>
    <xf numFmtId="0" fontId="4" fillId="0" borderId="31" xfId="4" applyFont="1" applyBorder="1"/>
    <xf numFmtId="0" fontId="5" fillId="0" borderId="0" xfId="4" applyFont="1" applyBorder="1" applyAlignment="1">
      <alignment horizontal="left"/>
    </xf>
    <xf numFmtId="0" fontId="5" fillId="0" borderId="0" xfId="4" applyFont="1" applyBorder="1" applyAlignment="1">
      <alignment horizontal="center"/>
    </xf>
    <xf numFmtId="3" fontId="5" fillId="0" borderId="0" xfId="4" applyNumberFormat="1" applyFont="1" applyBorder="1" applyAlignment="1">
      <alignment horizontal="right"/>
    </xf>
    <xf numFmtId="0" fontId="4" fillId="0" borderId="0" xfId="4" applyFont="1" applyFill="1" applyBorder="1"/>
    <xf numFmtId="167" fontId="4" fillId="0" borderId="0" xfId="1" applyNumberFormat="1" applyFont="1" applyBorder="1" applyAlignment="1">
      <alignment horizontal="right"/>
    </xf>
    <xf numFmtId="0" fontId="5" fillId="0" borderId="33" xfId="4" applyFont="1" applyBorder="1" applyAlignment="1"/>
    <xf numFmtId="0" fontId="5" fillId="0" borderId="33" xfId="4" applyFont="1" applyBorder="1"/>
    <xf numFmtId="167" fontId="4" fillId="0" borderId="0" xfId="1" applyNumberFormat="1" applyFont="1" applyFill="1" applyBorder="1" applyAlignment="1">
      <alignment horizontal="right"/>
    </xf>
    <xf numFmtId="0" fontId="5" fillId="0" borderId="28" xfId="4" applyFont="1" applyBorder="1"/>
    <xf numFmtId="0" fontId="4" fillId="0" borderId="24" xfId="4" applyFont="1" applyFill="1" applyBorder="1"/>
    <xf numFmtId="0" fontId="5" fillId="0" borderId="24" xfId="4" applyFont="1" applyFill="1" applyBorder="1" applyAlignment="1">
      <alignment horizontal="center"/>
    </xf>
    <xf numFmtId="167" fontId="4" fillId="0" borderId="24" xfId="1" applyNumberFormat="1" applyFont="1" applyFill="1" applyBorder="1" applyAlignment="1">
      <alignment horizontal="right"/>
    </xf>
    <xf numFmtId="0" fontId="4" fillId="0" borderId="30" xfId="4" applyFont="1" applyBorder="1"/>
    <xf numFmtId="0" fontId="5" fillId="0" borderId="37" xfId="4" applyFont="1" applyBorder="1"/>
    <xf numFmtId="0" fontId="4" fillId="0" borderId="37" xfId="4" applyFont="1" applyFill="1" applyBorder="1"/>
    <xf numFmtId="0" fontId="5" fillId="0" borderId="37" xfId="4" applyFont="1" applyFill="1" applyBorder="1" applyAlignment="1">
      <alignment horizontal="center"/>
    </xf>
    <xf numFmtId="167" fontId="4" fillId="0" borderId="37" xfId="1" applyNumberFormat="1" applyFont="1" applyFill="1" applyBorder="1" applyAlignment="1">
      <alignment horizontal="right"/>
    </xf>
    <xf numFmtId="0" fontId="4" fillId="0" borderId="37" xfId="4" applyFont="1" applyBorder="1"/>
    <xf numFmtId="0" fontId="5" fillId="0" borderId="0" xfId="4" applyFont="1" applyFill="1" applyBorder="1" applyAlignment="1">
      <alignment horizontal="center"/>
    </xf>
    <xf numFmtId="0" fontId="5" fillId="0" borderId="33" xfId="4" applyFont="1" applyFill="1" applyBorder="1"/>
    <xf numFmtId="0" fontId="4" fillId="0" borderId="0" xfId="4" applyFont="1" applyFill="1" applyBorder="1" applyAlignment="1">
      <alignment vertical="justify"/>
    </xf>
    <xf numFmtId="0" fontId="4" fillId="0" borderId="31" xfId="4" applyFont="1" applyFill="1" applyBorder="1"/>
    <xf numFmtId="0" fontId="5" fillId="0" borderId="33" xfId="4" applyFont="1" applyFill="1" applyBorder="1" applyAlignment="1"/>
    <xf numFmtId="167" fontId="4" fillId="0" borderId="0" xfId="1" applyNumberFormat="1" applyFont="1" applyBorder="1"/>
    <xf numFmtId="0" fontId="4" fillId="0" borderId="33" xfId="4" applyFont="1" applyBorder="1" applyAlignment="1">
      <alignment horizontal="right"/>
    </xf>
    <xf numFmtId="0" fontId="5" fillId="0" borderId="0" xfId="4" applyFont="1" applyFill="1" applyBorder="1" applyAlignment="1">
      <alignment horizontal="right" wrapText="1"/>
    </xf>
    <xf numFmtId="0" fontId="5" fillId="0" borderId="0" xfId="4" applyFont="1" applyBorder="1" applyAlignment="1">
      <alignment horizontal="right"/>
    </xf>
    <xf numFmtId="167" fontId="5" fillId="0" borderId="23" xfId="1" applyNumberFormat="1" applyFont="1" applyBorder="1" applyAlignment="1">
      <alignment horizontal="right"/>
    </xf>
    <xf numFmtId="0" fontId="4" fillId="0" borderId="31" xfId="4" applyFont="1" applyBorder="1" applyAlignment="1">
      <alignment horizontal="right"/>
    </xf>
    <xf numFmtId="0" fontId="4" fillId="0" borderId="0" xfId="4" applyFont="1" applyAlignment="1">
      <alignment horizontal="right"/>
    </xf>
    <xf numFmtId="0" fontId="5" fillId="0" borderId="0" xfId="4" applyFont="1" applyBorder="1"/>
    <xf numFmtId="167" fontId="5" fillId="0" borderId="38" xfId="1" applyNumberFormat="1" applyFont="1" applyBorder="1"/>
    <xf numFmtId="3" fontId="4" fillId="0" borderId="0" xfId="4" applyNumberFormat="1" applyFont="1" applyBorder="1"/>
    <xf numFmtId="0" fontId="4" fillId="0" borderId="28" xfId="4" applyFont="1" applyBorder="1"/>
    <xf numFmtId="0" fontId="4" fillId="0" borderId="24" xfId="4" applyFont="1" applyBorder="1" applyAlignment="1">
      <alignment horizontal="left"/>
    </xf>
    <xf numFmtId="0" fontId="4" fillId="0" borderId="24" xfId="4" applyFont="1" applyBorder="1"/>
    <xf numFmtId="0" fontId="4" fillId="0" borderId="0" xfId="4" applyFont="1" applyAlignment="1">
      <alignment horizontal="left"/>
    </xf>
    <xf numFmtId="43" fontId="4" fillId="0" borderId="0" xfId="4" applyNumberFormat="1" applyFont="1"/>
    <xf numFmtId="3" fontId="13" fillId="0" borderId="21" xfId="4" applyNumberFormat="1" applyFont="1" applyBorder="1" applyAlignment="1">
      <alignment horizontal="right"/>
    </xf>
    <xf numFmtId="0" fontId="13" fillId="0" borderId="17" xfId="4" applyFont="1" applyBorder="1" applyAlignment="1"/>
    <xf numFmtId="3" fontId="11" fillId="0" borderId="22" xfId="4" applyNumberFormat="1" applyFont="1" applyBorder="1" applyAlignment="1"/>
    <xf numFmtId="0" fontId="13" fillId="0" borderId="17" xfId="4" applyFont="1" applyBorder="1" applyAlignment="1">
      <alignment wrapText="1"/>
    </xf>
    <xf numFmtId="3" fontId="13" fillId="0" borderId="22" xfId="4" applyNumberFormat="1" applyFont="1" applyBorder="1" applyAlignment="1">
      <alignment wrapText="1"/>
    </xf>
    <xf numFmtId="2" fontId="12" fillId="0" borderId="22" xfId="4" applyNumberFormat="1" applyFont="1" applyBorder="1" applyAlignment="1">
      <alignment horizontal="right" wrapText="1"/>
    </xf>
    <xf numFmtId="0" fontId="11" fillId="0" borderId="0" xfId="4" applyFont="1" applyAlignment="1">
      <alignment wrapText="1"/>
    </xf>
    <xf numFmtId="43" fontId="11" fillId="0" borderId="0" xfId="1" applyFont="1" applyAlignment="1">
      <alignment wrapText="1"/>
    </xf>
    <xf numFmtId="0" fontId="11" fillId="0" borderId="17" xfId="4" applyFont="1" applyBorder="1" applyAlignment="1">
      <alignment wrapText="1"/>
    </xf>
    <xf numFmtId="3" fontId="11" fillId="0" borderId="22" xfId="4" applyNumberFormat="1" applyFont="1" applyBorder="1" applyAlignment="1">
      <alignment wrapText="1"/>
    </xf>
    <xf numFmtId="2" fontId="11" fillId="0" borderId="22" xfId="4" applyNumberFormat="1" applyFont="1" applyBorder="1" applyAlignment="1">
      <alignment horizontal="right" wrapText="1"/>
    </xf>
    <xf numFmtId="2" fontId="11" fillId="0" borderId="17" xfId="4" applyNumberFormat="1" applyFont="1" applyBorder="1" applyAlignment="1">
      <alignment horizontal="right" wrapText="1"/>
    </xf>
    <xf numFmtId="3" fontId="11" fillId="0" borderId="22" xfId="4" applyNumberFormat="1" applyFont="1" applyFill="1" applyBorder="1" applyAlignment="1">
      <alignment wrapText="1"/>
    </xf>
    <xf numFmtId="3" fontId="11" fillId="0" borderId="22" xfId="4" applyNumberFormat="1" applyFont="1" applyBorder="1" applyAlignment="1">
      <alignment horizontal="right" wrapText="1"/>
    </xf>
    <xf numFmtId="3" fontId="14" fillId="0" borderId="22" xfId="4" applyNumberFormat="1" applyFont="1" applyBorder="1" applyAlignment="1">
      <alignment wrapText="1"/>
    </xf>
    <xf numFmtId="0" fontId="11" fillId="0" borderId="17" xfId="4" applyFont="1" applyBorder="1" applyAlignment="1">
      <alignment horizontal="left" wrapText="1"/>
    </xf>
    <xf numFmtId="43" fontId="11" fillId="0" borderId="10" xfId="1" applyFont="1" applyBorder="1" applyAlignment="1">
      <alignment wrapText="1"/>
    </xf>
    <xf numFmtId="0" fontId="12" fillId="0" borderId="0" xfId="4" applyFont="1" applyAlignment="1">
      <alignment wrapText="1"/>
    </xf>
    <xf numFmtId="43" fontId="12" fillId="0" borderId="0" xfId="1" applyFont="1" applyAlignment="1">
      <alignment wrapText="1"/>
    </xf>
    <xf numFmtId="0" fontId="11" fillId="0" borderId="0" xfId="4" applyFont="1" applyAlignment="1">
      <alignment horizontal="center" vertical="center" wrapText="1"/>
    </xf>
    <xf numFmtId="3" fontId="11" fillId="0" borderId="0" xfId="4" applyNumberFormat="1" applyFont="1" applyAlignment="1">
      <alignment wrapText="1"/>
    </xf>
    <xf numFmtId="2" fontId="12" fillId="0" borderId="17" xfId="4" applyNumberFormat="1" applyFont="1" applyBorder="1" applyAlignment="1">
      <alignment horizontal="right" wrapText="1"/>
    </xf>
    <xf numFmtId="0" fontId="11" fillId="0" borderId="19" xfId="4" applyFont="1" applyBorder="1" applyAlignment="1">
      <alignment wrapText="1"/>
    </xf>
    <xf numFmtId="3" fontId="11" fillId="0" borderId="19" xfId="4" applyNumberFormat="1" applyFont="1" applyBorder="1" applyAlignment="1">
      <alignment wrapText="1"/>
    </xf>
    <xf numFmtId="2" fontId="11" fillId="0" borderId="35" xfId="4" applyNumberFormat="1" applyFont="1" applyBorder="1" applyAlignment="1">
      <alignment horizontal="right" wrapText="1"/>
    </xf>
    <xf numFmtId="2" fontId="11" fillId="0" borderId="19" xfId="4" applyNumberFormat="1" applyFont="1" applyBorder="1" applyAlignment="1">
      <alignment horizontal="right" wrapText="1"/>
    </xf>
    <xf numFmtId="2" fontId="11" fillId="0" borderId="0" xfId="4" applyNumberFormat="1" applyFont="1" applyAlignment="1">
      <alignment wrapText="1"/>
    </xf>
    <xf numFmtId="0" fontId="17" fillId="0" borderId="0" xfId="59" applyFont="1" applyAlignment="1" applyProtection="1"/>
    <xf numFmtId="167" fontId="11" fillId="0" borderId="0" xfId="1" applyNumberFormat="1" applyFont="1" applyAlignment="1"/>
    <xf numFmtId="2" fontId="11" fillId="0" borderId="34" xfId="4" applyNumberFormat="1" applyFont="1" applyBorder="1" applyAlignment="1">
      <alignment horizontal="right"/>
    </xf>
    <xf numFmtId="0" fontId="15" fillId="0" borderId="0" xfId="0" applyFont="1" applyBorder="1" applyAlignment="1">
      <alignment vertical="center"/>
    </xf>
    <xf numFmtId="0" fontId="19" fillId="0" borderId="17" xfId="0" applyFont="1" applyBorder="1" applyAlignment="1">
      <alignment vertical="center" wrapText="1"/>
    </xf>
    <xf numFmtId="3" fontId="19" fillId="0" borderId="11" xfId="0" applyNumberFormat="1" applyFont="1" applyBorder="1" applyAlignment="1">
      <alignment horizontal="right" vertical="center" wrapText="1"/>
    </xf>
    <xf numFmtId="2" fontId="18" fillId="0" borderId="11" xfId="0" applyNumberFormat="1" applyFont="1" applyBorder="1" applyAlignment="1">
      <alignment horizontal="right" vertical="center" wrapText="1"/>
    </xf>
    <xf numFmtId="2" fontId="18" fillId="0" borderId="40" xfId="0" applyNumberFormat="1" applyFont="1" applyBorder="1" applyAlignment="1">
      <alignment horizontal="right" vertical="center"/>
    </xf>
    <xf numFmtId="4" fontId="15" fillId="0" borderId="0" xfId="0" applyNumberFormat="1" applyFont="1"/>
    <xf numFmtId="3" fontId="11" fillId="0" borderId="22" xfId="4" applyNumberFormat="1" applyFont="1" applyBorder="1" applyAlignment="1">
      <alignment vertical="center" wrapText="1"/>
    </xf>
    <xf numFmtId="3" fontId="11" fillId="0" borderId="17" xfId="4" applyNumberFormat="1" applyFont="1" applyBorder="1" applyAlignment="1">
      <alignment vertical="center" wrapText="1"/>
    </xf>
    <xf numFmtId="3" fontId="15" fillId="0" borderId="17" xfId="0" applyNumberFormat="1" applyFont="1" applyBorder="1" applyAlignment="1">
      <alignment horizontal="right" vertical="center" wrapText="1"/>
    </xf>
    <xf numFmtId="2" fontId="15" fillId="0" borderId="17" xfId="0" applyNumberFormat="1" applyFont="1" applyBorder="1" applyAlignment="1">
      <alignment horizontal="right" vertical="center" wrapText="1"/>
    </xf>
    <xf numFmtId="2" fontId="15" fillId="0" borderId="34" xfId="0" applyNumberFormat="1" applyFont="1" applyBorder="1" applyAlignment="1">
      <alignment horizontal="right" vertical="center"/>
    </xf>
    <xf numFmtId="0" fontId="15" fillId="0" borderId="17" xfId="0" applyFont="1" applyBorder="1" applyAlignment="1">
      <alignment vertical="center" wrapText="1"/>
    </xf>
    <xf numFmtId="3" fontId="14" fillId="0" borderId="22" xfId="4" applyNumberFormat="1" applyFont="1" applyBorder="1" applyAlignment="1">
      <alignment horizontal="right" vertical="center" wrapText="1"/>
    </xf>
    <xf numFmtId="3" fontId="14" fillId="0" borderId="17" xfId="4" applyNumberFormat="1" applyFont="1" applyBorder="1" applyAlignment="1">
      <alignment vertical="center" wrapText="1"/>
    </xf>
    <xf numFmtId="3" fontId="11" fillId="0" borderId="22" xfId="4" applyNumberFormat="1" applyFont="1" applyFill="1" applyBorder="1" applyAlignment="1">
      <alignment vertical="center" wrapText="1"/>
    </xf>
    <xf numFmtId="168" fontId="11" fillId="0" borderId="17" xfId="1" applyNumberFormat="1" applyFont="1" applyFill="1" applyBorder="1" applyAlignment="1">
      <alignment wrapText="1"/>
    </xf>
    <xf numFmtId="3" fontId="11" fillId="0" borderId="17" xfId="4" applyNumberFormat="1" applyFont="1" applyBorder="1" applyAlignment="1">
      <alignment wrapText="1"/>
    </xf>
    <xf numFmtId="3" fontId="11" fillId="0" borderId="17" xfId="4" applyNumberFormat="1" applyFont="1" applyFill="1" applyBorder="1" applyAlignment="1">
      <alignment horizontal="right" vertical="center" wrapText="1"/>
    </xf>
    <xf numFmtId="3" fontId="11" fillId="0" borderId="17" xfId="4" applyNumberFormat="1" applyFont="1" applyFill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3" fontId="11" fillId="0" borderId="35" xfId="4" applyNumberFormat="1" applyFont="1" applyBorder="1" applyAlignment="1">
      <alignment vertical="center" wrapText="1"/>
    </xf>
    <xf numFmtId="3" fontId="11" fillId="0" borderId="19" xfId="4" applyNumberFormat="1" applyFont="1" applyBorder="1" applyAlignment="1">
      <alignment horizontal="right" vertical="center" wrapText="1"/>
    </xf>
    <xf numFmtId="3" fontId="11" fillId="0" borderId="19" xfId="4" applyNumberFormat="1" applyFont="1" applyBorder="1" applyAlignment="1">
      <alignment vertical="center" wrapText="1"/>
    </xf>
    <xf numFmtId="2" fontId="15" fillId="0" borderId="19" xfId="0" applyNumberFormat="1" applyFont="1" applyBorder="1" applyAlignment="1">
      <alignment horizontal="right" vertical="center" wrapText="1"/>
    </xf>
    <xf numFmtId="2" fontId="15" fillId="0" borderId="36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1" fillId="0" borderId="0" xfId="39" applyFont="1" applyFill="1"/>
    <xf numFmtId="0" fontId="11" fillId="0" borderId="0" xfId="39" applyFont="1" applyFill="1" applyBorder="1"/>
    <xf numFmtId="0" fontId="11" fillId="0" borderId="0" xfId="39" applyFont="1" applyFill="1" applyAlignment="1">
      <alignment horizontal="center" wrapText="1"/>
    </xf>
    <xf numFmtId="0" fontId="11" fillId="0" borderId="0" xfId="39" applyFont="1" applyFill="1" applyAlignment="1">
      <alignment horizontal="center"/>
    </xf>
    <xf numFmtId="0" fontId="12" fillId="0" borderId="12" xfId="39" applyFont="1" applyFill="1" applyBorder="1" applyAlignment="1">
      <alignment horizontal="center" vertical="center" wrapText="1"/>
    </xf>
    <xf numFmtId="0" fontId="12" fillId="0" borderId="20" xfId="39" applyFont="1" applyFill="1" applyBorder="1" applyAlignment="1">
      <alignment horizontal="center" vertical="center"/>
    </xf>
    <xf numFmtId="0" fontId="12" fillId="0" borderId="16" xfId="39" applyFont="1" applyFill="1" applyBorder="1" applyAlignment="1">
      <alignment horizontal="center" vertical="center"/>
    </xf>
    <xf numFmtId="0" fontId="13" fillId="0" borderId="11" xfId="39" applyFont="1" applyFill="1" applyBorder="1" applyAlignment="1">
      <alignment wrapText="1"/>
    </xf>
    <xf numFmtId="167" fontId="13" fillId="0" borderId="11" xfId="13" applyNumberFormat="1" applyFont="1" applyFill="1" applyBorder="1" applyAlignment="1">
      <alignment horizontal="right"/>
    </xf>
    <xf numFmtId="4" fontId="13" fillId="0" borderId="40" xfId="39" applyNumberFormat="1" applyFont="1" applyFill="1" applyBorder="1" applyAlignment="1">
      <alignment horizontal="right"/>
    </xf>
    <xf numFmtId="43" fontId="15" fillId="0" borderId="0" xfId="13" applyFont="1" applyFill="1"/>
    <xf numFmtId="43" fontId="11" fillId="0" borderId="0" xfId="39" applyNumberFormat="1" applyFont="1" applyFill="1" applyBorder="1"/>
    <xf numFmtId="0" fontId="11" fillId="0" borderId="22" xfId="0" applyNumberFormat="1" applyFont="1" applyFill="1" applyBorder="1" applyAlignment="1" applyProtection="1">
      <alignment wrapText="1"/>
    </xf>
    <xf numFmtId="167" fontId="15" fillId="0" borderId="17" xfId="13" applyNumberFormat="1" applyFont="1" applyFill="1" applyBorder="1"/>
    <xf numFmtId="2" fontId="11" fillId="0" borderId="34" xfId="39" applyNumberFormat="1" applyFont="1" applyFill="1" applyBorder="1" applyAlignment="1">
      <alignment vertical="top"/>
    </xf>
    <xf numFmtId="0" fontId="11" fillId="0" borderId="35" xfId="0" applyNumberFormat="1" applyFont="1" applyFill="1" applyBorder="1" applyAlignment="1" applyProtection="1">
      <alignment wrapText="1"/>
    </xf>
    <xf numFmtId="167" fontId="15" fillId="0" borderId="19" xfId="13" applyNumberFormat="1" applyFont="1" applyFill="1" applyBorder="1"/>
    <xf numFmtId="2" fontId="11" fillId="0" borderId="36" xfId="39" applyNumberFormat="1" applyFont="1" applyFill="1" applyBorder="1" applyAlignment="1">
      <alignment vertical="top"/>
    </xf>
    <xf numFmtId="0" fontId="11" fillId="0" borderId="22" xfId="0" applyNumberFormat="1" applyFont="1" applyFill="1" applyBorder="1" applyAlignment="1" applyProtection="1"/>
    <xf numFmtId="0" fontId="11" fillId="0" borderId="0" xfId="39" applyFont="1" applyFill="1" applyAlignment="1">
      <alignment wrapText="1"/>
    </xf>
    <xf numFmtId="0" fontId="13" fillId="0" borderId="21" xfId="39" applyFont="1" applyFill="1" applyBorder="1" applyAlignment="1">
      <alignment wrapText="1"/>
    </xf>
    <xf numFmtId="4" fontId="13" fillId="0" borderId="11" xfId="39" applyNumberFormat="1" applyFont="1" applyFill="1" applyBorder="1" applyAlignment="1">
      <alignment horizontal="right"/>
    </xf>
    <xf numFmtId="43" fontId="11" fillId="0" borderId="0" xfId="39" applyNumberFormat="1" applyFont="1" applyFill="1"/>
    <xf numFmtId="43" fontId="15" fillId="0" borderId="0" xfId="7" applyFont="1" applyFill="1" applyBorder="1"/>
    <xf numFmtId="0" fontId="15" fillId="0" borderId="22" xfId="0" applyFont="1" applyBorder="1" applyAlignment="1">
      <alignment wrapText="1"/>
    </xf>
    <xf numFmtId="167" fontId="11" fillId="0" borderId="17" xfId="13" applyNumberFormat="1" applyFont="1" applyFill="1" applyBorder="1" applyAlignment="1">
      <alignment vertical="top"/>
    </xf>
    <xf numFmtId="2" fontId="11" fillId="0" borderId="17" xfId="39" applyNumberFormat="1" applyFont="1" applyFill="1" applyBorder="1" applyAlignment="1">
      <alignment vertical="top"/>
    </xf>
    <xf numFmtId="0" fontId="11" fillId="0" borderId="0" xfId="39" applyFont="1" applyFill="1" applyAlignment="1">
      <alignment vertical="top"/>
    </xf>
    <xf numFmtId="49" fontId="11" fillId="0" borderId="0" xfId="39" applyNumberFormat="1" applyFont="1" applyFill="1" applyBorder="1" applyAlignment="1">
      <alignment horizontal="center"/>
    </xf>
    <xf numFmtId="0" fontId="11" fillId="0" borderId="0" xfId="39" applyFont="1" applyFill="1" applyBorder="1" applyAlignment="1">
      <alignment vertical="top"/>
    </xf>
    <xf numFmtId="0" fontId="15" fillId="0" borderId="35" xfId="0" applyFont="1" applyBorder="1" applyAlignment="1">
      <alignment wrapText="1"/>
    </xf>
    <xf numFmtId="167" fontId="11" fillId="0" borderId="19" xfId="13" applyNumberFormat="1" applyFont="1" applyFill="1" applyBorder="1" applyAlignment="1">
      <alignment vertical="top"/>
    </xf>
    <xf numFmtId="2" fontId="11" fillId="0" borderId="19" xfId="39" applyNumberFormat="1" applyFont="1" applyFill="1" applyBorder="1" applyAlignment="1">
      <alignment vertical="top"/>
    </xf>
    <xf numFmtId="0" fontId="22" fillId="0" borderId="0" xfId="62" applyNumberFormat="1" applyFont="1" applyFill="1" applyBorder="1" applyAlignment="1" applyProtection="1"/>
    <xf numFmtId="0" fontId="22" fillId="34" borderId="0" xfId="63" applyNumberFormat="1" applyFont="1" applyFill="1" applyBorder="1" applyAlignment="1" applyProtection="1">
      <alignment vertical="center" wrapText="1"/>
    </xf>
    <xf numFmtId="0" fontId="22" fillId="34" borderId="0" xfId="63" applyNumberFormat="1" applyFont="1" applyFill="1" applyBorder="1" applyAlignment="1" applyProtection="1">
      <alignment vertical="center"/>
    </xf>
    <xf numFmtId="0" fontId="23" fillId="0" borderId="20" xfId="63" applyNumberFormat="1" applyFont="1" applyFill="1" applyBorder="1" applyAlignment="1" applyProtection="1">
      <alignment horizontal="center" vertical="center"/>
    </xf>
    <xf numFmtId="0" fontId="23" fillId="0" borderId="20" xfId="62" applyNumberFormat="1" applyFont="1" applyFill="1" applyBorder="1" applyAlignment="1" applyProtection="1">
      <alignment horizontal="center" vertical="center"/>
    </xf>
    <xf numFmtId="0" fontId="23" fillId="0" borderId="20" xfId="63" applyNumberFormat="1" applyFont="1" applyFill="1" applyBorder="1" applyAlignment="1" applyProtection="1">
      <alignment horizontal="center" vertical="center" wrapText="1"/>
    </xf>
    <xf numFmtId="0" fontId="23" fillId="0" borderId="21" xfId="63" applyNumberFormat="1" applyFont="1" applyFill="1" applyBorder="1" applyAlignment="1" applyProtection="1">
      <alignment horizontal="center" vertical="center" wrapText="1"/>
    </xf>
    <xf numFmtId="0" fontId="23" fillId="0" borderId="23" xfId="63" applyNumberFormat="1" applyFont="1" applyFill="1" applyBorder="1" applyAlignment="1" applyProtection="1">
      <alignment horizontal="center" vertical="center" wrapText="1"/>
    </xf>
    <xf numFmtId="0" fontId="23" fillId="0" borderId="23" xfId="62" applyNumberFormat="1" applyFont="1" applyFill="1" applyBorder="1" applyAlignment="1" applyProtection="1">
      <alignment horizontal="center" vertical="center"/>
    </xf>
    <xf numFmtId="0" fontId="23" fillId="0" borderId="23" xfId="63" applyNumberFormat="1" applyFont="1" applyFill="1" applyBorder="1" applyAlignment="1" applyProtection="1">
      <alignment horizontal="center" vertical="center"/>
    </xf>
    <xf numFmtId="0" fontId="23" fillId="0" borderId="40" xfId="63" applyNumberFormat="1" applyFont="1" applyFill="1" applyBorder="1" applyAlignment="1" applyProtection="1">
      <alignment horizontal="center" vertical="center"/>
    </xf>
    <xf numFmtId="0" fontId="22" fillId="0" borderId="22" xfId="62" applyNumberFormat="1" applyFont="1" applyFill="1" applyBorder="1" applyAlignment="1" applyProtection="1"/>
    <xf numFmtId="0" fontId="23" fillId="0" borderId="0" xfId="63" applyFont="1" applyFill="1" applyBorder="1" applyAlignment="1">
      <alignment horizontal="right" vertical="center" wrapText="1"/>
    </xf>
    <xf numFmtId="169" fontId="23" fillId="0" borderId="0" xfId="63" applyNumberFormat="1" applyFont="1" applyFill="1" applyBorder="1" applyAlignment="1">
      <alignment horizontal="right" vertical="center"/>
    </xf>
    <xf numFmtId="169" fontId="23" fillId="0" borderId="34" xfId="63" applyNumberFormat="1" applyFont="1" applyFill="1" applyBorder="1" applyAlignment="1">
      <alignment horizontal="center" vertical="center"/>
    </xf>
    <xf numFmtId="170" fontId="22" fillId="0" borderId="0" xfId="62" applyNumberFormat="1" applyFont="1" applyFill="1" applyBorder="1" applyAlignment="1" applyProtection="1"/>
    <xf numFmtId="0" fontId="23" fillId="33" borderId="22" xfId="62" applyFont="1" applyFill="1" applyBorder="1" applyAlignment="1">
      <alignment vertical="center"/>
    </xf>
    <xf numFmtId="169" fontId="23" fillId="33" borderId="0" xfId="62" applyNumberFormat="1" applyFont="1" applyFill="1" applyBorder="1" applyAlignment="1">
      <alignment horizontal="right" vertical="center"/>
    </xf>
    <xf numFmtId="169" fontId="23" fillId="33" borderId="34" xfId="62" applyNumberFormat="1" applyFont="1" applyFill="1" applyBorder="1" applyAlignment="1">
      <alignment horizontal="center" vertical="center"/>
    </xf>
    <xf numFmtId="0" fontId="23" fillId="0" borderId="22" xfId="62" applyNumberFormat="1" applyFont="1" applyFill="1" applyBorder="1" applyAlignment="1" applyProtection="1"/>
    <xf numFmtId="0" fontId="23" fillId="0" borderId="0" xfId="62" applyFont="1" applyFill="1" applyBorder="1" applyAlignment="1">
      <alignment vertical="center"/>
    </xf>
    <xf numFmtId="0" fontId="23" fillId="0" borderId="0" xfId="62" applyNumberFormat="1" applyFont="1" applyFill="1" applyBorder="1" applyAlignment="1" applyProtection="1"/>
    <xf numFmtId="169" fontId="24" fillId="0" borderId="0" xfId="62" applyNumberFormat="1" applyFont="1" applyFill="1" applyBorder="1" applyAlignment="1">
      <alignment horizontal="right" vertical="center"/>
    </xf>
    <xf numFmtId="169" fontId="24" fillId="0" borderId="34" xfId="62" applyNumberFormat="1" applyFont="1" applyFill="1" applyBorder="1" applyAlignment="1">
      <alignment horizontal="center" vertical="center"/>
    </xf>
    <xf numFmtId="169" fontId="23" fillId="0" borderId="0" xfId="62" applyNumberFormat="1" applyFont="1" applyFill="1" applyBorder="1" applyAlignment="1" applyProtection="1"/>
    <xf numFmtId="0" fontId="22" fillId="0" borderId="0" xfId="62" applyFont="1" applyFill="1" applyBorder="1" applyAlignment="1">
      <alignment vertical="center"/>
    </xf>
    <xf numFmtId="169" fontId="22" fillId="0" borderId="0" xfId="62" applyNumberFormat="1" applyFont="1" applyFill="1" applyBorder="1" applyAlignment="1">
      <alignment horizontal="right" vertical="center"/>
    </xf>
    <xf numFmtId="169" fontId="22" fillId="0" borderId="34" xfId="62" applyNumberFormat="1" applyFont="1" applyFill="1" applyBorder="1" applyAlignment="1">
      <alignment horizontal="center" vertical="center"/>
    </xf>
    <xf numFmtId="169" fontId="25" fillId="0" borderId="34" xfId="62" applyNumberFormat="1" applyFont="1" applyFill="1" applyBorder="1" applyAlignment="1">
      <alignment horizontal="center" vertical="center"/>
    </xf>
    <xf numFmtId="0" fontId="22" fillId="0" borderId="0" xfId="62" applyFont="1" applyBorder="1" applyAlignment="1">
      <alignment vertical="center"/>
    </xf>
    <xf numFmtId="169" fontId="22" fillId="0" borderId="0" xfId="62" applyNumberFormat="1" applyFont="1" applyBorder="1" applyAlignment="1">
      <alignment horizontal="right" vertical="center"/>
    </xf>
    <xf numFmtId="169" fontId="22" fillId="0" borderId="34" xfId="62" applyNumberFormat="1" applyFont="1" applyBorder="1" applyAlignment="1">
      <alignment horizontal="center" vertical="center"/>
    </xf>
    <xf numFmtId="0" fontId="22" fillId="0" borderId="34" xfId="62" applyNumberFormat="1" applyFont="1" applyFill="1" applyBorder="1" applyAlignment="1" applyProtection="1">
      <alignment horizontal="center"/>
    </xf>
    <xf numFmtId="0" fontId="22" fillId="0" borderId="22" xfId="62" applyNumberFormat="1" applyFont="1" applyFill="1" applyBorder="1" applyAlignment="1" applyProtection="1">
      <alignment vertical="center"/>
    </xf>
    <xf numFmtId="0" fontId="22" fillId="0" borderId="0" xfId="62" applyNumberFormat="1" applyFont="1" applyFill="1" applyBorder="1" applyAlignment="1" applyProtection="1">
      <alignment vertical="center"/>
    </xf>
    <xf numFmtId="169" fontId="22" fillId="0" borderId="0" xfId="62" applyNumberFormat="1" applyFont="1" applyFill="1" applyBorder="1" applyAlignment="1" applyProtection="1">
      <alignment vertical="center"/>
    </xf>
    <xf numFmtId="0" fontId="23" fillId="33" borderId="0" xfId="62" applyFont="1" applyFill="1" applyBorder="1" applyAlignment="1">
      <alignment vertical="center"/>
    </xf>
    <xf numFmtId="0" fontId="22" fillId="0" borderId="35" xfId="62" applyNumberFormat="1" applyFont="1" applyFill="1" applyBorder="1" applyAlignment="1" applyProtection="1"/>
    <xf numFmtId="0" fontId="22" fillId="0" borderId="10" xfId="62" applyNumberFormat="1" applyFont="1" applyFill="1" applyBorder="1" applyAlignment="1" applyProtection="1"/>
    <xf numFmtId="0" fontId="22" fillId="0" borderId="36" xfId="62" applyNumberFormat="1" applyFont="1" applyFill="1" applyBorder="1" applyAlignment="1" applyProtection="1"/>
    <xf numFmtId="169" fontId="22" fillId="0" borderId="0" xfId="62" applyNumberFormat="1" applyFont="1" applyAlignment="1">
      <alignment vertical="center"/>
    </xf>
    <xf numFmtId="169" fontId="22" fillId="0" borderId="0" xfId="62" applyNumberFormat="1" applyFont="1" applyFill="1" applyBorder="1" applyAlignment="1" applyProtection="1"/>
    <xf numFmtId="0" fontId="22" fillId="0" borderId="17" xfId="64" applyFont="1" applyFill="1" applyBorder="1" applyAlignment="1">
      <alignment vertical="center"/>
    </xf>
    <xf numFmtId="0" fontId="22" fillId="0" borderId="22" xfId="64" applyFont="1" applyFill="1" applyBorder="1" applyAlignment="1">
      <alignment horizontal="left" vertical="center"/>
    </xf>
    <xf numFmtId="0" fontId="22" fillId="0" borderId="0" xfId="63" applyNumberFormat="1" applyFont="1" applyFill="1" applyBorder="1" applyAlignment="1" applyProtection="1"/>
    <xf numFmtId="0" fontId="29" fillId="34" borderId="0" xfId="63" applyNumberFormat="1" applyFont="1" applyFill="1" applyBorder="1" applyAlignment="1" applyProtection="1">
      <alignment vertical="center"/>
    </xf>
    <xf numFmtId="0" fontId="23" fillId="0" borderId="20" xfId="63" applyFont="1" applyFill="1" applyBorder="1" applyAlignment="1">
      <alignment horizontal="center" vertical="center"/>
    </xf>
    <xf numFmtId="0" fontId="22" fillId="0" borderId="21" xfId="63" applyNumberFormat="1" applyFont="1" applyFill="1" applyBorder="1" applyAlignment="1" applyProtection="1"/>
    <xf numFmtId="0" fontId="22" fillId="0" borderId="23" xfId="63" applyNumberFormat="1" applyFont="1" applyFill="1" applyBorder="1" applyAlignment="1" applyProtection="1"/>
    <xf numFmtId="0" fontId="23" fillId="0" borderId="23" xfId="63" applyFont="1" applyFill="1" applyBorder="1" applyAlignment="1">
      <alignment horizontal="center" vertical="center"/>
    </xf>
    <xf numFmtId="0" fontId="23" fillId="0" borderId="40" xfId="63" applyFont="1" applyFill="1" applyBorder="1" applyAlignment="1">
      <alignment horizontal="center" vertical="center"/>
    </xf>
    <xf numFmtId="0" fontId="22" fillId="0" borderId="22" xfId="63" applyNumberFormat="1" applyFont="1" applyFill="1" applyBorder="1" applyAlignment="1" applyProtection="1"/>
    <xf numFmtId="0" fontId="23" fillId="0" borderId="0" xfId="63" applyFont="1" applyFill="1" applyBorder="1" applyAlignment="1">
      <alignment horizontal="right" vertical="center"/>
    </xf>
    <xf numFmtId="169" fontId="23" fillId="0" borderId="34" xfId="63" applyNumberFormat="1" applyFont="1" applyFill="1" applyBorder="1" applyAlignment="1">
      <alignment horizontal="right" vertical="center"/>
    </xf>
    <xf numFmtId="170" fontId="22" fillId="0" borderId="0" xfId="63" applyNumberFormat="1" applyFont="1" applyFill="1" applyBorder="1" applyAlignment="1" applyProtection="1"/>
    <xf numFmtId="0" fontId="23" fillId="33" borderId="22" xfId="63" applyFont="1" applyFill="1" applyBorder="1" applyAlignment="1">
      <alignment vertical="center"/>
    </xf>
    <xf numFmtId="169" fontId="23" fillId="33" borderId="0" xfId="63" applyNumberFormat="1" applyFont="1" applyFill="1" applyBorder="1" applyAlignment="1">
      <alignment horizontal="right" vertical="center"/>
    </xf>
    <xf numFmtId="169" fontId="23" fillId="33" borderId="34" xfId="63" applyNumberFormat="1" applyFont="1" applyFill="1" applyBorder="1" applyAlignment="1">
      <alignment horizontal="right" vertical="center"/>
    </xf>
    <xf numFmtId="170" fontId="23" fillId="0" borderId="0" xfId="63" applyNumberFormat="1" applyFont="1" applyFill="1" applyBorder="1" applyAlignment="1" applyProtection="1"/>
    <xf numFmtId="0" fontId="23" fillId="0" borderId="0" xfId="63" applyNumberFormat="1" applyFont="1" applyFill="1" applyBorder="1" applyAlignment="1" applyProtection="1"/>
    <xf numFmtId="0" fontId="22" fillId="0" borderId="0" xfId="63" applyFont="1" applyFill="1" applyBorder="1" applyAlignment="1">
      <alignment vertical="center"/>
    </xf>
    <xf numFmtId="169" fontId="25" fillId="0" borderId="0" xfId="63" applyNumberFormat="1" applyFont="1" applyFill="1" applyBorder="1" applyAlignment="1">
      <alignment horizontal="right" vertical="center"/>
    </xf>
    <xf numFmtId="169" fontId="25" fillId="0" borderId="34" xfId="63" applyNumberFormat="1" applyFont="1" applyFill="1" applyBorder="1" applyAlignment="1">
      <alignment horizontal="right" vertical="center"/>
    </xf>
    <xf numFmtId="169" fontId="22" fillId="0" borderId="0" xfId="63" applyNumberFormat="1" applyFont="1" applyFill="1" applyBorder="1" applyAlignment="1" applyProtection="1"/>
    <xf numFmtId="169" fontId="22" fillId="0" borderId="0" xfId="63" applyNumberFormat="1" applyFont="1" applyFill="1" applyBorder="1" applyAlignment="1">
      <alignment horizontal="right" vertical="center"/>
    </xf>
    <xf numFmtId="169" fontId="22" fillId="0" borderId="34" xfId="63" applyNumberFormat="1" applyFont="1" applyFill="1" applyBorder="1" applyAlignment="1">
      <alignment horizontal="right" vertical="center"/>
    </xf>
    <xf numFmtId="0" fontId="22" fillId="0" borderId="34" xfId="63" applyNumberFormat="1" applyFont="1" applyFill="1" applyBorder="1" applyAlignment="1" applyProtection="1"/>
    <xf numFmtId="0" fontId="22" fillId="0" borderId="0" xfId="63" applyFont="1" applyBorder="1" applyAlignment="1">
      <alignment vertical="center"/>
    </xf>
    <xf numFmtId="169" fontId="22" fillId="0" borderId="0" xfId="63" applyNumberFormat="1" applyFont="1" applyBorder="1" applyAlignment="1">
      <alignment horizontal="right" vertical="center"/>
    </xf>
    <xf numFmtId="169" fontId="22" fillId="0" borderId="34" xfId="63" applyNumberFormat="1" applyFont="1" applyBorder="1" applyAlignment="1">
      <alignment horizontal="right" vertical="center"/>
    </xf>
    <xf numFmtId="0" fontId="22" fillId="0" borderId="35" xfId="63" applyNumberFormat="1" applyFont="1" applyFill="1" applyBorder="1" applyAlignment="1" applyProtection="1"/>
    <xf numFmtId="0" fontId="22" fillId="0" borderId="10" xfId="63" applyNumberFormat="1" applyFont="1" applyFill="1" applyBorder="1" applyAlignment="1" applyProtection="1"/>
    <xf numFmtId="0" fontId="23" fillId="0" borderId="10" xfId="63" applyFont="1" applyBorder="1" applyAlignment="1">
      <alignment horizontal="right" vertical="center"/>
    </xf>
    <xf numFmtId="0" fontId="22" fillId="0" borderId="36" xfId="63" applyNumberFormat="1" applyFont="1" applyFill="1" applyBorder="1" applyAlignment="1" applyProtection="1"/>
    <xf numFmtId="0" fontId="23" fillId="0" borderId="41" xfId="63" applyFont="1" applyBorder="1" applyAlignment="1">
      <alignment vertical="center"/>
    </xf>
    <xf numFmtId="0" fontId="30" fillId="34" borderId="10" xfId="63" applyNumberFormat="1" applyFont="1" applyFill="1" applyBorder="1" applyAlignment="1" applyProtection="1">
      <alignment horizontal="center" vertical="center"/>
    </xf>
    <xf numFmtId="0" fontId="30" fillId="34" borderId="0" xfId="63" applyNumberFormat="1" applyFont="1" applyFill="1" applyBorder="1" applyAlignment="1" applyProtection="1">
      <alignment horizontal="center" vertical="center"/>
    </xf>
    <xf numFmtId="0" fontId="31" fillId="0" borderId="20" xfId="63" applyNumberFormat="1" applyFont="1" applyFill="1" applyBorder="1" applyAlignment="1" applyProtection="1">
      <alignment horizontal="center" vertical="center"/>
    </xf>
    <xf numFmtId="0" fontId="31" fillId="0" borderId="12" xfId="63" applyNumberFormat="1" applyFont="1" applyFill="1" applyBorder="1" applyAlignment="1" applyProtection="1">
      <alignment horizontal="center" vertical="center"/>
    </xf>
    <xf numFmtId="0" fontId="22" fillId="0" borderId="0" xfId="63" applyNumberFormat="1" applyFont="1" applyFill="1" applyBorder="1" applyAlignment="1" applyProtection="1">
      <alignment horizontal="center"/>
    </xf>
    <xf numFmtId="0" fontId="31" fillId="0" borderId="11" xfId="63" applyNumberFormat="1" applyFont="1" applyFill="1" applyBorder="1" applyAlignment="1" applyProtection="1">
      <alignment horizontal="center" vertical="center"/>
    </xf>
    <xf numFmtId="0" fontId="22" fillId="0" borderId="11" xfId="63" applyNumberFormat="1" applyFont="1" applyFill="1" applyBorder="1" applyAlignment="1" applyProtection="1"/>
    <xf numFmtId="0" fontId="31" fillId="0" borderId="17" xfId="63" applyFont="1" applyFill="1" applyBorder="1" applyAlignment="1">
      <alignment horizontal="right" vertical="center"/>
    </xf>
    <xf numFmtId="169" fontId="31" fillId="0" borderId="17" xfId="63" applyNumberFormat="1" applyFont="1" applyFill="1" applyBorder="1" applyAlignment="1">
      <alignment vertical="center"/>
    </xf>
    <xf numFmtId="2" fontId="31" fillId="0" borderId="17" xfId="63" applyNumberFormat="1" applyFont="1" applyFill="1" applyBorder="1" applyAlignment="1" applyProtection="1">
      <alignment vertical="center"/>
    </xf>
    <xf numFmtId="0" fontId="32" fillId="0" borderId="0" xfId="63" applyNumberFormat="1" applyFont="1" applyFill="1" applyBorder="1" applyAlignment="1" applyProtection="1">
      <alignment vertical="center"/>
    </xf>
    <xf numFmtId="0" fontId="32" fillId="0" borderId="17" xfId="63" applyFont="1" applyFill="1" applyBorder="1" applyAlignment="1">
      <alignment vertical="center"/>
    </xf>
    <xf numFmtId="169" fontId="32" fillId="0" borderId="17" xfId="63" applyNumberFormat="1" applyFont="1" applyFill="1" applyBorder="1" applyAlignment="1">
      <alignment vertical="center"/>
    </xf>
    <xf numFmtId="2" fontId="32" fillId="0" borderId="17" xfId="63" applyNumberFormat="1" applyFont="1" applyFill="1" applyBorder="1" applyAlignment="1" applyProtection="1">
      <alignment vertical="center"/>
    </xf>
    <xf numFmtId="0" fontId="23" fillId="0" borderId="19" xfId="63" applyFont="1" applyBorder="1" applyAlignment="1">
      <alignment vertical="center"/>
    </xf>
    <xf numFmtId="169" fontId="22" fillId="0" borderId="19" xfId="63" applyNumberFormat="1" applyFont="1" applyBorder="1" applyAlignment="1">
      <alignment horizontal="right" vertical="center"/>
    </xf>
    <xf numFmtId="169" fontId="23" fillId="0" borderId="19" xfId="63" applyNumberFormat="1" applyFont="1" applyBorder="1" applyAlignment="1">
      <alignment horizontal="right" vertical="center"/>
    </xf>
    <xf numFmtId="0" fontId="22" fillId="0" borderId="19" xfId="63" applyNumberFormat="1" applyFont="1" applyFill="1" applyBorder="1" applyAlignment="1" applyProtection="1"/>
    <xf numFmtId="0" fontId="23" fillId="0" borderId="0" xfId="63" applyFont="1" applyAlignment="1">
      <alignment vertical="center"/>
    </xf>
    <xf numFmtId="169" fontId="22" fillId="0" borderId="0" xfId="63" applyNumberFormat="1" applyFont="1" applyAlignment="1">
      <alignment horizontal="right" vertical="center"/>
    </xf>
    <xf numFmtId="169" fontId="23" fillId="0" borderId="0" xfId="63" applyNumberFormat="1" applyFont="1" applyAlignment="1">
      <alignment horizontal="right" vertical="center"/>
    </xf>
    <xf numFmtId="0" fontId="33" fillId="0" borderId="0" xfId="63" applyNumberFormat="1" applyFont="1" applyFill="1" applyBorder="1" applyAlignment="1" applyProtection="1"/>
    <xf numFmtId="0" fontId="31" fillId="0" borderId="20" xfId="64" applyNumberFormat="1" applyFont="1" applyFill="1" applyBorder="1" applyAlignment="1" applyProtection="1">
      <alignment horizontal="center" vertical="center" wrapText="1"/>
    </xf>
    <xf numFmtId="0" fontId="31" fillId="0" borderId="20" xfId="64" applyFont="1" applyFill="1" applyBorder="1" applyAlignment="1">
      <alignment horizontal="center" vertical="center"/>
    </xf>
    <xf numFmtId="0" fontId="31" fillId="0" borderId="11" xfId="64" applyNumberFormat="1" applyFont="1" applyFill="1" applyBorder="1" applyAlignment="1" applyProtection="1">
      <alignment horizontal="center" vertical="center" wrapText="1"/>
    </xf>
    <xf numFmtId="0" fontId="31" fillId="0" borderId="11" xfId="64" applyFont="1" applyFill="1" applyBorder="1" applyAlignment="1">
      <alignment horizontal="center" vertical="center"/>
    </xf>
    <xf numFmtId="0" fontId="31" fillId="0" borderId="17" xfId="64" applyNumberFormat="1" applyFont="1" applyFill="1" applyBorder="1" applyAlignment="1" applyProtection="1">
      <alignment horizontal="right" vertical="center" wrapText="1"/>
    </xf>
    <xf numFmtId="43" fontId="31" fillId="0" borderId="17" xfId="66" applyFont="1" applyFill="1" applyBorder="1" applyAlignment="1" applyProtection="1">
      <alignment horizontal="center" vertical="center" wrapText="1"/>
    </xf>
    <xf numFmtId="0" fontId="31" fillId="0" borderId="17" xfId="64" applyNumberFormat="1" applyFont="1" applyFill="1" applyBorder="1" applyAlignment="1" applyProtection="1">
      <alignment horizontal="center" vertical="center" wrapText="1"/>
    </xf>
    <xf numFmtId="0" fontId="22" fillId="0" borderId="17" xfId="63" applyFont="1" applyFill="1" applyBorder="1" applyAlignment="1">
      <alignment vertical="center"/>
    </xf>
    <xf numFmtId="169" fontId="22" fillId="0" borderId="17" xfId="63" applyNumberFormat="1" applyFont="1" applyFill="1" applyBorder="1" applyAlignment="1">
      <alignment horizontal="right" vertical="center"/>
    </xf>
    <xf numFmtId="171" fontId="22" fillId="0" borderId="17" xfId="63" applyNumberFormat="1" applyFont="1" applyFill="1" applyBorder="1" applyAlignment="1" applyProtection="1">
      <alignment horizontal="center" vertical="center"/>
    </xf>
    <xf numFmtId="0" fontId="22" fillId="0" borderId="19" xfId="63" applyFont="1" applyFill="1" applyBorder="1" applyAlignment="1">
      <alignment vertical="center"/>
    </xf>
    <xf numFmtId="169" fontId="22" fillId="0" borderId="19" xfId="63" applyNumberFormat="1" applyFont="1" applyFill="1" applyBorder="1" applyAlignment="1">
      <alignment horizontal="right" vertical="center"/>
    </xf>
    <xf numFmtId="171" fontId="22" fillId="0" borderId="19" xfId="63" applyNumberFormat="1" applyFont="1" applyFill="1" applyBorder="1" applyAlignment="1" applyProtection="1">
      <alignment horizontal="center" vertical="center"/>
    </xf>
    <xf numFmtId="0" fontId="22" fillId="0" borderId="0" xfId="63" applyFont="1" applyFill="1" applyAlignment="1">
      <alignment vertical="center"/>
    </xf>
    <xf numFmtId="169" fontId="22" fillId="0" borderId="0" xfId="63" applyNumberFormat="1" applyFont="1" applyFill="1" applyAlignment="1">
      <alignment horizontal="right" vertical="center"/>
    </xf>
    <xf numFmtId="171" fontId="22" fillId="0" borderId="0" xfId="63" applyNumberFormat="1" applyFont="1" applyFill="1" applyBorder="1" applyAlignment="1" applyProtection="1">
      <alignment horizontal="center" vertical="center"/>
    </xf>
    <xf numFmtId="0" fontId="22" fillId="0" borderId="17" xfId="63" applyFont="1" applyFill="1" applyBorder="1" applyAlignment="1">
      <alignment vertical="center" wrapText="1"/>
    </xf>
    <xf numFmtId="0" fontId="23" fillId="0" borderId="19" xfId="63" applyFont="1" applyFill="1" applyBorder="1" applyAlignment="1">
      <alignment horizontal="right" vertical="center"/>
    </xf>
    <xf numFmtId="0" fontId="33" fillId="0" borderId="19" xfId="63" applyNumberFormat="1" applyFont="1" applyFill="1" applyBorder="1" applyAlignment="1" applyProtection="1"/>
    <xf numFmtId="0" fontId="23" fillId="0" borderId="0" xfId="63" applyFont="1" applyFill="1" applyAlignment="1">
      <alignment horizontal="right" vertical="center"/>
    </xf>
    <xf numFmtId="0" fontId="23" fillId="0" borderId="10" xfId="63" applyNumberFormat="1" applyFont="1" applyFill="1" applyBorder="1" applyAlignment="1" applyProtection="1">
      <alignment horizontal="center" vertical="center"/>
    </xf>
    <xf numFmtId="0" fontId="23" fillId="0" borderId="42" xfId="63" applyNumberFormat="1" applyFont="1" applyFill="1" applyBorder="1" applyAlignment="1" applyProtection="1">
      <alignment horizontal="center" vertical="center" wrapText="1"/>
    </xf>
    <xf numFmtId="0" fontId="23" fillId="0" borderId="43" xfId="63" applyNumberFormat="1" applyFont="1" applyFill="1" applyBorder="1" applyAlignment="1" applyProtection="1">
      <alignment horizontal="center" vertical="center" wrapText="1"/>
    </xf>
    <xf numFmtId="0" fontId="23" fillId="0" borderId="16" xfId="63" applyFont="1" applyFill="1" applyBorder="1" applyAlignment="1">
      <alignment horizontal="center" vertical="center"/>
    </xf>
    <xf numFmtId="0" fontId="23" fillId="0" borderId="12" xfId="63" applyFont="1" applyFill="1" applyBorder="1" applyAlignment="1">
      <alignment horizontal="center" vertical="center"/>
    </xf>
    <xf numFmtId="0" fontId="23" fillId="0" borderId="42" xfId="63" applyFont="1" applyFill="1" applyBorder="1" applyAlignment="1">
      <alignment horizontal="center" vertical="center"/>
    </xf>
    <xf numFmtId="0" fontId="23" fillId="0" borderId="43" xfId="63" applyFont="1" applyFill="1" applyBorder="1" applyAlignment="1">
      <alignment horizontal="center" vertical="center"/>
    </xf>
    <xf numFmtId="0" fontId="23" fillId="0" borderId="44" xfId="63" applyNumberFormat="1" applyFont="1" applyFill="1" applyBorder="1" applyAlignment="1" applyProtection="1">
      <alignment horizontal="center" vertical="center" wrapText="1"/>
    </xf>
    <xf numFmtId="0" fontId="23" fillId="0" borderId="45" xfId="63" applyNumberFormat="1" applyFont="1" applyFill="1" applyBorder="1" applyAlignment="1" applyProtection="1">
      <alignment horizontal="center" vertical="center" wrapText="1"/>
    </xf>
    <xf numFmtId="0" fontId="23" fillId="0" borderId="21" xfId="63" applyFont="1" applyFill="1" applyBorder="1" applyAlignment="1">
      <alignment horizontal="center" vertical="center"/>
    </xf>
    <xf numFmtId="0" fontId="23" fillId="0" borderId="44" xfId="63" applyFont="1" applyFill="1" applyBorder="1" applyAlignment="1">
      <alignment horizontal="center" vertical="center"/>
    </xf>
    <xf numFmtId="0" fontId="23" fillId="0" borderId="45" xfId="63" applyFont="1" applyFill="1" applyBorder="1" applyAlignment="1">
      <alignment horizontal="center" vertical="center"/>
    </xf>
    <xf numFmtId="0" fontId="23" fillId="0" borderId="22" xfId="63" applyFont="1" applyFill="1" applyBorder="1" applyAlignment="1">
      <alignment horizontal="right" vertical="center" wrapText="1"/>
    </xf>
    <xf numFmtId="169" fontId="23" fillId="0" borderId="46" xfId="63" applyNumberFormat="1" applyFont="1" applyFill="1" applyBorder="1" applyAlignment="1">
      <alignment vertical="center"/>
    </xf>
    <xf numFmtId="169" fontId="23" fillId="0" borderId="47" xfId="63" applyNumberFormat="1" applyFont="1" applyFill="1" applyBorder="1" applyAlignment="1">
      <alignment horizontal="center" vertical="center"/>
    </xf>
    <xf numFmtId="169" fontId="23" fillId="0" borderId="34" xfId="63" applyNumberFormat="1" applyFont="1" applyFill="1" applyBorder="1" applyAlignment="1">
      <alignment vertical="center"/>
    </xf>
    <xf numFmtId="169" fontId="23" fillId="0" borderId="22" xfId="63" applyNumberFormat="1" applyFont="1" applyFill="1" applyBorder="1" applyAlignment="1">
      <alignment vertical="center"/>
    </xf>
    <xf numFmtId="169" fontId="23" fillId="0" borderId="47" xfId="63" applyNumberFormat="1" applyFont="1" applyFill="1" applyBorder="1" applyAlignment="1">
      <alignment vertical="center"/>
    </xf>
    <xf numFmtId="0" fontId="22" fillId="0" borderId="22" xfId="63" applyFont="1" applyFill="1" applyBorder="1" applyAlignment="1">
      <alignment vertical="center"/>
    </xf>
    <xf numFmtId="169" fontId="22" fillId="0" borderId="46" xfId="63" applyNumberFormat="1" applyFont="1" applyFill="1" applyBorder="1" applyAlignment="1">
      <alignment horizontal="right" vertical="center"/>
    </xf>
    <xf numFmtId="171" fontId="22" fillId="0" borderId="47" xfId="63" applyNumberFormat="1" applyFont="1" applyFill="1" applyBorder="1" applyAlignment="1">
      <alignment horizontal="center" vertical="center"/>
    </xf>
    <xf numFmtId="171" fontId="22" fillId="0" borderId="22" xfId="63" applyNumberFormat="1" applyFont="1" applyFill="1" applyBorder="1" applyAlignment="1">
      <alignment horizontal="center" vertical="center"/>
    </xf>
    <xf numFmtId="0" fontId="22" fillId="0" borderId="35" xfId="63" applyFont="1" applyFill="1" applyBorder="1" applyAlignment="1">
      <alignment vertical="center" wrapText="1"/>
    </xf>
    <xf numFmtId="169" fontId="22" fillId="0" borderId="48" xfId="63" applyNumberFormat="1" applyFont="1" applyFill="1" applyBorder="1" applyAlignment="1">
      <alignment horizontal="right" vertical="center"/>
    </xf>
    <xf numFmtId="171" fontId="22" fillId="0" borderId="49" xfId="63" applyNumberFormat="1" applyFont="1" applyFill="1" applyBorder="1" applyAlignment="1">
      <alignment horizontal="center" vertical="center"/>
    </xf>
    <xf numFmtId="169" fontId="22" fillId="0" borderId="36" xfId="63" applyNumberFormat="1" applyFont="1" applyFill="1" applyBorder="1" applyAlignment="1">
      <alignment horizontal="right" vertical="center"/>
    </xf>
    <xf numFmtId="171" fontId="22" fillId="0" borderId="35" xfId="63" applyNumberFormat="1" applyFont="1" applyFill="1" applyBorder="1" applyAlignment="1">
      <alignment horizontal="center" vertical="center"/>
    </xf>
    <xf numFmtId="0" fontId="22" fillId="0" borderId="0" xfId="63" applyFont="1" applyFill="1" applyBorder="1" applyAlignment="1">
      <alignment vertical="center" wrapText="1"/>
    </xf>
    <xf numFmtId="171" fontId="22" fillId="0" borderId="0" xfId="63" applyNumberFormat="1" applyFont="1" applyFill="1" applyBorder="1" applyAlignment="1">
      <alignment horizontal="center" vertical="center"/>
    </xf>
    <xf numFmtId="0" fontId="22" fillId="0" borderId="35" xfId="63" applyFont="1" applyFill="1" applyBorder="1" applyAlignment="1">
      <alignment vertical="center"/>
    </xf>
    <xf numFmtId="169" fontId="22" fillId="0" borderId="49" xfId="63" applyNumberFormat="1" applyFont="1" applyFill="1" applyBorder="1" applyAlignment="1">
      <alignment horizontal="right" vertical="center"/>
    </xf>
    <xf numFmtId="0" fontId="22" fillId="0" borderId="49" xfId="63" applyNumberFormat="1" applyFont="1" applyFill="1" applyBorder="1" applyAlignment="1" applyProtection="1"/>
    <xf numFmtId="0" fontId="22" fillId="0" borderId="22" xfId="63" applyFont="1" applyFill="1" applyBorder="1" applyAlignment="1">
      <alignment vertical="center" wrapText="1"/>
    </xf>
    <xf numFmtId="169" fontId="23" fillId="0" borderId="33" xfId="63" applyNumberFormat="1" applyFont="1" applyFill="1" applyBorder="1" applyAlignment="1">
      <alignment vertical="center"/>
    </xf>
    <xf numFmtId="169" fontId="22" fillId="0" borderId="33" xfId="63" applyNumberFormat="1" applyFont="1" applyFill="1" applyBorder="1" applyAlignment="1">
      <alignment horizontal="right" vertical="center"/>
    </xf>
    <xf numFmtId="0" fontId="23" fillId="0" borderId="35" xfId="63" applyFont="1" applyFill="1" applyBorder="1" applyAlignment="1">
      <alignment horizontal="right" vertical="center"/>
    </xf>
    <xf numFmtId="0" fontId="22" fillId="0" borderId="50" xfId="63" applyNumberFormat="1" applyFont="1" applyFill="1" applyBorder="1" applyAlignment="1" applyProtection="1"/>
    <xf numFmtId="0" fontId="23" fillId="0" borderId="10" xfId="63" applyNumberFormat="1" applyFont="1" applyFill="1" applyBorder="1" applyAlignment="1" applyProtection="1">
      <alignment horizontal="center" vertical="center" wrapText="1"/>
    </xf>
    <xf numFmtId="0" fontId="23" fillId="0" borderId="16" xfId="63" applyFont="1" applyFill="1" applyBorder="1" applyAlignment="1">
      <alignment horizontal="center" vertical="center" wrapText="1"/>
    </xf>
    <xf numFmtId="0" fontId="23" fillId="0" borderId="12" xfId="63" applyFont="1" applyFill="1" applyBorder="1" applyAlignment="1">
      <alignment horizontal="center" vertical="center" wrapText="1"/>
    </xf>
    <xf numFmtId="0" fontId="23" fillId="0" borderId="42" xfId="63" applyFont="1" applyFill="1" applyBorder="1" applyAlignment="1">
      <alignment horizontal="center" vertical="center" wrapText="1"/>
    </xf>
    <xf numFmtId="0" fontId="23" fillId="0" borderId="43" xfId="63" applyFont="1" applyFill="1" applyBorder="1" applyAlignment="1">
      <alignment horizontal="center" vertical="center" wrapText="1"/>
    </xf>
    <xf numFmtId="0" fontId="23" fillId="0" borderId="40" xfId="63" applyFont="1" applyFill="1" applyBorder="1" applyAlignment="1">
      <alignment horizontal="center" vertical="center" wrapText="1"/>
    </xf>
    <xf numFmtId="0" fontId="23" fillId="0" borderId="21" xfId="63" applyFont="1" applyFill="1" applyBorder="1" applyAlignment="1">
      <alignment horizontal="center" vertical="center" wrapText="1"/>
    </xf>
    <xf numFmtId="0" fontId="23" fillId="0" borderId="44" xfId="63" applyFont="1" applyFill="1" applyBorder="1" applyAlignment="1">
      <alignment horizontal="center" vertical="center" wrapText="1"/>
    </xf>
    <xf numFmtId="0" fontId="23" fillId="0" borderId="45" xfId="63" applyFont="1" applyFill="1" applyBorder="1" applyAlignment="1">
      <alignment horizontal="center" vertical="center" wrapText="1"/>
    </xf>
    <xf numFmtId="169" fontId="23" fillId="0" borderId="22" xfId="63" applyNumberFormat="1" applyFont="1" applyFill="1" applyBorder="1" applyAlignment="1">
      <alignment horizontal="center" vertical="center"/>
    </xf>
    <xf numFmtId="1" fontId="22" fillId="0" borderId="47" xfId="63" applyNumberFormat="1" applyFont="1" applyFill="1" applyBorder="1" applyAlignment="1" applyProtection="1">
      <alignment horizontal="center" vertical="center"/>
    </xf>
    <xf numFmtId="1" fontId="22" fillId="0" borderId="22" xfId="63" applyNumberFormat="1" applyFont="1" applyFill="1" applyBorder="1" applyAlignment="1" applyProtection="1">
      <alignment horizontal="center" vertical="center"/>
    </xf>
    <xf numFmtId="1" fontId="22" fillId="0" borderId="49" xfId="63" applyNumberFormat="1" applyFont="1" applyFill="1" applyBorder="1" applyAlignment="1" applyProtection="1">
      <alignment horizontal="center" vertical="center"/>
    </xf>
    <xf numFmtId="1" fontId="22" fillId="0" borderId="35" xfId="63" applyNumberFormat="1" applyFont="1" applyFill="1" applyBorder="1" applyAlignment="1" applyProtection="1">
      <alignment horizontal="center" vertical="center"/>
    </xf>
    <xf numFmtId="0" fontId="22" fillId="0" borderId="0" xfId="63" applyFont="1" applyFill="1" applyAlignment="1">
      <alignment vertical="center" wrapText="1"/>
    </xf>
    <xf numFmtId="1" fontId="22" fillId="0" borderId="0" xfId="63" applyNumberFormat="1" applyFont="1" applyFill="1" applyBorder="1" applyAlignment="1" applyProtection="1">
      <alignment horizontal="center" vertical="center"/>
    </xf>
    <xf numFmtId="0" fontId="22" fillId="0" borderId="35" xfId="63" applyNumberFormat="1" applyFont="1" applyFill="1" applyBorder="1" applyAlignment="1" applyProtection="1">
      <alignment wrapText="1"/>
    </xf>
    <xf numFmtId="0" fontId="22" fillId="0" borderId="48" xfId="63" applyNumberFormat="1" applyFont="1" applyFill="1" applyBorder="1" applyAlignment="1" applyProtection="1"/>
    <xf numFmtId="0" fontId="23" fillId="0" borderId="0" xfId="63" applyFont="1" applyFill="1" applyAlignment="1">
      <alignment horizontal="right" vertical="center" wrapText="1"/>
    </xf>
    <xf numFmtId="0" fontId="23" fillId="0" borderId="41" xfId="63" applyFont="1" applyFill="1" applyBorder="1" applyAlignment="1">
      <alignment vertical="center"/>
    </xf>
    <xf numFmtId="0" fontId="22" fillId="0" borderId="0" xfId="63" applyNumberFormat="1" applyFont="1" applyFill="1" applyBorder="1" applyAlignment="1" applyProtection="1">
      <alignment wrapText="1"/>
    </xf>
    <xf numFmtId="0" fontId="31" fillId="0" borderId="20" xfId="63" applyNumberFormat="1" applyFont="1" applyFill="1" applyBorder="1" applyAlignment="1" applyProtection="1">
      <alignment horizontal="center" vertical="center" wrapText="1"/>
    </xf>
    <xf numFmtId="0" fontId="31" fillId="0" borderId="20" xfId="64" applyFont="1" applyFill="1" applyBorder="1" applyAlignment="1">
      <alignment horizontal="center" vertical="center" wrapText="1"/>
    </xf>
    <xf numFmtId="0" fontId="31" fillId="0" borderId="11" xfId="63" applyNumberFormat="1" applyFont="1" applyFill="1" applyBorder="1" applyAlignment="1" applyProtection="1">
      <alignment horizontal="center" vertical="center" wrapText="1"/>
    </xf>
    <xf numFmtId="0" fontId="31" fillId="0" borderId="11" xfId="64" applyFont="1" applyFill="1" applyBorder="1" applyAlignment="1">
      <alignment horizontal="center" vertical="center" wrapText="1"/>
    </xf>
    <xf numFmtId="0" fontId="31" fillId="0" borderId="19" xfId="64" applyNumberFormat="1" applyFont="1" applyFill="1" applyBorder="1" applyAlignment="1" applyProtection="1">
      <alignment horizontal="right" vertical="center" wrapText="1"/>
    </xf>
    <xf numFmtId="43" fontId="31" fillId="0" borderId="19" xfId="66" applyFont="1" applyFill="1" applyBorder="1" applyAlignment="1" applyProtection="1">
      <alignment horizontal="center" vertical="center" wrapText="1"/>
    </xf>
    <xf numFmtId="0" fontId="31" fillId="0" borderId="19" xfId="64" applyNumberFormat="1" applyFont="1" applyFill="1" applyBorder="1" applyAlignment="1" applyProtection="1">
      <alignment horizontal="center" vertical="center" wrapText="1"/>
    </xf>
    <xf numFmtId="0" fontId="31" fillId="0" borderId="0" xfId="64" applyNumberFormat="1" applyFont="1" applyFill="1" applyBorder="1" applyAlignment="1" applyProtection="1">
      <alignment horizontal="right" vertical="center" wrapText="1"/>
    </xf>
    <xf numFmtId="43" fontId="31" fillId="0" borderId="0" xfId="66" applyFont="1" applyFill="1" applyBorder="1" applyAlignment="1" applyProtection="1">
      <alignment horizontal="center" vertical="center" wrapText="1"/>
    </xf>
    <xf numFmtId="0" fontId="31" fillId="0" borderId="0" xfId="64" applyNumberFormat="1" applyFont="1" applyFill="1" applyBorder="1" applyAlignment="1" applyProtection="1">
      <alignment horizontal="center" vertical="center" wrapText="1"/>
    </xf>
    <xf numFmtId="0" fontId="32" fillId="0" borderId="0" xfId="64" applyNumberFormat="1" applyFont="1" applyFill="1" applyBorder="1" applyAlignment="1" applyProtection="1">
      <alignment horizontal="center" vertical="center" wrapText="1"/>
    </xf>
    <xf numFmtId="0" fontId="32" fillId="0" borderId="0" xfId="63" applyNumberFormat="1" applyFont="1" applyFill="1" applyBorder="1" applyAlignment="1" applyProtection="1">
      <alignment vertical="center" wrapText="1"/>
    </xf>
    <xf numFmtId="41" fontId="32" fillId="0" borderId="0" xfId="63" applyNumberFormat="1" applyFont="1" applyFill="1" applyBorder="1" applyAlignment="1" applyProtection="1">
      <alignment vertical="center"/>
    </xf>
    <xf numFmtId="0" fontId="31" fillId="0" borderId="17" xfId="63" applyFont="1" applyFill="1" applyBorder="1" applyAlignment="1">
      <alignment horizontal="right" vertical="center" wrapText="1"/>
    </xf>
    <xf numFmtId="41" fontId="31" fillId="0" borderId="17" xfId="63" applyNumberFormat="1" applyFont="1" applyFill="1" applyBorder="1" applyAlignment="1">
      <alignment horizontal="center" vertical="center"/>
    </xf>
    <xf numFmtId="0" fontId="22" fillId="0" borderId="17" xfId="63" applyNumberFormat="1" applyFont="1" applyFill="1" applyBorder="1" applyAlignment="1" applyProtection="1"/>
    <xf numFmtId="4" fontId="22" fillId="0" borderId="17" xfId="63" applyNumberFormat="1" applyFont="1" applyFill="1" applyBorder="1" applyAlignment="1" applyProtection="1"/>
    <xf numFmtId="4" fontId="22" fillId="0" borderId="17" xfId="63" applyNumberFormat="1" applyFont="1" applyFill="1" applyBorder="1" applyAlignment="1">
      <alignment horizontal="right" vertical="center"/>
    </xf>
    <xf numFmtId="4" fontId="22" fillId="0" borderId="19" xfId="63" applyNumberFormat="1" applyFont="1" applyFill="1" applyBorder="1" applyAlignment="1" applyProtection="1"/>
    <xf numFmtId="4" fontId="22" fillId="0" borderId="19" xfId="63" applyNumberFormat="1" applyFont="1" applyFill="1" applyBorder="1" applyAlignment="1">
      <alignment horizontal="right" vertical="center"/>
    </xf>
    <xf numFmtId="0" fontId="31" fillId="0" borderId="21" xfId="63" applyNumberFormat="1" applyFont="1" applyFill="1" applyBorder="1" applyAlignment="1" applyProtection="1">
      <alignment horizontal="center" vertical="center"/>
    </xf>
    <xf numFmtId="0" fontId="31" fillId="0" borderId="40" xfId="63" applyNumberFormat="1" applyFont="1" applyFill="1" applyBorder="1" applyAlignment="1" applyProtection="1">
      <alignment horizontal="center" vertical="center"/>
    </xf>
    <xf numFmtId="0" fontId="37" fillId="0" borderId="0" xfId="69" applyFont="1" applyAlignment="1">
      <alignment vertical="top"/>
    </xf>
    <xf numFmtId="0" fontId="39" fillId="35" borderId="0" xfId="68" applyFont="1" applyFill="1" applyAlignment="1">
      <alignment vertical="top"/>
    </xf>
    <xf numFmtId="0" fontId="39" fillId="35" borderId="0" xfId="68" applyFont="1" applyFill="1" applyAlignment="1">
      <alignment vertical="top" wrapText="1"/>
    </xf>
    <xf numFmtId="0" fontId="40" fillId="35" borderId="51" xfId="68" applyFont="1" applyFill="1" applyBorder="1" applyAlignment="1">
      <alignment horizontal="center" vertical="center" wrapText="1"/>
    </xf>
    <xf numFmtId="0" fontId="40" fillId="35" borderId="53" xfId="68" applyFont="1" applyFill="1" applyBorder="1" applyAlignment="1">
      <alignment horizontal="center" vertical="center" wrapText="1"/>
    </xf>
    <xf numFmtId="3" fontId="41" fillId="35" borderId="53" xfId="68" applyNumberFormat="1" applyFont="1" applyFill="1" applyBorder="1" applyAlignment="1">
      <alignment vertical="top"/>
    </xf>
    <xf numFmtId="0" fontId="42" fillId="35" borderId="22" xfId="68" applyFont="1" applyFill="1" applyBorder="1" applyAlignment="1">
      <alignment vertical="top"/>
    </xf>
    <xf numFmtId="0" fontId="43" fillId="35" borderId="34" xfId="68" applyFont="1" applyFill="1" applyBorder="1" applyAlignment="1">
      <alignment vertical="top" wrapText="1"/>
    </xf>
    <xf numFmtId="3" fontId="44" fillId="35" borderId="17" xfId="68" applyNumberFormat="1" applyFont="1" applyFill="1" applyBorder="1" applyAlignment="1">
      <alignment vertical="top"/>
    </xf>
    <xf numFmtId="0" fontId="41" fillId="35" borderId="22" xfId="68" applyFont="1" applyFill="1" applyBorder="1" applyAlignment="1">
      <alignment vertical="top"/>
    </xf>
    <xf numFmtId="3" fontId="41" fillId="35" borderId="17" xfId="68" applyNumberFormat="1" applyFont="1" applyFill="1" applyBorder="1" applyAlignment="1">
      <alignment vertical="top"/>
    </xf>
    <xf numFmtId="0" fontId="43" fillId="35" borderId="22" xfId="68" applyFont="1" applyFill="1" applyBorder="1" applyAlignment="1">
      <alignment vertical="top"/>
    </xf>
    <xf numFmtId="0" fontId="44" fillId="35" borderId="34" xfId="68" applyFont="1" applyFill="1" applyBorder="1" applyAlignment="1">
      <alignment vertical="top" wrapText="1"/>
    </xf>
    <xf numFmtId="0" fontId="44" fillId="35" borderId="0" xfId="68" applyFont="1" applyFill="1" applyBorder="1" applyAlignment="1">
      <alignment vertical="top" wrapText="1"/>
    </xf>
    <xf numFmtId="0" fontId="44" fillId="35" borderId="22" xfId="68" applyFont="1" applyFill="1" applyBorder="1" applyAlignment="1">
      <alignment vertical="top"/>
    </xf>
    <xf numFmtId="3" fontId="44" fillId="35" borderId="17" xfId="68" applyNumberFormat="1" applyFont="1" applyFill="1" applyBorder="1" applyAlignment="1">
      <alignment horizontal="right" vertical="top"/>
    </xf>
    <xf numFmtId="0" fontId="44" fillId="0" borderId="34" xfId="68" applyFont="1" applyBorder="1" applyAlignment="1">
      <alignment vertical="top" wrapText="1"/>
    </xf>
    <xf numFmtId="0" fontId="43" fillId="35" borderId="35" xfId="68" applyFont="1" applyFill="1" applyBorder="1" applyAlignment="1">
      <alignment vertical="top"/>
    </xf>
    <xf numFmtId="0" fontId="44" fillId="35" borderId="36" xfId="68" applyFont="1" applyFill="1" applyBorder="1" applyAlignment="1">
      <alignment vertical="top" wrapText="1"/>
    </xf>
    <xf numFmtId="3" fontId="44" fillId="35" borderId="19" xfId="68" applyNumberFormat="1" applyFont="1" applyFill="1" applyBorder="1" applyAlignment="1">
      <alignment horizontal="right" vertical="top"/>
    </xf>
    <xf numFmtId="3" fontId="45" fillId="35" borderId="19" xfId="68" applyNumberFormat="1" applyFont="1" applyFill="1" applyBorder="1" applyAlignment="1">
      <alignment horizontal="right" vertical="top"/>
    </xf>
    <xf numFmtId="0" fontId="43" fillId="0" borderId="0" xfId="68" applyFont="1" applyBorder="1" applyAlignment="1">
      <alignment vertical="top"/>
    </xf>
    <xf numFmtId="0" fontId="44" fillId="0" borderId="0" xfId="68" applyFont="1" applyBorder="1" applyAlignment="1">
      <alignment vertical="top" wrapText="1"/>
    </xf>
    <xf numFmtId="3" fontId="44" fillId="0" borderId="0" xfId="68" applyNumberFormat="1" applyFont="1" applyBorder="1" applyAlignment="1">
      <alignment horizontal="right" vertical="top"/>
    </xf>
    <xf numFmtId="3" fontId="45" fillId="0" borderId="0" xfId="68" applyNumberFormat="1" applyFont="1" applyBorder="1" applyAlignment="1">
      <alignment horizontal="right" vertical="top"/>
    </xf>
    <xf numFmtId="0" fontId="43" fillId="0" borderId="0" xfId="68" applyFont="1" applyAlignment="1">
      <alignment vertical="top"/>
    </xf>
    <xf numFmtId="0" fontId="43" fillId="0" borderId="0" xfId="68" applyFont="1" applyAlignment="1">
      <alignment vertical="top" wrapText="1"/>
    </xf>
    <xf numFmtId="0" fontId="98" fillId="0" borderId="0" xfId="69" applyFont="1"/>
    <xf numFmtId="172" fontId="40" fillId="0" borderId="0" xfId="68" applyNumberFormat="1" applyFont="1" applyAlignment="1"/>
    <xf numFmtId="0" fontId="44" fillId="35" borderId="10" xfId="68" applyFont="1" applyFill="1" applyBorder="1" applyAlignment="1">
      <alignment wrapText="1"/>
    </xf>
    <xf numFmtId="0" fontId="44" fillId="35" borderId="10" xfId="68" applyFont="1" applyFill="1" applyBorder="1"/>
    <xf numFmtId="0" fontId="40" fillId="35" borderId="55" xfId="68" applyFont="1" applyFill="1" applyBorder="1" applyAlignment="1">
      <alignment horizontal="center" vertical="center" wrapText="1"/>
    </xf>
    <xf numFmtId="0" fontId="40" fillId="35" borderId="36" xfId="68" applyFont="1" applyFill="1" applyBorder="1" applyAlignment="1">
      <alignment horizontal="center" vertical="center" wrapText="1"/>
    </xf>
    <xf numFmtId="0" fontId="41" fillId="35" borderId="53" xfId="68" applyFont="1" applyFill="1" applyBorder="1" applyAlignment="1">
      <alignment wrapText="1"/>
    </xf>
    <xf numFmtId="3" fontId="41" fillId="35" borderId="53" xfId="68" applyNumberFormat="1" applyFont="1" applyFill="1" applyBorder="1" applyAlignment="1">
      <alignment horizontal="right"/>
    </xf>
    <xf numFmtId="169" fontId="99" fillId="0" borderId="0" xfId="69" applyNumberFormat="1" applyFont="1" applyAlignment="1">
      <alignment horizontal="right" vertical="center"/>
    </xf>
    <xf numFmtId="0" fontId="44" fillId="35" borderId="17" xfId="68" applyFont="1" applyFill="1" applyBorder="1" applyAlignment="1">
      <alignment wrapText="1"/>
    </xf>
    <xf numFmtId="0" fontId="44" fillId="35" borderId="17" xfId="68" applyFont="1" applyFill="1" applyBorder="1" applyAlignment="1">
      <alignment horizontal="right"/>
    </xf>
    <xf numFmtId="0" fontId="41" fillId="35" borderId="17" xfId="68" applyFont="1" applyFill="1" applyBorder="1" applyAlignment="1">
      <alignment wrapText="1"/>
    </xf>
    <xf numFmtId="3" fontId="41" fillId="35" borderId="17" xfId="68" applyNumberFormat="1" applyFont="1" applyFill="1" applyBorder="1" applyAlignment="1">
      <alignment horizontal="right"/>
    </xf>
    <xf numFmtId="3" fontId="44" fillId="35" borderId="17" xfId="68" applyNumberFormat="1" applyFont="1" applyFill="1" applyBorder="1" applyAlignment="1">
      <alignment horizontal="right"/>
    </xf>
    <xf numFmtId="168" fontId="44" fillId="35" borderId="17" xfId="1716" applyNumberFormat="1" applyFont="1" applyFill="1" applyBorder="1" applyAlignment="1">
      <alignment horizontal="right"/>
    </xf>
    <xf numFmtId="0" fontId="100" fillId="35" borderId="22" xfId="69" applyFont="1" applyFill="1" applyBorder="1" applyAlignment="1">
      <alignment vertical="center"/>
    </xf>
    <xf numFmtId="0" fontId="100" fillId="35" borderId="22" xfId="69" applyFont="1" applyFill="1" applyBorder="1" applyAlignment="1">
      <alignment vertical="center" wrapText="1"/>
    </xf>
    <xf numFmtId="0" fontId="98" fillId="0" borderId="22" xfId="69" applyFont="1" applyBorder="1"/>
    <xf numFmtId="0" fontId="100" fillId="35" borderId="35" xfId="69" applyFont="1" applyFill="1" applyBorder="1" applyAlignment="1">
      <alignment vertical="center"/>
    </xf>
    <xf numFmtId="3" fontId="44" fillId="35" borderId="19" xfId="68" applyNumberFormat="1" applyFont="1" applyFill="1" applyBorder="1" applyAlignment="1">
      <alignment horizontal="right"/>
    </xf>
    <xf numFmtId="0" fontId="100" fillId="35" borderId="17" xfId="69" applyFont="1" applyFill="1" applyBorder="1" applyAlignment="1">
      <alignment vertical="center"/>
    </xf>
    <xf numFmtId="0" fontId="100" fillId="35" borderId="23" xfId="69" applyFont="1" applyFill="1" applyBorder="1" applyAlignment="1">
      <alignment vertical="center"/>
    </xf>
    <xf numFmtId="3" fontId="44" fillId="35" borderId="23" xfId="68" applyNumberFormat="1" applyFont="1" applyFill="1" applyBorder="1" applyAlignment="1">
      <alignment horizontal="right"/>
    </xf>
    <xf numFmtId="0" fontId="44" fillId="35" borderId="0" xfId="68" applyFont="1" applyFill="1" applyBorder="1" applyAlignment="1">
      <alignment wrapText="1"/>
    </xf>
    <xf numFmtId="3" fontId="44" fillId="35" borderId="0" xfId="68" applyNumberFormat="1" applyFont="1" applyFill="1" applyBorder="1" applyAlignment="1">
      <alignment horizontal="right"/>
    </xf>
    <xf numFmtId="0" fontId="40" fillId="35" borderId="53" xfId="68" applyFont="1" applyFill="1" applyBorder="1" applyAlignment="1">
      <alignment horizontal="right" vertical="center" wrapText="1"/>
    </xf>
    <xf numFmtId="0" fontId="40" fillId="35" borderId="19" xfId="68" applyFont="1" applyFill="1" applyBorder="1" applyAlignment="1">
      <alignment horizontal="right" vertical="center" wrapText="1"/>
    </xf>
    <xf numFmtId="3" fontId="44" fillId="35" borderId="34" xfId="68" applyNumberFormat="1" applyFont="1" applyFill="1" applyBorder="1" applyAlignment="1">
      <alignment horizontal="right"/>
    </xf>
    <xf numFmtId="3" fontId="41" fillId="35" borderId="17" xfId="68" applyNumberFormat="1" applyFont="1" applyFill="1" applyBorder="1"/>
    <xf numFmtId="0" fontId="44" fillId="35" borderId="19" xfId="68" applyFont="1" applyFill="1" applyBorder="1" applyAlignment="1">
      <alignment wrapText="1"/>
    </xf>
    <xf numFmtId="0" fontId="44" fillId="35" borderId="19" xfId="68" applyFont="1" applyFill="1" applyBorder="1" applyAlignment="1">
      <alignment horizontal="right"/>
    </xf>
    <xf numFmtId="0" fontId="3" fillId="0" borderId="0" xfId="68" applyAlignment="1"/>
    <xf numFmtId="0" fontId="103" fillId="0" borderId="0" xfId="68" applyFont="1" applyAlignment="1">
      <alignment wrapText="1"/>
    </xf>
    <xf numFmtId="0" fontId="103" fillId="0" borderId="0" xfId="68" applyFont="1" applyAlignment="1"/>
    <xf numFmtId="0" fontId="3" fillId="0" borderId="0" xfId="4" applyAlignment="1">
      <alignment horizontal="center" vertical="center"/>
    </xf>
    <xf numFmtId="0" fontId="104" fillId="0" borderId="51" xfId="4" applyFont="1" applyBorder="1" applyAlignment="1">
      <alignment horizontal="center" vertical="center"/>
    </xf>
    <xf numFmtId="0" fontId="104" fillId="0" borderId="68" xfId="4" applyFont="1" applyBorder="1" applyAlignment="1">
      <alignment horizontal="center" vertical="center"/>
    </xf>
    <xf numFmtId="0" fontId="105" fillId="0" borderId="53" xfId="68" applyFont="1" applyBorder="1" applyAlignment="1">
      <alignment wrapText="1"/>
    </xf>
    <xf numFmtId="3" fontId="105" fillId="0" borderId="55" xfId="68" applyNumberFormat="1" applyFont="1" applyBorder="1" applyAlignment="1"/>
    <xf numFmtId="3" fontId="105" fillId="0" borderId="34" xfId="68" applyNumberFormat="1" applyFont="1" applyBorder="1" applyAlignment="1"/>
    <xf numFmtId="3" fontId="3" fillId="0" borderId="0" xfId="68" applyNumberFormat="1" applyAlignment="1"/>
    <xf numFmtId="0" fontId="34" fillId="0" borderId="17" xfId="68" applyFont="1" applyBorder="1" applyAlignment="1">
      <alignment wrapText="1"/>
    </xf>
    <xf numFmtId="3" fontId="34" fillId="0" borderId="22" xfId="68" applyNumberFormat="1" applyFont="1" applyBorder="1" applyAlignment="1"/>
    <xf numFmtId="0" fontId="34" fillId="0" borderId="17" xfId="68" applyFont="1" applyBorder="1" applyAlignment="1"/>
    <xf numFmtId="3" fontId="34" fillId="0" borderId="22" xfId="1" applyNumberFormat="1" applyFont="1" applyBorder="1" applyAlignment="1"/>
    <xf numFmtId="3" fontId="34" fillId="0" borderId="17" xfId="68" applyNumberFormat="1" applyFont="1" applyBorder="1" applyAlignment="1">
      <alignment horizontal="right" wrapText="1"/>
    </xf>
    <xf numFmtId="43" fontId="3" fillId="0" borderId="0" xfId="68" applyNumberFormat="1" applyAlignment="1"/>
    <xf numFmtId="0" fontId="106" fillId="0" borderId="17" xfId="68" applyFont="1" applyBorder="1" applyAlignment="1">
      <alignment wrapText="1"/>
    </xf>
    <xf numFmtId="3" fontId="105" fillId="0" borderId="34" xfId="1" applyNumberFormat="1" applyFont="1" applyBorder="1" applyAlignment="1"/>
    <xf numFmtId="3" fontId="105" fillId="0" borderId="17" xfId="68" applyNumberFormat="1" applyFont="1" applyBorder="1" applyAlignment="1">
      <alignment horizontal="right" wrapText="1"/>
    </xf>
    <xf numFmtId="3" fontId="34" fillId="0" borderId="22" xfId="1" applyNumberFormat="1" applyFont="1" applyFill="1" applyBorder="1" applyAlignment="1"/>
    <xf numFmtId="3" fontId="34" fillId="0" borderId="22" xfId="1" applyNumberFormat="1" applyFont="1" applyFill="1" applyBorder="1" applyAlignment="1">
      <alignment wrapText="1"/>
    </xf>
    <xf numFmtId="3" fontId="34" fillId="0" borderId="22" xfId="1" applyNumberFormat="1" applyFont="1" applyBorder="1" applyAlignment="1">
      <alignment wrapText="1"/>
    </xf>
    <xf numFmtId="43" fontId="0" fillId="0" borderId="0" xfId="1" applyFont="1" applyAlignment="1"/>
    <xf numFmtId="3" fontId="34" fillId="0" borderId="17" xfId="1" applyNumberFormat="1" applyFont="1" applyBorder="1" applyAlignment="1"/>
    <xf numFmtId="3" fontId="34" fillId="0" borderId="22" xfId="68" applyNumberFormat="1" applyFont="1" applyBorder="1" applyAlignment="1">
      <alignment wrapText="1"/>
    </xf>
    <xf numFmtId="0" fontId="3" fillId="0" borderId="19" xfId="68" applyFont="1" applyBorder="1" applyAlignment="1">
      <alignment wrapText="1"/>
    </xf>
    <xf numFmtId="3" fontId="3" fillId="0" borderId="35" xfId="68" applyNumberFormat="1" applyFont="1" applyBorder="1" applyAlignment="1"/>
    <xf numFmtId="0" fontId="3" fillId="0" borderId="19" xfId="68" applyFont="1" applyBorder="1" applyAlignment="1"/>
    <xf numFmtId="0" fontId="107" fillId="0" borderId="23" xfId="68" applyFont="1" applyBorder="1" applyAlignment="1"/>
    <xf numFmtId="0" fontId="107" fillId="0" borderId="0" xfId="68" applyFont="1" applyAlignment="1">
      <alignment wrapText="1"/>
    </xf>
    <xf numFmtId="0" fontId="107" fillId="0" borderId="0" xfId="68" applyFont="1" applyAlignment="1"/>
    <xf numFmtId="0" fontId="3" fillId="0" borderId="0" xfId="68" applyFont="1" applyAlignment="1">
      <alignment wrapText="1"/>
    </xf>
    <xf numFmtId="0" fontId="3" fillId="0" borderId="0" xfId="68" applyFont="1" applyAlignment="1"/>
    <xf numFmtId="0" fontId="3" fillId="0" borderId="0" xfId="68" applyAlignment="1">
      <alignment wrapText="1"/>
    </xf>
    <xf numFmtId="0" fontId="37" fillId="0" borderId="0" xfId="69"/>
    <xf numFmtId="0" fontId="110" fillId="0" borderId="69" xfId="69" applyFont="1" applyBorder="1" applyAlignment="1">
      <alignment horizontal="center" vertical="center"/>
    </xf>
    <xf numFmtId="0" fontId="3" fillId="0" borderId="0" xfId="69" applyFont="1" applyFill="1" applyBorder="1" applyAlignment="1">
      <alignment horizontal="center" vertical="center" wrapText="1"/>
    </xf>
    <xf numFmtId="0" fontId="110" fillId="0" borderId="0" xfId="69" applyFont="1" applyFill="1" applyBorder="1" applyAlignment="1">
      <alignment horizontal="center" vertical="center" wrapText="1"/>
    </xf>
    <xf numFmtId="0" fontId="111" fillId="0" borderId="70" xfId="69" applyFont="1" applyFill="1" applyBorder="1" applyAlignment="1">
      <alignment horizontal="center" vertical="center" wrapText="1"/>
    </xf>
    <xf numFmtId="0" fontId="57" fillId="0" borderId="70" xfId="69" applyFont="1" applyFill="1" applyBorder="1" applyAlignment="1">
      <alignment horizontal="center" vertical="center" wrapText="1"/>
    </xf>
    <xf numFmtId="0" fontId="112" fillId="0" borderId="70" xfId="69" applyFont="1" applyFill="1" applyBorder="1" applyAlignment="1">
      <alignment horizontal="center" vertical="center" wrapText="1"/>
    </xf>
    <xf numFmtId="0" fontId="113" fillId="0" borderId="71" xfId="69" applyFont="1" applyFill="1" applyBorder="1" applyAlignment="1">
      <alignment horizontal="left" vertical="center"/>
    </xf>
    <xf numFmtId="0" fontId="113" fillId="62" borderId="71" xfId="69" applyFont="1" applyFill="1" applyBorder="1" applyAlignment="1">
      <alignment horizontal="left" vertical="center"/>
    </xf>
    <xf numFmtId="167" fontId="96" fillId="0" borderId="71" xfId="69" applyNumberFormat="1" applyFont="1" applyFill="1" applyBorder="1" applyAlignment="1">
      <alignment horizontal="right"/>
    </xf>
    <xf numFmtId="0" fontId="111" fillId="0" borderId="71" xfId="69" applyFont="1" applyFill="1" applyBorder="1" applyAlignment="1">
      <alignment horizontal="center" vertical="center"/>
    </xf>
    <xf numFmtId="0" fontId="111" fillId="0" borderId="71" xfId="69" applyFont="1" applyFill="1" applyBorder="1"/>
    <xf numFmtId="0" fontId="102" fillId="63" borderId="0" xfId="1818" applyFont="1" applyFill="1" applyBorder="1" applyAlignment="1">
      <alignment horizontal="center" vertical="center"/>
    </xf>
    <xf numFmtId="0" fontId="102" fillId="63" borderId="0" xfId="1818" applyFont="1" applyFill="1" applyBorder="1" applyAlignment="1">
      <alignment vertical="center"/>
    </xf>
    <xf numFmtId="0" fontId="3" fillId="63" borderId="0" xfId="1818" applyFont="1" applyFill="1" applyBorder="1" applyAlignment="1">
      <alignment vertical="center" wrapText="1"/>
    </xf>
    <xf numFmtId="167" fontId="3" fillId="63" borderId="0" xfId="2" applyNumberFormat="1" applyFont="1" applyFill="1" applyBorder="1" applyAlignment="1">
      <alignment vertical="center" wrapText="1"/>
    </xf>
    <xf numFmtId="0" fontId="3" fillId="63" borderId="0" xfId="1818" applyFont="1" applyFill="1" applyBorder="1" applyAlignment="1">
      <alignment horizontal="center" vertical="center" wrapText="1"/>
    </xf>
    <xf numFmtId="0" fontId="3" fillId="63" borderId="0" xfId="1818" applyFont="1" applyFill="1" applyBorder="1" applyAlignment="1">
      <alignment horizontal="center" vertical="center"/>
    </xf>
    <xf numFmtId="177" fontId="3" fillId="63" borderId="0" xfId="1818" applyNumberFormat="1" applyFont="1" applyFill="1" applyBorder="1" applyAlignment="1">
      <alignment horizontal="center" vertical="center"/>
    </xf>
    <xf numFmtId="0" fontId="3" fillId="63" borderId="0" xfId="1818" applyNumberFormat="1" applyFont="1" applyFill="1" applyBorder="1" applyAlignment="1">
      <alignment horizontal="center" vertical="center"/>
    </xf>
    <xf numFmtId="0" fontId="102" fillId="63" borderId="0" xfId="50" applyFont="1" applyFill="1" applyBorder="1" applyAlignment="1">
      <alignment vertical="center" wrapText="1"/>
    </xf>
    <xf numFmtId="167" fontId="3" fillId="63" borderId="0" xfId="13" applyNumberFormat="1" applyFont="1" applyFill="1" applyBorder="1" applyAlignment="1">
      <alignment vertical="center" wrapText="1"/>
    </xf>
    <xf numFmtId="9" fontId="3" fillId="63" borderId="0" xfId="1818" applyNumberFormat="1" applyFont="1" applyFill="1" applyBorder="1" applyAlignment="1">
      <alignment horizontal="center" vertical="center" wrapText="1"/>
    </xf>
    <xf numFmtId="9" fontId="3" fillId="63" borderId="0" xfId="1818" applyNumberFormat="1" applyFont="1" applyFill="1" applyBorder="1" applyAlignment="1">
      <alignment horizontal="center" vertical="center"/>
    </xf>
    <xf numFmtId="10" fontId="3" fillId="63" borderId="0" xfId="1818" applyNumberFormat="1" applyFont="1" applyFill="1" applyBorder="1" applyAlignment="1">
      <alignment horizontal="center" vertical="center" wrapText="1"/>
    </xf>
    <xf numFmtId="0" fontId="102" fillId="63" borderId="0" xfId="50" applyFont="1" applyFill="1" applyBorder="1" applyAlignment="1">
      <alignment vertical="top" wrapText="1"/>
    </xf>
    <xf numFmtId="15" fontId="3" fillId="63" borderId="0" xfId="1818" applyNumberFormat="1" applyFont="1" applyFill="1" applyBorder="1" applyAlignment="1">
      <alignment horizontal="center" vertical="center"/>
    </xf>
    <xf numFmtId="0" fontId="114" fillId="0" borderId="71" xfId="69" applyFont="1" applyFill="1" applyBorder="1" applyAlignment="1">
      <alignment horizontal="left" vertical="center"/>
    </xf>
    <xf numFmtId="0" fontId="37" fillId="0" borderId="0" xfId="69" applyFill="1"/>
    <xf numFmtId="0" fontId="102" fillId="63" borderId="0" xfId="1818" applyFont="1" applyFill="1" applyBorder="1" applyAlignment="1">
      <alignment horizontal="center" vertical="top"/>
    </xf>
    <xf numFmtId="10" fontId="3" fillId="63" borderId="0" xfId="1818" applyNumberFormat="1" applyFont="1" applyFill="1" applyBorder="1" applyAlignment="1">
      <alignment horizontal="center" vertical="center"/>
    </xf>
    <xf numFmtId="0" fontId="102" fillId="63" borderId="70" xfId="1818" applyFont="1" applyFill="1" applyBorder="1" applyAlignment="1">
      <alignment horizontal="center" vertical="center"/>
    </xf>
    <xf numFmtId="0" fontId="102" fillId="63" borderId="70" xfId="1818" applyFont="1" applyFill="1" applyBorder="1" applyAlignment="1">
      <alignment vertical="center"/>
    </xf>
    <xf numFmtId="0" fontId="3" fillId="63" borderId="70" xfId="1818" applyFont="1" applyFill="1" applyBorder="1" applyAlignment="1">
      <alignment vertical="center" wrapText="1"/>
    </xf>
    <xf numFmtId="43" fontId="3" fillId="63" borderId="70" xfId="13" applyFont="1" applyFill="1" applyBorder="1" applyAlignment="1">
      <alignment vertical="center" wrapText="1"/>
    </xf>
    <xf numFmtId="0" fontId="3" fillId="63" borderId="70" xfId="1818" applyFont="1" applyFill="1" applyBorder="1" applyAlignment="1">
      <alignment horizontal="center" vertical="center"/>
    </xf>
    <xf numFmtId="177" fontId="3" fillId="63" borderId="70" xfId="1818" applyNumberFormat="1" applyFont="1" applyFill="1" applyBorder="1" applyAlignment="1">
      <alignment horizontal="center" vertical="center"/>
    </xf>
    <xf numFmtId="0" fontId="3" fillId="63" borderId="70" xfId="1818" applyNumberFormat="1" applyFont="1" applyFill="1" applyBorder="1" applyAlignment="1">
      <alignment horizontal="center" vertical="center"/>
    </xf>
    <xf numFmtId="0" fontId="102" fillId="63" borderId="70" xfId="50" applyFont="1" applyFill="1" applyBorder="1" applyAlignment="1">
      <alignment vertical="center" wrapText="1"/>
    </xf>
    <xf numFmtId="0" fontId="3" fillId="0" borderId="0" xfId="1818" applyFont="1" applyBorder="1" applyAlignment="1">
      <alignment horizontal="left" vertical="center" wrapText="1"/>
    </xf>
    <xf numFmtId="0" fontId="3" fillId="0" borderId="0" xfId="1818" applyFont="1" applyFill="1" applyBorder="1" applyAlignment="1">
      <alignment horizontal="left" vertical="center" wrapText="1"/>
    </xf>
    <xf numFmtId="0" fontId="3" fillId="0" borderId="0" xfId="1818" applyFont="1" applyBorder="1" applyAlignment="1">
      <alignment vertical="center"/>
    </xf>
    <xf numFmtId="0" fontId="37" fillId="0" borderId="0" xfId="69" applyAlignment="1">
      <alignment horizontal="center" vertical="center"/>
    </xf>
    <xf numFmtId="0" fontId="102" fillId="0" borderId="0" xfId="1818" applyFont="1" applyBorder="1" applyAlignment="1">
      <alignment vertical="center"/>
    </xf>
    <xf numFmtId="0" fontId="46" fillId="0" borderId="0" xfId="69" applyFont="1"/>
    <xf numFmtId="0" fontId="96" fillId="0" borderId="0" xfId="69" applyFont="1" applyAlignment="1">
      <alignment horizontal="left" vertical="center"/>
    </xf>
    <xf numFmtId="0" fontId="3" fillId="0" borderId="0" xfId="1818"/>
    <xf numFmtId="0" fontId="34" fillId="0" borderId="0" xfId="1818" applyFont="1" applyBorder="1" applyAlignment="1">
      <alignment horizontal="center"/>
    </xf>
    <xf numFmtId="0" fontId="3" fillId="0" borderId="0" xfId="4"/>
    <xf numFmtId="0" fontId="104" fillId="0" borderId="0" xfId="1818" applyFont="1" applyBorder="1" applyAlignment="1">
      <alignment horizontal="center" vertical="center"/>
    </xf>
    <xf numFmtId="0" fontId="34" fillId="0" borderId="0" xfId="1818" applyFont="1" applyBorder="1" applyAlignment="1">
      <alignment wrapText="1"/>
    </xf>
    <xf numFmtId="0" fontId="34" fillId="0" borderId="0" xfId="1818" applyFont="1" applyBorder="1"/>
    <xf numFmtId="0" fontId="121" fillId="0" borderId="0" xfId="0" applyFont="1"/>
    <xf numFmtId="0" fontId="121" fillId="0" borderId="0" xfId="0" applyFont="1" applyFill="1"/>
    <xf numFmtId="0" fontId="121" fillId="0" borderId="0" xfId="0" applyFont="1" applyAlignment="1">
      <alignment horizontal="center"/>
    </xf>
    <xf numFmtId="0" fontId="121" fillId="0" borderId="72" xfId="0" applyFont="1" applyBorder="1"/>
    <xf numFmtId="0" fontId="101" fillId="0" borderId="72" xfId="0" applyFont="1" applyFill="1" applyBorder="1" applyAlignment="1">
      <alignment vertical="center"/>
    </xf>
    <xf numFmtId="0" fontId="101" fillId="0" borderId="72" xfId="0" applyFont="1" applyFill="1" applyBorder="1" applyAlignment="1">
      <alignment vertical="center" wrapText="1"/>
    </xf>
    <xf numFmtId="0" fontId="101" fillId="0" borderId="73" xfId="0" applyFont="1" applyFill="1" applyBorder="1" applyAlignment="1">
      <alignment horizontal="center" vertical="center"/>
    </xf>
    <xf numFmtId="0" fontId="101" fillId="0" borderId="73" xfId="0" applyFont="1" applyFill="1" applyBorder="1" applyAlignment="1">
      <alignment vertical="center" wrapText="1"/>
    </xf>
    <xf numFmtId="0" fontId="101" fillId="64" borderId="0" xfId="0" applyFont="1" applyFill="1" applyBorder="1" applyAlignment="1">
      <alignment horizontal="left" vertical="center"/>
    </xf>
    <xf numFmtId="0" fontId="120" fillId="63" borderId="0" xfId="0" applyFont="1" applyFill="1" applyBorder="1" applyAlignment="1">
      <alignment vertical="center"/>
    </xf>
    <xf numFmtId="0" fontId="111" fillId="63" borderId="0" xfId="0" applyFont="1" applyFill="1" applyBorder="1" applyAlignment="1">
      <alignment vertical="center"/>
    </xf>
    <xf numFmtId="3" fontId="120" fillId="63" borderId="0" xfId="0" applyNumberFormat="1" applyFont="1" applyFill="1" applyBorder="1" applyAlignment="1">
      <alignment vertical="center"/>
    </xf>
    <xf numFmtId="0" fontId="111" fillId="0" borderId="0" xfId="0" applyFont="1" applyFill="1" applyBorder="1" applyAlignment="1">
      <alignment vertical="center"/>
    </xf>
    <xf numFmtId="0" fontId="121" fillId="0" borderId="70" xfId="0" applyFont="1" applyBorder="1" applyAlignment="1">
      <alignment vertical="center"/>
    </xf>
    <xf numFmtId="3" fontId="122" fillId="0" borderId="70" xfId="0" applyNumberFormat="1" applyFont="1" applyBorder="1" applyAlignment="1">
      <alignment horizontal="center" vertical="center"/>
    </xf>
    <xf numFmtId="0" fontId="121" fillId="0" borderId="0" xfId="0" applyFont="1" applyBorder="1" applyAlignment="1">
      <alignment vertical="center"/>
    </xf>
    <xf numFmtId="0" fontId="121" fillId="0" borderId="0" xfId="0" applyFont="1" applyFill="1" applyBorder="1" applyAlignment="1">
      <alignment vertical="center"/>
    </xf>
    <xf numFmtId="0" fontId="121" fillId="63" borderId="0" xfId="0" applyFont="1" applyFill="1" applyBorder="1" applyAlignment="1">
      <alignment vertical="center"/>
    </xf>
    <xf numFmtId="3" fontId="102" fillId="0" borderId="0" xfId="0" applyNumberFormat="1" applyFont="1" applyFill="1" applyBorder="1" applyAlignment="1">
      <alignment horizontal="right" vertical="center"/>
    </xf>
    <xf numFmtId="0" fontId="121" fillId="0" borderId="0" xfId="0" applyFont="1" applyAlignment="1">
      <alignment vertical="center"/>
    </xf>
    <xf numFmtId="0" fontId="121" fillId="0" borderId="0" xfId="0" applyFont="1" applyFill="1" applyAlignment="1">
      <alignment vertical="center"/>
    </xf>
    <xf numFmtId="0" fontId="120" fillId="65" borderId="76" xfId="0" applyFont="1" applyFill="1" applyBorder="1" applyAlignment="1">
      <alignment vertical="center"/>
    </xf>
    <xf numFmtId="0" fontId="111" fillId="63" borderId="70" xfId="0" applyFont="1" applyFill="1" applyBorder="1" applyAlignment="1">
      <alignment vertical="center"/>
    </xf>
    <xf numFmtId="3" fontId="120" fillId="63" borderId="70" xfId="0" applyNumberFormat="1" applyFont="1" applyFill="1" applyBorder="1" applyAlignment="1">
      <alignment horizontal="right" vertical="center"/>
    </xf>
    <xf numFmtId="3" fontId="111" fillId="63" borderId="0" xfId="0" applyNumberFormat="1" applyFont="1" applyFill="1" applyBorder="1" applyAlignment="1">
      <alignment horizontal="right" vertical="center"/>
    </xf>
    <xf numFmtId="0" fontId="111" fillId="63" borderId="0" xfId="0" applyFont="1" applyFill="1" applyBorder="1" applyAlignment="1">
      <alignment horizontal="justify" vertical="center" wrapText="1"/>
    </xf>
    <xf numFmtId="0" fontId="121" fillId="0" borderId="70" xfId="0" applyFont="1" applyFill="1" applyBorder="1"/>
    <xf numFmtId="0" fontId="111" fillId="0" borderId="70" xfId="0" applyFont="1" applyFill="1" applyBorder="1"/>
    <xf numFmtId="0" fontId="111" fillId="0" borderId="0" xfId="0" applyFont="1"/>
    <xf numFmtId="0" fontId="121" fillId="0" borderId="72" xfId="0" applyFont="1" applyBorder="1" applyAlignment="1">
      <alignment horizontal="center"/>
    </xf>
    <xf numFmtId="0" fontId="101" fillId="0" borderId="0" xfId="0" applyFont="1" applyFill="1" applyBorder="1" applyAlignment="1">
      <alignment horizontal="right" vertical="center" wrapText="1"/>
    </xf>
    <xf numFmtId="0" fontId="101" fillId="0" borderId="73" xfId="0" applyFont="1" applyFill="1" applyBorder="1" applyAlignment="1">
      <alignment vertical="center"/>
    </xf>
    <xf numFmtId="3" fontId="120" fillId="63" borderId="0" xfId="0" applyNumberFormat="1" applyFont="1" applyFill="1" applyBorder="1" applyAlignment="1">
      <alignment horizontal="right" vertical="center"/>
    </xf>
    <xf numFmtId="0" fontId="120" fillId="63" borderId="70" xfId="0" applyFont="1" applyFill="1" applyBorder="1" applyAlignment="1">
      <alignment vertical="center"/>
    </xf>
    <xf numFmtId="0" fontId="111" fillId="63" borderId="70" xfId="0" applyFont="1" applyFill="1" applyBorder="1" applyAlignment="1"/>
    <xf numFmtId="0" fontId="120" fillId="63" borderId="70" xfId="0" applyFont="1" applyFill="1" applyBorder="1" applyAlignment="1"/>
    <xf numFmtId="3" fontId="122" fillId="63" borderId="70" xfId="0" applyNumberFormat="1" applyFont="1" applyFill="1" applyBorder="1" applyAlignment="1">
      <alignment horizontal="center"/>
    </xf>
    <xf numFmtId="0" fontId="120" fillId="0" borderId="69" xfId="0" applyFont="1" applyFill="1" applyBorder="1" applyAlignment="1">
      <alignment vertical="center"/>
    </xf>
    <xf numFmtId="0" fontId="111" fillId="0" borderId="69" xfId="0" applyFont="1" applyFill="1" applyBorder="1" applyAlignment="1">
      <alignment vertical="center"/>
    </xf>
    <xf numFmtId="3" fontId="101" fillId="0" borderId="69" xfId="0" applyNumberFormat="1" applyFont="1" applyFill="1" applyBorder="1" applyAlignment="1">
      <alignment horizontal="right" vertical="center"/>
    </xf>
    <xf numFmtId="0" fontId="121" fillId="0" borderId="0" xfId="0" applyFont="1" applyAlignment="1"/>
    <xf numFmtId="0" fontId="121" fillId="0" borderId="70" xfId="0" applyFont="1" applyBorder="1" applyAlignment="1"/>
    <xf numFmtId="0" fontId="111" fillId="0" borderId="77" xfId="0" applyFont="1" applyFill="1" applyBorder="1" applyAlignment="1"/>
    <xf numFmtId="3" fontId="111" fillId="0" borderId="77" xfId="0" applyNumberFormat="1" applyFont="1" applyFill="1" applyBorder="1" applyAlignment="1">
      <alignment horizontal="right"/>
    </xf>
    <xf numFmtId="43" fontId="123" fillId="0" borderId="0" xfId="13" applyFont="1" applyAlignment="1">
      <alignment vertical="center"/>
    </xf>
    <xf numFmtId="3" fontId="111" fillId="63" borderId="0" xfId="0" applyNumberFormat="1" applyFont="1" applyFill="1" applyBorder="1" applyAlignment="1">
      <alignment vertical="center"/>
    </xf>
    <xf numFmtId="0" fontId="111" fillId="0" borderId="0" xfId="0" applyFont="1" applyFill="1" applyBorder="1" applyAlignment="1">
      <alignment horizontal="justify" vertical="center" wrapText="1"/>
    </xf>
    <xf numFmtId="4" fontId="111" fillId="0" borderId="0" xfId="0" applyNumberFormat="1" applyFont="1" applyFill="1" applyBorder="1" applyAlignment="1">
      <alignment vertical="center"/>
    </xf>
    <xf numFmtId="0" fontId="120" fillId="0" borderId="78" xfId="0" applyFont="1" applyFill="1" applyBorder="1" applyAlignment="1"/>
    <xf numFmtId="0" fontId="120" fillId="0" borderId="78" xfId="0" applyFont="1" applyFill="1" applyBorder="1" applyAlignment="1">
      <alignment vertical="center"/>
    </xf>
    <xf numFmtId="3" fontId="120" fillId="0" borderId="78" xfId="0" applyNumberFormat="1" applyFont="1" applyFill="1" applyBorder="1" applyAlignment="1">
      <alignment horizontal="right" vertical="center"/>
    </xf>
    <xf numFmtId="43" fontId="123" fillId="0" borderId="0" xfId="0" applyNumberFormat="1" applyFont="1" applyAlignment="1">
      <alignment vertical="center"/>
    </xf>
    <xf numFmtId="0" fontId="111" fillId="0" borderId="77" xfId="0" applyFont="1" applyFill="1" applyBorder="1" applyAlignment="1">
      <alignment vertical="center"/>
    </xf>
    <xf numFmtId="3" fontId="111" fillId="0" borderId="77" xfId="0" applyNumberFormat="1" applyFont="1" applyFill="1" applyBorder="1" applyAlignment="1">
      <alignment vertical="center"/>
    </xf>
    <xf numFmtId="3" fontId="111" fillId="0" borderId="0" xfId="0" applyNumberFormat="1" applyFont="1" applyFill="1" applyBorder="1" applyAlignment="1">
      <alignment horizontal="right" vertical="center"/>
    </xf>
    <xf numFmtId="0" fontId="111" fillId="0" borderId="73" xfId="0" applyFont="1" applyFill="1" applyBorder="1" applyAlignment="1">
      <alignment vertical="center"/>
    </xf>
    <xf numFmtId="3" fontId="111" fillId="0" borderId="73" xfId="0" applyNumberFormat="1" applyFont="1" applyFill="1" applyBorder="1" applyAlignment="1">
      <alignment vertical="center"/>
    </xf>
    <xf numFmtId="0" fontId="113" fillId="0" borderId="0" xfId="0" applyFont="1" applyFill="1" applyAlignment="1">
      <alignment horizontal="center" vertical="center" wrapText="1"/>
    </xf>
    <xf numFmtId="175" fontId="111" fillId="0" borderId="0" xfId="0" applyNumberFormat="1" applyFont="1" applyAlignment="1">
      <alignment vertical="center"/>
    </xf>
    <xf numFmtId="0" fontId="121" fillId="0" borderId="0" xfId="0" applyFont="1" applyFill="1" applyAlignment="1">
      <alignment horizontal="center" vertical="center"/>
    </xf>
    <xf numFmtId="0" fontId="121" fillId="0" borderId="72" xfId="0" applyFont="1" applyBorder="1" applyAlignment="1">
      <alignment horizontal="center" vertical="center"/>
    </xf>
    <xf numFmtId="0" fontId="101" fillId="0" borderId="0" xfId="0" applyFont="1" applyFill="1" applyBorder="1" applyAlignment="1">
      <alignment horizontal="center" wrapText="1"/>
    </xf>
    <xf numFmtId="0" fontId="101" fillId="0" borderId="0" xfId="0" applyFont="1" applyFill="1" applyBorder="1" applyAlignment="1">
      <alignment horizontal="center" vertical="top" wrapText="1"/>
    </xf>
    <xf numFmtId="0" fontId="101" fillId="0" borderId="0" xfId="0" applyFont="1" applyFill="1" applyAlignment="1">
      <alignment horizontal="center" vertical="top" wrapText="1"/>
    </xf>
    <xf numFmtId="0" fontId="101" fillId="0" borderId="0" xfId="0" applyFont="1" applyFill="1" applyBorder="1" applyAlignment="1">
      <alignment horizontal="center" vertical="center" wrapText="1"/>
    </xf>
    <xf numFmtId="0" fontId="101" fillId="0" borderId="0" xfId="0" applyFont="1" applyFill="1" applyAlignment="1">
      <alignment horizontal="center" vertical="center" wrapText="1"/>
    </xf>
    <xf numFmtId="0" fontId="121" fillId="0" borderId="0" xfId="0" applyFont="1" applyAlignment="1">
      <alignment horizontal="center" vertical="center"/>
    </xf>
    <xf numFmtId="0" fontId="101" fillId="0" borderId="73" xfId="0" applyFont="1" applyFill="1" applyBorder="1" applyAlignment="1">
      <alignment horizontal="right" vertical="center" wrapText="1"/>
    </xf>
    <xf numFmtId="0" fontId="101" fillId="0" borderId="73" xfId="0" applyFont="1" applyFill="1" applyBorder="1" applyAlignment="1">
      <alignment horizontal="center" vertical="center" wrapText="1"/>
    </xf>
    <xf numFmtId="0" fontId="111" fillId="63" borderId="72" xfId="0" applyFont="1" applyFill="1" applyBorder="1" applyAlignment="1">
      <alignment vertical="center"/>
    </xf>
    <xf numFmtId="0" fontId="120" fillId="63" borderId="72" xfId="0" applyFont="1" applyFill="1" applyBorder="1" applyAlignment="1">
      <alignment horizontal="left" vertical="center"/>
    </xf>
    <xf numFmtId="3" fontId="120" fillId="63" borderId="72" xfId="0" applyNumberFormat="1" applyFont="1" applyFill="1" applyBorder="1" applyAlignment="1">
      <alignment vertical="center"/>
    </xf>
    <xf numFmtId="2" fontId="101" fillId="63" borderId="72" xfId="3" applyNumberFormat="1" applyFont="1" applyFill="1" applyBorder="1" applyAlignment="1">
      <alignment horizontal="center" vertical="center"/>
    </xf>
    <xf numFmtId="3" fontId="121" fillId="0" borderId="70" xfId="0" applyNumberFormat="1" applyFont="1" applyBorder="1" applyAlignment="1">
      <alignment vertical="center"/>
    </xf>
    <xf numFmtId="0" fontId="121" fillId="0" borderId="70" xfId="0" applyFont="1" applyBorder="1" applyAlignment="1">
      <alignment horizontal="center" vertical="center"/>
    </xf>
    <xf numFmtId="4" fontId="120" fillId="0" borderId="0" xfId="3" applyNumberFormat="1" applyFont="1" applyFill="1" applyAlignment="1">
      <alignment horizontal="center" vertical="center"/>
    </xf>
    <xf numFmtId="2" fontId="121" fillId="0" borderId="0" xfId="0" applyNumberFormat="1" applyFont="1" applyAlignment="1">
      <alignment vertical="center"/>
    </xf>
    <xf numFmtId="0" fontId="120" fillId="0" borderId="0" xfId="0" applyFont="1" applyFill="1" applyBorder="1" applyAlignment="1">
      <alignment horizontal="left" vertical="center"/>
    </xf>
    <xf numFmtId="3" fontId="120" fillId="0" borderId="0" xfId="0" applyNumberFormat="1" applyFont="1" applyFill="1" applyBorder="1" applyAlignment="1">
      <alignment vertical="center"/>
    </xf>
    <xf numFmtId="2" fontId="101" fillId="0" borderId="0" xfId="3" applyNumberFormat="1" applyFont="1" applyFill="1" applyBorder="1" applyAlignment="1">
      <alignment horizontal="center" vertical="center"/>
    </xf>
    <xf numFmtId="0" fontId="120" fillId="0" borderId="79" xfId="0" applyFont="1" applyFill="1" applyBorder="1" applyAlignment="1"/>
    <xf numFmtId="0" fontId="111" fillId="0" borderId="79" xfId="0" applyFont="1" applyFill="1" applyBorder="1" applyAlignment="1"/>
    <xf numFmtId="3" fontId="111" fillId="0" borderId="79" xfId="0" applyNumberFormat="1" applyFont="1" applyFill="1" applyBorder="1" applyAlignment="1">
      <alignment horizontal="right"/>
    </xf>
    <xf numFmtId="2" fontId="101" fillId="0" borderId="79" xfId="13" applyNumberFormat="1" applyFont="1" applyFill="1" applyBorder="1" applyAlignment="1">
      <alignment horizontal="center"/>
    </xf>
    <xf numFmtId="0" fontId="111" fillId="0" borderId="79" xfId="0" applyFont="1" applyFill="1" applyBorder="1" applyAlignment="1">
      <alignment horizontal="center"/>
    </xf>
    <xf numFmtId="3" fontId="111" fillId="63" borderId="0" xfId="13" applyNumberFormat="1" applyFont="1" applyFill="1" applyBorder="1" applyAlignment="1">
      <alignment vertical="center"/>
    </xf>
    <xf numFmtId="3" fontId="111" fillId="63" borderId="0" xfId="13" applyNumberFormat="1" applyFont="1" applyFill="1" applyBorder="1" applyAlignment="1">
      <alignment horizontal="right" vertical="center"/>
    </xf>
    <xf numFmtId="2" fontId="102" fillId="63" borderId="0" xfId="13" applyNumberFormat="1" applyFont="1" applyFill="1" applyBorder="1" applyAlignment="1">
      <alignment horizontal="center" vertical="center"/>
    </xf>
    <xf numFmtId="43" fontId="120" fillId="0" borderId="0" xfId="13" applyNumberFormat="1" applyFont="1" applyFill="1" applyAlignment="1">
      <alignment horizontal="center" vertical="center"/>
    </xf>
    <xf numFmtId="0" fontId="111" fillId="63" borderId="0" xfId="0" applyFont="1" applyFill="1" applyBorder="1" applyAlignment="1">
      <alignment vertical="center" wrapText="1"/>
    </xf>
    <xf numFmtId="2" fontId="102" fillId="63" borderId="0" xfId="13" applyNumberFormat="1" applyFont="1" applyFill="1" applyBorder="1" applyAlignment="1">
      <alignment horizontal="right" vertical="center"/>
    </xf>
    <xf numFmtId="2" fontId="102" fillId="0" borderId="79" xfId="13" applyNumberFormat="1" applyFont="1" applyFill="1" applyBorder="1" applyAlignment="1">
      <alignment horizontal="right"/>
    </xf>
    <xf numFmtId="43" fontId="120" fillId="0" borderId="0" xfId="13" applyNumberFormat="1" applyFont="1" applyFill="1" applyBorder="1" applyAlignment="1">
      <alignment horizontal="center"/>
    </xf>
    <xf numFmtId="0" fontId="111" fillId="0" borderId="80" xfId="0" applyFont="1" applyFill="1" applyBorder="1" applyAlignment="1">
      <alignment vertical="center"/>
    </xf>
    <xf numFmtId="1" fontId="111" fillId="0" borderId="80" xfId="0" applyNumberFormat="1" applyFont="1" applyFill="1" applyBorder="1" applyAlignment="1">
      <alignment vertical="center"/>
    </xf>
    <xf numFmtId="0" fontId="111" fillId="0" borderId="80" xfId="0" applyFont="1" applyFill="1" applyBorder="1" applyAlignment="1">
      <alignment horizontal="right" vertical="center"/>
    </xf>
    <xf numFmtId="2" fontId="102" fillId="0" borderId="80" xfId="13" applyNumberFormat="1" applyFont="1" applyFill="1" applyBorder="1" applyAlignment="1">
      <alignment horizontal="right" vertical="center"/>
    </xf>
    <xf numFmtId="43" fontId="120" fillId="0" borderId="0" xfId="13" applyNumberFormat="1" applyFont="1" applyFill="1" applyBorder="1" applyAlignment="1">
      <alignment horizontal="center" vertical="center"/>
    </xf>
    <xf numFmtId="0" fontId="111" fillId="0" borderId="73" xfId="0" applyFont="1" applyFill="1" applyBorder="1"/>
    <xf numFmtId="3" fontId="111" fillId="0" borderId="73" xfId="0" applyNumberFormat="1" applyFont="1" applyFill="1" applyBorder="1" applyAlignment="1"/>
    <xf numFmtId="3" fontId="111" fillId="0" borderId="73" xfId="0" applyNumberFormat="1" applyFont="1" applyFill="1" applyBorder="1" applyAlignment="1">
      <alignment horizontal="right"/>
    </xf>
    <xf numFmtId="43" fontId="120" fillId="0" borderId="73" xfId="13" applyNumberFormat="1" applyFont="1" applyFill="1" applyBorder="1" applyAlignment="1">
      <alignment horizontal="center"/>
    </xf>
    <xf numFmtId="4" fontId="101" fillId="0" borderId="0" xfId="1818" applyNumberFormat="1" applyFont="1" applyAlignment="1">
      <alignment horizontal="center"/>
    </xf>
    <xf numFmtId="4" fontId="104" fillId="0" borderId="72" xfId="1818" applyNumberFormat="1" applyFont="1" applyFill="1" applyBorder="1" applyAlignment="1">
      <alignment horizontal="center" vertical="center" wrapText="1"/>
    </xf>
    <xf numFmtId="4" fontId="104" fillId="0" borderId="72" xfId="1818" applyNumberFormat="1" applyFont="1" applyFill="1" applyBorder="1" applyAlignment="1">
      <alignment horizontal="center" wrapText="1"/>
    </xf>
    <xf numFmtId="43" fontId="104" fillId="0" borderId="72" xfId="13" applyFont="1" applyFill="1" applyBorder="1" applyAlignment="1">
      <alignment horizontal="center" vertical="center" wrapText="1"/>
    </xf>
    <xf numFmtId="4" fontId="104" fillId="0" borderId="0" xfId="1818" applyNumberFormat="1" applyFont="1" applyFill="1" applyBorder="1" applyAlignment="1">
      <alignment horizontal="center" vertical="center" wrapText="1"/>
    </xf>
    <xf numFmtId="4" fontId="104" fillId="0" borderId="73" xfId="1818" applyNumberFormat="1" applyFont="1" applyFill="1" applyBorder="1" applyAlignment="1">
      <alignment horizontal="center" vertical="center" wrapText="1"/>
    </xf>
    <xf numFmtId="4" fontId="3" fillId="0" borderId="73" xfId="1818" applyNumberFormat="1" applyFill="1" applyBorder="1" applyAlignment="1">
      <alignment horizontal="center" vertical="center" wrapText="1"/>
    </xf>
    <xf numFmtId="43" fontId="34" fillId="0" borderId="73" xfId="13" applyFont="1" applyFill="1" applyBorder="1" applyAlignment="1">
      <alignment horizontal="center" vertical="center" wrapText="1"/>
    </xf>
    <xf numFmtId="4" fontId="101" fillId="63" borderId="72" xfId="1818" applyNumberFormat="1" applyFont="1" applyFill="1" applyBorder="1" applyAlignment="1">
      <alignment vertical="center" wrapText="1"/>
    </xf>
    <xf numFmtId="3" fontId="101" fillId="63" borderId="72" xfId="1818" applyNumberFormat="1" applyFont="1" applyFill="1" applyBorder="1" applyAlignment="1">
      <alignment horizontal="right" vertical="center"/>
    </xf>
    <xf numFmtId="4" fontId="101" fillId="63" borderId="72" xfId="1818" applyNumberFormat="1" applyFont="1" applyFill="1" applyBorder="1" applyAlignment="1">
      <alignment horizontal="right" vertical="center"/>
    </xf>
    <xf numFmtId="4" fontId="34" fillId="0" borderId="70" xfId="1818" applyNumberFormat="1" applyFont="1" applyBorder="1"/>
    <xf numFmtId="3" fontId="3" fillId="0" borderId="70" xfId="1818" applyNumberFormat="1" applyFont="1" applyBorder="1"/>
    <xf numFmtId="4" fontId="3" fillId="0" borderId="70" xfId="1818" applyNumberFormat="1" applyFont="1" applyBorder="1"/>
    <xf numFmtId="3" fontId="34" fillId="0" borderId="70" xfId="1818" applyNumberFormat="1" applyFont="1" applyBorder="1"/>
    <xf numFmtId="3" fontId="34" fillId="0" borderId="70" xfId="13" applyNumberFormat="1" applyFont="1" applyBorder="1" applyAlignment="1">
      <alignment horizontal="right"/>
    </xf>
    <xf numFmtId="0" fontId="111" fillId="63" borderId="69" xfId="0" applyFont="1" applyFill="1" applyBorder="1"/>
    <xf numFmtId="3" fontId="111" fillId="63" borderId="69" xfId="13" applyNumberFormat="1" applyFont="1" applyFill="1" applyBorder="1"/>
    <xf numFmtId="4" fontId="111" fillId="63" borderId="69" xfId="13" applyNumberFormat="1" applyFont="1" applyFill="1" applyBorder="1"/>
    <xf numFmtId="0" fontId="111" fillId="63" borderId="0" xfId="0" applyFont="1" applyFill="1" applyBorder="1"/>
    <xf numFmtId="3" fontId="111" fillId="63" borderId="0" xfId="13" applyNumberFormat="1" applyFont="1" applyFill="1" applyBorder="1"/>
    <xf numFmtId="4" fontId="111" fillId="63" borderId="0" xfId="13" applyNumberFormat="1" applyFont="1" applyFill="1" applyBorder="1"/>
    <xf numFmtId="0" fontId="111" fillId="63" borderId="0" xfId="0" applyFont="1" applyFill="1" applyBorder="1" applyAlignment="1">
      <alignment wrapText="1"/>
    </xf>
    <xf numFmtId="0" fontId="121" fillId="0" borderId="73" xfId="0" applyFont="1" applyBorder="1"/>
    <xf numFmtId="3" fontId="111" fillId="0" borderId="73" xfId="13" applyNumberFormat="1" applyFont="1" applyBorder="1"/>
    <xf numFmtId="4" fontId="101" fillId="63" borderId="72" xfId="1818" applyNumberFormat="1" applyFont="1" applyFill="1" applyBorder="1" applyAlignment="1">
      <alignment wrapText="1"/>
    </xf>
    <xf numFmtId="4" fontId="34" fillId="0" borderId="70" xfId="13" applyNumberFormat="1" applyFont="1" applyBorder="1" applyAlignment="1">
      <alignment horizontal="right"/>
    </xf>
    <xf numFmtId="4" fontId="111" fillId="0" borderId="73" xfId="13" applyNumberFormat="1" applyFont="1" applyBorder="1"/>
    <xf numFmtId="0" fontId="123" fillId="0" borderId="0" xfId="0" applyFont="1" applyBorder="1" applyAlignment="1">
      <alignment horizontal="left" vertical="center" wrapText="1"/>
    </xf>
    <xf numFmtId="4" fontId="111" fillId="0" borderId="0" xfId="13" applyNumberFormat="1" applyFont="1"/>
    <xf numFmtId="0" fontId="121" fillId="0" borderId="0" xfId="0" applyFont="1" applyBorder="1" applyAlignment="1">
      <alignment horizontal="center" vertical="center"/>
    </xf>
    <xf numFmtId="0" fontId="120" fillId="0" borderId="73" xfId="0" applyFont="1" applyFill="1" applyBorder="1" applyAlignment="1">
      <alignment horizontal="center" vertical="center" wrapText="1"/>
    </xf>
    <xf numFmtId="0" fontId="101" fillId="0" borderId="72" xfId="0" applyFont="1" applyFill="1" applyBorder="1" applyAlignment="1">
      <alignment horizontal="left" vertical="center" wrapText="1"/>
    </xf>
    <xf numFmtId="168" fontId="101" fillId="0" borderId="72" xfId="0" applyNumberFormat="1" applyFont="1" applyFill="1" applyBorder="1" applyAlignment="1">
      <alignment horizontal="right" vertical="center" wrapText="1"/>
    </xf>
    <xf numFmtId="168" fontId="120" fillId="0" borderId="72" xfId="0" applyNumberFormat="1" applyFont="1" applyFill="1" applyBorder="1" applyAlignment="1">
      <alignment horizontal="right" vertical="center" wrapText="1"/>
    </xf>
    <xf numFmtId="43" fontId="124" fillId="0" borderId="0" xfId="13" applyFont="1" applyBorder="1" applyAlignment="1">
      <alignment vertical="center"/>
    </xf>
    <xf numFmtId="43" fontId="123" fillId="0" borderId="0" xfId="13" applyFont="1" applyBorder="1" applyAlignment="1">
      <alignment vertical="center"/>
    </xf>
    <xf numFmtId="43" fontId="122" fillId="0" borderId="0" xfId="0" applyNumberFormat="1" applyFont="1" applyBorder="1" applyAlignment="1">
      <alignment vertical="center"/>
    </xf>
    <xf numFmtId="2" fontId="121" fillId="0" borderId="0" xfId="0" applyNumberFormat="1" applyFont="1" applyBorder="1" applyAlignment="1">
      <alignment vertical="center"/>
    </xf>
    <xf numFmtId="0" fontId="101" fillId="0" borderId="70" xfId="0" applyFont="1" applyFill="1" applyBorder="1" applyAlignment="1">
      <alignment vertical="center" wrapText="1"/>
    </xf>
    <xf numFmtId="168" fontId="102" fillId="0" borderId="70" xfId="0" applyNumberFormat="1" applyFont="1" applyFill="1" applyBorder="1" applyAlignment="1">
      <alignment horizontal="center" vertical="center" wrapText="1"/>
    </xf>
    <xf numFmtId="168" fontId="101" fillId="0" borderId="70" xfId="0" applyNumberFormat="1" applyFont="1" applyFill="1" applyBorder="1" applyAlignment="1">
      <alignment horizontal="right" vertical="center" wrapText="1"/>
    </xf>
    <xf numFmtId="0" fontId="102" fillId="63" borderId="69" xfId="0" applyFont="1" applyFill="1" applyBorder="1" applyAlignment="1">
      <alignment horizontal="left" vertical="center" wrapText="1"/>
    </xf>
    <xf numFmtId="168" fontId="102" fillId="63" borderId="69" xfId="0" applyNumberFormat="1" applyFont="1" applyFill="1" applyBorder="1" applyAlignment="1">
      <alignment horizontal="right" vertical="center" wrapText="1"/>
    </xf>
    <xf numFmtId="43" fontId="121" fillId="0" borderId="0" xfId="13" applyFont="1"/>
    <xf numFmtId="3" fontId="121" fillId="0" borderId="0" xfId="0" applyNumberFormat="1" applyFont="1" applyBorder="1" applyAlignment="1"/>
    <xf numFmtId="43" fontId="124" fillId="0" borderId="0" xfId="13" applyFont="1" applyBorder="1" applyAlignment="1"/>
    <xf numFmtId="0" fontId="102" fillId="63" borderId="0" xfId="0" applyFont="1" applyFill="1" applyBorder="1" applyAlignment="1">
      <alignment horizontal="left" vertical="center" wrapText="1"/>
    </xf>
    <xf numFmtId="168" fontId="111" fillId="63" borderId="0" xfId="0" applyNumberFormat="1" applyFont="1" applyFill="1" applyBorder="1" applyAlignment="1">
      <alignment horizontal="right" vertical="center" wrapText="1"/>
    </xf>
    <xf numFmtId="168" fontId="102" fillId="63" borderId="0" xfId="0" applyNumberFormat="1" applyFont="1" applyFill="1" applyBorder="1" applyAlignment="1">
      <alignment horizontal="right" vertical="center" wrapText="1"/>
    </xf>
    <xf numFmtId="43" fontId="46" fillId="0" borderId="0" xfId="13" applyFont="1"/>
    <xf numFmtId="43" fontId="123" fillId="0" borderId="0" xfId="0" applyNumberFormat="1" applyFont="1" applyBorder="1" applyAlignment="1">
      <alignment vertical="center"/>
    </xf>
    <xf numFmtId="0" fontId="121" fillId="0" borderId="0" xfId="0" applyFont="1" applyBorder="1"/>
    <xf numFmtId="43" fontId="121" fillId="0" borderId="0" xfId="0" applyNumberFormat="1" applyFont="1" applyBorder="1" applyAlignment="1">
      <alignment vertical="center"/>
    </xf>
    <xf numFmtId="0" fontId="102" fillId="0" borderId="73" xfId="0" applyFont="1" applyBorder="1"/>
    <xf numFmtId="170" fontId="102" fillId="0" borderId="73" xfId="1698" applyNumberFormat="1" applyFont="1" applyBorder="1" applyAlignment="1">
      <alignment horizontal="right" vertical="center" wrapText="1"/>
    </xf>
    <xf numFmtId="170" fontId="102" fillId="0" borderId="73" xfId="0" applyNumberFormat="1" applyFont="1" applyBorder="1" applyAlignment="1">
      <alignment horizontal="right"/>
    </xf>
    <xf numFmtId="0" fontId="121" fillId="0" borderId="0" xfId="0" applyFont="1" applyFill="1" applyBorder="1"/>
    <xf numFmtId="43" fontId="111" fillId="0" borderId="0" xfId="13" applyFont="1"/>
    <xf numFmtId="0" fontId="121" fillId="0" borderId="0" xfId="0" applyFont="1" applyAlignment="1">
      <alignment horizontal="right"/>
    </xf>
    <xf numFmtId="43" fontId="121" fillId="0" borderId="0" xfId="0" applyNumberFormat="1" applyFont="1"/>
    <xf numFmtId="43" fontId="123" fillId="0" borderId="0" xfId="13" applyFont="1"/>
    <xf numFmtId="43" fontId="123" fillId="0" borderId="0" xfId="13" applyFont="1" applyBorder="1"/>
    <xf numFmtId="43" fontId="123" fillId="0" borderId="0" xfId="0" applyNumberFormat="1" applyFont="1" applyBorder="1"/>
    <xf numFmtId="0" fontId="104" fillId="0" borderId="72" xfId="50" applyFont="1" applyBorder="1" applyAlignment="1">
      <alignment vertical="center" wrapText="1"/>
    </xf>
    <xf numFmtId="0" fontId="104" fillId="0" borderId="0" xfId="50" applyFont="1" applyAlignment="1">
      <alignment vertical="center" wrapText="1"/>
    </xf>
    <xf numFmtId="0" fontId="101" fillId="0" borderId="72" xfId="50" applyFont="1" applyBorder="1" applyAlignment="1">
      <alignment vertical="center" wrapText="1"/>
    </xf>
    <xf numFmtId="0" fontId="101" fillId="0" borderId="0" xfId="50" applyFont="1" applyFill="1" applyBorder="1" applyAlignment="1">
      <alignment vertical="center" wrapText="1"/>
    </xf>
    <xf numFmtId="0" fontId="110" fillId="0" borderId="0" xfId="50" applyFont="1" applyFill="1" applyBorder="1" applyAlignment="1">
      <alignment horizontal="center" vertical="center"/>
    </xf>
    <xf numFmtId="0" fontId="110" fillId="0" borderId="0" xfId="1818" applyFont="1" applyFill="1" applyBorder="1" applyAlignment="1">
      <alignment vertical="center"/>
    </xf>
    <xf numFmtId="0" fontId="110" fillId="0" borderId="0" xfId="1818" applyFont="1" applyFill="1" applyBorder="1" applyAlignment="1">
      <alignment horizontal="center" vertical="center" wrapText="1"/>
    </xf>
    <xf numFmtId="0" fontId="110" fillId="0" borderId="0" xfId="1818" applyFont="1" applyFill="1" applyBorder="1" applyAlignment="1">
      <alignment vertical="center" wrapText="1"/>
    </xf>
    <xf numFmtId="0" fontId="104" fillId="0" borderId="73" xfId="50" applyFont="1" applyFill="1" applyBorder="1" applyAlignment="1">
      <alignment horizontal="center" vertical="center"/>
    </xf>
    <xf numFmtId="0" fontId="104" fillId="0" borderId="0" xfId="1818" applyFont="1" applyFill="1" applyBorder="1" applyAlignment="1">
      <alignment vertical="center"/>
    </xf>
    <xf numFmtId="0" fontId="104" fillId="0" borderId="73" xfId="1818" applyFont="1" applyFill="1" applyBorder="1" applyAlignment="1">
      <alignment horizontal="center" vertical="center" wrapText="1"/>
    </xf>
    <xf numFmtId="0" fontId="104" fillId="0" borderId="0" xfId="1818" applyFont="1" applyFill="1" applyBorder="1" applyAlignment="1">
      <alignment vertical="center" wrapText="1"/>
    </xf>
    <xf numFmtId="0" fontId="96" fillId="66" borderId="79" xfId="1818" applyFont="1" applyFill="1" applyBorder="1" applyAlignment="1">
      <alignment vertical="center" wrapText="1"/>
    </xf>
    <xf numFmtId="0" fontId="126" fillId="0" borderId="0" xfId="1818" applyFont="1" applyFill="1" applyBorder="1" applyAlignment="1">
      <alignment vertical="center" wrapText="1"/>
    </xf>
    <xf numFmtId="7" fontId="3" fillId="63" borderId="79" xfId="2" applyNumberFormat="1" applyFont="1" applyFill="1" applyBorder="1" applyAlignment="1">
      <alignment horizontal="center" vertical="center" wrapText="1"/>
    </xf>
    <xf numFmtId="0" fontId="57" fillId="0" borderId="0" xfId="1818" applyFont="1" applyFill="1" applyBorder="1" applyAlignment="1">
      <alignment vertical="center" wrapText="1"/>
    </xf>
    <xf numFmtId="0" fontId="96" fillId="66" borderId="81" xfId="1818" applyFont="1" applyFill="1" applyBorder="1" applyAlignment="1">
      <alignment vertical="center" wrapText="1"/>
    </xf>
    <xf numFmtId="7" fontId="3" fillId="63" borderId="81" xfId="2" applyNumberFormat="1" applyFont="1" applyFill="1" applyBorder="1" applyAlignment="1">
      <alignment horizontal="center" vertical="center" wrapText="1"/>
    </xf>
    <xf numFmtId="0" fontId="110" fillId="66" borderId="81" xfId="1818" applyFont="1" applyFill="1" applyBorder="1" applyAlignment="1">
      <alignment vertical="center" wrapText="1"/>
    </xf>
    <xf numFmtId="10" fontId="3" fillId="63" borderId="81" xfId="1818" applyNumberFormat="1" applyFont="1" applyFill="1" applyBorder="1" applyAlignment="1">
      <alignment horizontal="center" vertical="center" wrapText="1"/>
    </xf>
    <xf numFmtId="0" fontId="110" fillId="66" borderId="81" xfId="1818" applyNumberFormat="1" applyFont="1" applyFill="1" applyBorder="1" applyAlignment="1">
      <alignment vertical="center" wrapText="1"/>
    </xf>
    <xf numFmtId="0" fontId="126" fillId="0" borderId="0" xfId="1818" applyNumberFormat="1" applyFont="1" applyFill="1" applyBorder="1" applyAlignment="1">
      <alignment vertical="center" wrapText="1"/>
    </xf>
    <xf numFmtId="0" fontId="3" fillId="63" borderId="81" xfId="1818" applyFont="1" applyFill="1" applyBorder="1" applyAlignment="1">
      <alignment horizontal="center" vertical="center" wrapText="1"/>
    </xf>
    <xf numFmtId="0" fontId="57" fillId="0" borderId="0" xfId="1818" applyNumberFormat="1" applyFont="1" applyFill="1" applyBorder="1" applyAlignment="1">
      <alignment vertical="center" wrapText="1"/>
    </xf>
    <xf numFmtId="15" fontId="3" fillId="63" borderId="81" xfId="1818" applyNumberFormat="1" applyFont="1" applyFill="1" applyBorder="1" applyAlignment="1">
      <alignment horizontal="center" vertical="center" wrapText="1"/>
    </xf>
    <xf numFmtId="0" fontId="110" fillId="66" borderId="81" xfId="1818" applyNumberFormat="1" applyFont="1" applyFill="1" applyBorder="1" applyAlignment="1">
      <alignment horizontal="left" vertical="center" wrapText="1"/>
    </xf>
    <xf numFmtId="0" fontId="57" fillId="0" borderId="0" xfId="1818" applyNumberFormat="1" applyFont="1" applyFill="1" applyBorder="1" applyAlignment="1">
      <alignment horizontal="center" vertical="center" wrapText="1"/>
    </xf>
    <xf numFmtId="0" fontId="110" fillId="66" borderId="82" xfId="1818" applyNumberFormat="1" applyFont="1" applyFill="1" applyBorder="1" applyAlignment="1">
      <alignment vertical="center" wrapText="1"/>
    </xf>
    <xf numFmtId="7" fontId="3" fillId="63" borderId="82" xfId="2" applyNumberFormat="1" applyFont="1" applyFill="1" applyBorder="1" applyAlignment="1">
      <alignment horizontal="center" vertical="center" wrapText="1"/>
    </xf>
    <xf numFmtId="0" fontId="121" fillId="0" borderId="0" xfId="0" applyFont="1" applyFill="1" applyAlignment="1">
      <alignment vertical="top"/>
    </xf>
    <xf numFmtId="0" fontId="121" fillId="0" borderId="0" xfId="0" applyFont="1" applyAlignment="1">
      <alignment vertical="top"/>
    </xf>
    <xf numFmtId="0" fontId="121" fillId="0" borderId="0" xfId="0" applyFont="1" applyFill="1" applyBorder="1" applyAlignment="1">
      <alignment vertical="top"/>
    </xf>
    <xf numFmtId="43" fontId="0" fillId="0" borderId="0" xfId="13" applyFont="1" applyAlignment="1">
      <alignment horizontal="right"/>
    </xf>
    <xf numFmtId="43" fontId="0" fillId="0" borderId="0" xfId="13" applyFont="1"/>
    <xf numFmtId="0" fontId="3" fillId="0" borderId="0" xfId="50" applyFont="1"/>
    <xf numFmtId="0" fontId="128" fillId="0" borderId="0" xfId="50" applyFont="1" applyAlignment="1"/>
    <xf numFmtId="0" fontId="130" fillId="0" borderId="0" xfId="50" applyFont="1" applyAlignment="1"/>
    <xf numFmtId="0" fontId="129" fillId="0" borderId="0" xfId="50" applyFont="1" applyAlignment="1">
      <alignment horizontal="left" indent="12"/>
    </xf>
    <xf numFmtId="0" fontId="36" fillId="0" borderId="0" xfId="50" applyFont="1" applyAlignment="1"/>
    <xf numFmtId="0" fontId="132" fillId="68" borderId="68" xfId="0" applyFont="1" applyFill="1" applyBorder="1" applyAlignment="1">
      <alignment horizontal="center" vertical="center" wrapText="1"/>
    </xf>
    <xf numFmtId="0" fontId="132" fillId="68" borderId="68" xfId="0" quotePrefix="1" applyFont="1" applyFill="1" applyBorder="1" applyAlignment="1">
      <alignment horizontal="center" vertical="center" wrapText="1"/>
    </xf>
    <xf numFmtId="0" fontId="0" fillId="0" borderId="68" xfId="0" applyFont="1" applyFill="1" applyBorder="1"/>
    <xf numFmtId="0" fontId="133" fillId="0" borderId="68" xfId="0" applyFont="1" applyFill="1" applyBorder="1" applyAlignment="1">
      <alignment horizontal="left" vertical="center" wrapText="1"/>
    </xf>
    <xf numFmtId="41" fontId="1" fillId="0" borderId="68" xfId="13" applyNumberFormat="1" applyFont="1" applyFill="1" applyBorder="1" applyAlignment="1">
      <alignment vertical="center"/>
    </xf>
    <xf numFmtId="41" fontId="1" fillId="0" borderId="68" xfId="3" applyNumberFormat="1" applyFont="1" applyFill="1" applyBorder="1" applyAlignment="1">
      <alignment vertical="center"/>
    </xf>
    <xf numFmtId="41" fontId="1" fillId="0" borderId="68" xfId="13" applyNumberFormat="1" applyFont="1" applyFill="1" applyBorder="1" applyAlignment="1">
      <alignment horizontal="center" vertical="center"/>
    </xf>
    <xf numFmtId="0" fontId="133" fillId="0" borderId="68" xfId="0" applyFont="1" applyFill="1" applyBorder="1" applyAlignment="1">
      <alignment horizontal="left" vertical="center" wrapText="1" indent="2"/>
    </xf>
    <xf numFmtId="0" fontId="0" fillId="0" borderId="0" xfId="0" applyFill="1"/>
    <xf numFmtId="0" fontId="2" fillId="68" borderId="68" xfId="0" applyFont="1" applyFill="1" applyBorder="1" applyAlignment="1">
      <alignment horizontal="center"/>
    </xf>
    <xf numFmtId="41" fontId="2" fillId="68" borderId="68" xfId="13" applyNumberFormat="1" applyFont="1" applyFill="1" applyBorder="1" applyAlignment="1">
      <alignment vertical="center"/>
    </xf>
    <xf numFmtId="41" fontId="0" fillId="0" borderId="0" xfId="0" applyNumberFormat="1"/>
    <xf numFmtId="0" fontId="132" fillId="0" borderId="68" xfId="0" applyFont="1" applyFill="1" applyBorder="1" applyAlignment="1">
      <alignment horizontal="left" vertical="center" wrapText="1"/>
    </xf>
    <xf numFmtId="41" fontId="2" fillId="0" borderId="68" xfId="13" applyNumberFormat="1" applyFont="1" applyFill="1" applyBorder="1" applyAlignment="1">
      <alignment vertical="center"/>
    </xf>
    <xf numFmtId="0" fontId="133" fillId="0" borderId="68" xfId="0" applyFont="1" applyFill="1" applyBorder="1" applyAlignment="1">
      <alignment horizontal="left" vertical="center" wrapText="1" indent="4"/>
    </xf>
    <xf numFmtId="41" fontId="0" fillId="0" borderId="68" xfId="13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1" fontId="2" fillId="0" borderId="0" xfId="13" applyNumberFormat="1" applyFont="1" applyFill="1" applyBorder="1" applyAlignment="1">
      <alignment horizontal="center" vertical="center"/>
    </xf>
    <xf numFmtId="0" fontId="134" fillId="0" borderId="0" xfId="0" applyFont="1"/>
    <xf numFmtId="0" fontId="4" fillId="0" borderId="23" xfId="4" applyFont="1" applyBorder="1"/>
    <xf numFmtId="0" fontId="4" fillId="0" borderId="0" xfId="4" applyFont="1"/>
    <xf numFmtId="0" fontId="5" fillId="0" borderId="11" xfId="4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/>
    </xf>
    <xf numFmtId="0" fontId="5" fillId="0" borderId="13" xfId="4" applyFont="1" applyBorder="1" applyAlignment="1">
      <alignment horizontal="center"/>
    </xf>
    <xf numFmtId="0" fontId="5" fillId="0" borderId="14" xfId="4" applyFont="1" applyBorder="1" applyAlignment="1">
      <alignment horizontal="center"/>
    </xf>
    <xf numFmtId="0" fontId="5" fillId="0" borderId="15" xfId="4" applyFont="1" applyBorder="1" applyAlignment="1">
      <alignment horizontal="center"/>
    </xf>
    <xf numFmtId="0" fontId="5" fillId="0" borderId="16" xfId="4" applyFont="1" applyBorder="1" applyAlignment="1">
      <alignment horizontal="center"/>
    </xf>
    <xf numFmtId="0" fontId="5" fillId="0" borderId="11" xfId="4" applyFont="1" applyBorder="1" applyAlignment="1">
      <alignment horizontal="center" vertical="center" wrapText="1"/>
    </xf>
    <xf numFmtId="0" fontId="5" fillId="0" borderId="19" xfId="4" applyFont="1" applyBorder="1" applyAlignment="1">
      <alignment horizontal="center" vertical="center" wrapText="1"/>
    </xf>
    <xf numFmtId="17" fontId="5" fillId="0" borderId="12" xfId="4" applyNumberFormat="1" applyFont="1" applyBorder="1" applyAlignment="1">
      <alignment horizontal="center"/>
    </xf>
    <xf numFmtId="17" fontId="5" fillId="0" borderId="14" xfId="4" applyNumberFormat="1" applyFont="1" applyBorder="1" applyAlignment="1">
      <alignment horizontal="center"/>
    </xf>
    <xf numFmtId="0" fontId="5" fillId="0" borderId="0" xfId="4" applyFont="1" applyAlignment="1">
      <alignment horizontal="center"/>
    </xf>
    <xf numFmtId="0" fontId="4" fillId="0" borderId="0" xfId="4" applyFont="1" applyAlignment="1">
      <alignment horizontal="center"/>
    </xf>
    <xf numFmtId="0" fontId="12" fillId="0" borderId="0" xfId="4" applyFont="1" applyAlignment="1">
      <alignment horizontal="center"/>
    </xf>
    <xf numFmtId="0" fontId="11" fillId="0" borderId="0" xfId="4" applyFont="1" applyAlignment="1">
      <alignment horizontal="center"/>
    </xf>
    <xf numFmtId="0" fontId="12" fillId="0" borderId="25" xfId="4" applyFont="1" applyBorder="1" applyAlignment="1">
      <alignment horizontal="center" vertical="center"/>
    </xf>
    <xf numFmtId="0" fontId="12" fillId="0" borderId="28" xfId="4" applyFont="1" applyBorder="1" applyAlignment="1">
      <alignment horizontal="center" vertical="center"/>
    </xf>
    <xf numFmtId="0" fontId="12" fillId="0" borderId="27" xfId="4" applyFont="1" applyBorder="1" applyAlignment="1">
      <alignment horizontal="center" vertical="center"/>
    </xf>
    <xf numFmtId="0" fontId="12" fillId="0" borderId="30" xfId="4" applyFont="1" applyBorder="1" applyAlignment="1">
      <alignment horizontal="center" vertical="center"/>
    </xf>
    <xf numFmtId="0" fontId="12" fillId="0" borderId="0" xfId="4" applyFont="1" applyFill="1" applyAlignment="1">
      <alignment horizontal="center"/>
    </xf>
    <xf numFmtId="0" fontId="12" fillId="0" borderId="11" xfId="4" applyFont="1" applyBorder="1" applyAlignment="1">
      <alignment horizontal="center" vertical="center"/>
    </xf>
    <xf numFmtId="0" fontId="11" fillId="0" borderId="17" xfId="4" applyFont="1" applyBorder="1" applyAlignment="1">
      <alignment horizontal="center" vertical="center"/>
    </xf>
    <xf numFmtId="0" fontId="11" fillId="0" borderId="19" xfId="4" applyFont="1" applyBorder="1" applyAlignment="1">
      <alignment horizontal="center" vertical="center"/>
    </xf>
    <xf numFmtId="0" fontId="12" fillId="0" borderId="12" xfId="4" applyFont="1" applyBorder="1" applyAlignment="1">
      <alignment horizontal="center"/>
    </xf>
    <xf numFmtId="0" fontId="12" fillId="0" borderId="13" xfId="4" applyFont="1" applyBorder="1" applyAlignment="1">
      <alignment horizontal="center"/>
    </xf>
    <xf numFmtId="0" fontId="12" fillId="0" borderId="14" xfId="4" applyFont="1" applyBorder="1" applyAlignment="1">
      <alignment horizontal="center"/>
    </xf>
    <xf numFmtId="0" fontId="12" fillId="0" borderId="15" xfId="4" applyFont="1" applyBorder="1" applyAlignment="1">
      <alignment horizontal="center"/>
    </xf>
    <xf numFmtId="0" fontId="12" fillId="0" borderId="16" xfId="4" applyFont="1" applyBorder="1" applyAlignment="1">
      <alignment horizontal="center"/>
    </xf>
    <xf numFmtId="0" fontId="12" fillId="0" borderId="11" xfId="4" applyFont="1" applyBorder="1" applyAlignment="1">
      <alignment horizontal="center" vertical="center" wrapText="1"/>
    </xf>
    <xf numFmtId="0" fontId="12" fillId="0" borderId="19" xfId="4" applyFont="1" applyBorder="1" applyAlignment="1">
      <alignment horizontal="center" vertical="center" wrapText="1"/>
    </xf>
    <xf numFmtId="17" fontId="12" fillId="0" borderId="12" xfId="4" applyNumberFormat="1" applyFont="1" applyBorder="1" applyAlignment="1">
      <alignment horizontal="center"/>
    </xf>
    <xf numFmtId="17" fontId="12" fillId="0" borderId="14" xfId="4" applyNumberFormat="1" applyFont="1" applyBorder="1" applyAlignment="1">
      <alignment horizontal="center"/>
    </xf>
    <xf numFmtId="0" fontId="5" fillId="0" borderId="28" xfId="4" applyFont="1" applyBorder="1" applyAlignment="1">
      <alignment horizontal="center"/>
    </xf>
    <xf numFmtId="0" fontId="5" fillId="0" borderId="24" xfId="4" applyFont="1" applyBorder="1" applyAlignment="1">
      <alignment horizontal="center"/>
    </xf>
    <xf numFmtId="0" fontId="5" fillId="0" borderId="30" xfId="4" applyFont="1" applyBorder="1" applyAlignment="1">
      <alignment horizontal="center"/>
    </xf>
    <xf numFmtId="0" fontId="5" fillId="0" borderId="33" xfId="4" applyFont="1" applyFill="1" applyBorder="1" applyAlignment="1">
      <alignment horizontal="left" wrapText="1"/>
    </xf>
    <xf numFmtId="0" fontId="5" fillId="0" borderId="0" xfId="4" applyFont="1" applyFill="1" applyBorder="1" applyAlignment="1">
      <alignment horizontal="left" wrapText="1"/>
    </xf>
    <xf numFmtId="0" fontId="5" fillId="0" borderId="33" xfId="4" applyFont="1" applyBorder="1" applyAlignment="1">
      <alignment horizontal="left" wrapText="1"/>
    </xf>
    <xf numFmtId="0" fontId="5" fillId="0" borderId="0" xfId="4" applyFont="1" applyBorder="1" applyAlignment="1">
      <alignment horizontal="left" wrapText="1"/>
    </xf>
    <xf numFmtId="0" fontId="5" fillId="0" borderId="33" xfId="4" applyFont="1" applyBorder="1" applyAlignment="1">
      <alignment horizontal="center"/>
    </xf>
    <xf numFmtId="0" fontId="5" fillId="0" borderId="0" xfId="4" applyFont="1" applyBorder="1" applyAlignment="1">
      <alignment horizontal="center"/>
    </xf>
    <xf numFmtId="0" fontId="5" fillId="0" borderId="31" xfId="4" applyFont="1" applyBorder="1" applyAlignment="1">
      <alignment horizontal="center"/>
    </xf>
    <xf numFmtId="0" fontId="5" fillId="0" borderId="25" xfId="4" applyFont="1" applyBorder="1" applyAlignment="1">
      <alignment horizontal="center"/>
    </xf>
    <xf numFmtId="0" fontId="5" fillId="0" borderId="37" xfId="4" applyFont="1" applyBorder="1" applyAlignment="1">
      <alignment horizontal="center"/>
    </xf>
    <xf numFmtId="0" fontId="5" fillId="0" borderId="27" xfId="4" applyFont="1" applyBorder="1" applyAlignment="1">
      <alignment horizontal="center"/>
    </xf>
    <xf numFmtId="0" fontId="4" fillId="0" borderId="33" xfId="4" applyFont="1" applyBorder="1" applyAlignment="1">
      <alignment horizontal="center"/>
    </xf>
    <xf numFmtId="0" fontId="4" fillId="0" borderId="0" xfId="4" applyFont="1" applyBorder="1" applyAlignment="1">
      <alignment horizontal="center"/>
    </xf>
    <xf numFmtId="0" fontId="4" fillId="0" borderId="31" xfId="4" applyFont="1" applyBorder="1" applyAlignment="1">
      <alignment horizontal="center"/>
    </xf>
    <xf numFmtId="0" fontId="12" fillId="0" borderId="33" xfId="4" applyFont="1" applyBorder="1" applyAlignment="1">
      <alignment horizontal="center"/>
    </xf>
    <xf numFmtId="0" fontId="12" fillId="0" borderId="0" xfId="4" applyFont="1" applyBorder="1" applyAlignment="1">
      <alignment horizontal="center"/>
    </xf>
    <xf numFmtId="0" fontId="12" fillId="0" borderId="31" xfId="4" applyFont="1" applyBorder="1" applyAlignment="1">
      <alignment horizontal="center"/>
    </xf>
    <xf numFmtId="0" fontId="12" fillId="0" borderId="33" xfId="4" applyFont="1" applyBorder="1" applyAlignment="1">
      <alignment horizontal="justify"/>
    </xf>
    <xf numFmtId="0" fontId="12" fillId="0" borderId="0" xfId="4" applyFont="1" applyBorder="1" applyAlignment="1">
      <alignment horizontal="justify"/>
    </xf>
    <xf numFmtId="0" fontId="12" fillId="0" borderId="25" xfId="4" applyFont="1" applyBorder="1" applyAlignment="1">
      <alignment horizontal="center"/>
    </xf>
    <xf numFmtId="0" fontId="12" fillId="0" borderId="37" xfId="4" applyFont="1" applyBorder="1" applyAlignment="1">
      <alignment horizontal="center"/>
    </xf>
    <xf numFmtId="0" fontId="12" fillId="0" borderId="27" xfId="4" applyFont="1" applyBorder="1" applyAlignment="1">
      <alignment horizontal="center"/>
    </xf>
    <xf numFmtId="0" fontId="11" fillId="0" borderId="28" xfId="4" applyFont="1" applyBorder="1" applyAlignment="1">
      <alignment horizontal="center"/>
    </xf>
    <xf numFmtId="0" fontId="11" fillId="0" borderId="24" xfId="4" applyFont="1" applyBorder="1" applyAlignment="1">
      <alignment horizontal="center"/>
    </xf>
    <xf numFmtId="0" fontId="11" fillId="0" borderId="30" xfId="4" applyFont="1" applyBorder="1" applyAlignment="1">
      <alignment horizontal="center"/>
    </xf>
    <xf numFmtId="0" fontId="11" fillId="0" borderId="33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11" fillId="0" borderId="31" xfId="4" applyFont="1" applyBorder="1" applyAlignment="1">
      <alignment horizontal="center"/>
    </xf>
    <xf numFmtId="0" fontId="12" fillId="0" borderId="28" xfId="4" applyFont="1" applyBorder="1" applyAlignment="1">
      <alignment horizontal="center"/>
    </xf>
    <xf numFmtId="0" fontId="12" fillId="0" borderId="24" xfId="4" applyFont="1" applyBorder="1" applyAlignment="1">
      <alignment horizontal="center"/>
    </xf>
    <xf numFmtId="0" fontId="12" fillId="0" borderId="30" xfId="4" applyFont="1" applyBorder="1" applyAlignment="1">
      <alignment horizontal="center"/>
    </xf>
    <xf numFmtId="0" fontId="12" fillId="0" borderId="33" xfId="4" applyFont="1" applyBorder="1" applyAlignment="1">
      <alignment horizontal="center" vertical="justify"/>
    </xf>
    <xf numFmtId="0" fontId="12" fillId="0" borderId="0" xfId="4" applyFont="1" applyBorder="1" applyAlignment="1">
      <alignment horizontal="center" vertical="justify"/>
    </xf>
    <xf numFmtId="0" fontId="12" fillId="0" borderId="31" xfId="4" applyFont="1" applyBorder="1" applyAlignment="1">
      <alignment horizontal="center" vertical="justify"/>
    </xf>
    <xf numFmtId="0" fontId="15" fillId="0" borderId="0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39" applyFont="1" applyFill="1" applyAlignment="1">
      <alignment horizontal="center"/>
    </xf>
    <xf numFmtId="0" fontId="11" fillId="0" borderId="0" xfId="39" applyFont="1" applyFill="1" applyAlignment="1">
      <alignment horizontal="center"/>
    </xf>
    <xf numFmtId="0" fontId="23" fillId="34" borderId="0" xfId="63" applyNumberFormat="1" applyFont="1" applyFill="1" applyBorder="1" applyAlignment="1" applyProtection="1">
      <alignment horizontal="center" vertical="center"/>
    </xf>
    <xf numFmtId="0" fontId="23" fillId="0" borderId="20" xfId="63" applyNumberFormat="1" applyFont="1" applyFill="1" applyBorder="1" applyAlignment="1" applyProtection="1">
      <alignment horizontal="center" vertical="center" wrapText="1"/>
    </xf>
    <xf numFmtId="0" fontId="23" fillId="0" borderId="20" xfId="63" applyNumberFormat="1" applyFont="1" applyFill="1" applyBorder="1" applyAlignment="1" applyProtection="1">
      <alignment horizontal="center" vertical="center"/>
    </xf>
    <xf numFmtId="0" fontId="28" fillId="34" borderId="0" xfId="63" applyNumberFormat="1" applyFont="1" applyFill="1" applyBorder="1" applyAlignment="1" applyProtection="1">
      <alignment horizontal="center" vertical="center"/>
    </xf>
    <xf numFmtId="0" fontId="31" fillId="0" borderId="20" xfId="63" applyNumberFormat="1" applyFont="1" applyFill="1" applyBorder="1" applyAlignment="1" applyProtection="1">
      <alignment horizontal="center" vertical="center"/>
    </xf>
    <xf numFmtId="0" fontId="31" fillId="0" borderId="0" xfId="64" applyFont="1" applyFill="1" applyAlignment="1">
      <alignment horizontal="center" vertical="center" wrapText="1"/>
    </xf>
    <xf numFmtId="0" fontId="32" fillId="0" borderId="0" xfId="64" applyNumberFormat="1" applyFont="1" applyFill="1" applyBorder="1" applyAlignment="1" applyProtection="1">
      <alignment horizontal="center" vertical="center" wrapText="1"/>
    </xf>
    <xf numFmtId="0" fontId="31" fillId="0" borderId="20" xfId="64" applyNumberFormat="1" applyFont="1" applyFill="1" applyBorder="1" applyAlignment="1" applyProtection="1">
      <alignment horizontal="center" vertical="center" wrapText="1"/>
    </xf>
    <xf numFmtId="0" fontId="31" fillId="0" borderId="20" xfId="64" applyNumberFormat="1" applyFont="1" applyFill="1" applyBorder="1" applyAlignment="1" applyProtection="1">
      <alignment horizontal="center" vertical="center"/>
    </xf>
    <xf numFmtId="0" fontId="31" fillId="0" borderId="20" xfId="64" applyFont="1" applyFill="1" applyBorder="1" applyAlignment="1">
      <alignment horizontal="center" vertical="center"/>
    </xf>
    <xf numFmtId="0" fontId="23" fillId="0" borderId="0" xfId="63" applyNumberFormat="1" applyFont="1" applyFill="1" applyBorder="1" applyAlignment="1" applyProtection="1">
      <alignment horizontal="center" vertical="center"/>
    </xf>
    <xf numFmtId="0" fontId="22" fillId="0" borderId="20" xfId="63" applyNumberFormat="1" applyFont="1" applyFill="1" applyBorder="1" applyAlignment="1" applyProtection="1">
      <alignment horizontal="center" vertical="center"/>
    </xf>
    <xf numFmtId="0" fontId="23" fillId="0" borderId="12" xfId="63" applyNumberFormat="1" applyFont="1" applyFill="1" applyBorder="1" applyAlignment="1" applyProtection="1">
      <alignment horizontal="center" vertical="center" wrapText="1"/>
    </xf>
    <xf numFmtId="0" fontId="23" fillId="0" borderId="10" xfId="63" applyNumberFormat="1" applyFont="1" applyFill="1" applyBorder="1" applyAlignment="1" applyProtection="1">
      <alignment horizontal="center" vertical="center"/>
    </xf>
    <xf numFmtId="0" fontId="23" fillId="0" borderId="0" xfId="63" applyNumberFormat="1" applyFont="1" applyFill="1" applyBorder="1" applyAlignment="1" applyProtection="1">
      <alignment horizontal="center" vertical="center" wrapText="1"/>
    </xf>
    <xf numFmtId="0" fontId="22" fillId="0" borderId="20" xfId="63" applyNumberFormat="1" applyFont="1" applyFill="1" applyBorder="1" applyAlignment="1" applyProtection="1">
      <alignment horizontal="center" vertical="center" wrapText="1"/>
    </xf>
    <xf numFmtId="0" fontId="31" fillId="0" borderId="20" xfId="64" applyFont="1" applyFill="1" applyBorder="1" applyAlignment="1">
      <alignment horizontal="center" vertical="center" wrapText="1"/>
    </xf>
    <xf numFmtId="0" fontId="31" fillId="0" borderId="0" xfId="63" applyNumberFormat="1" applyFont="1" applyFill="1" applyBorder="1" applyAlignment="1" applyProtection="1">
      <alignment horizontal="center" vertical="center"/>
    </xf>
    <xf numFmtId="0" fontId="31" fillId="0" borderId="20" xfId="63" applyNumberFormat="1" applyFont="1" applyFill="1" applyBorder="1" applyAlignment="1" applyProtection="1">
      <alignment horizontal="center" vertical="center" wrapText="1"/>
    </xf>
    <xf numFmtId="0" fontId="31" fillId="0" borderId="12" xfId="63" applyNumberFormat="1" applyFont="1" applyFill="1" applyBorder="1" applyAlignment="1" applyProtection="1">
      <alignment horizontal="center" vertical="center"/>
    </xf>
    <xf numFmtId="0" fontId="31" fillId="0" borderId="13" xfId="63" applyNumberFormat="1" applyFont="1" applyFill="1" applyBorder="1" applyAlignment="1" applyProtection="1">
      <alignment horizontal="center" vertical="center"/>
    </xf>
    <xf numFmtId="0" fontId="31" fillId="0" borderId="16" xfId="63" applyNumberFormat="1" applyFont="1" applyFill="1" applyBorder="1" applyAlignment="1" applyProtection="1">
      <alignment horizontal="center" vertical="center"/>
    </xf>
    <xf numFmtId="0" fontId="36" fillId="35" borderId="0" xfId="68" applyFont="1" applyFill="1" applyAlignment="1">
      <alignment horizontal="center" vertical="top"/>
    </xf>
    <xf numFmtId="172" fontId="36" fillId="35" borderId="0" xfId="68" applyNumberFormat="1" applyFont="1" applyFill="1" applyAlignment="1">
      <alignment horizontal="center" vertical="top"/>
    </xf>
    <xf numFmtId="0" fontId="38" fillId="35" borderId="0" xfId="68" applyFont="1" applyFill="1" applyAlignment="1">
      <alignment horizontal="center" vertical="top"/>
    </xf>
    <xf numFmtId="0" fontId="40" fillId="35" borderId="51" xfId="68" applyFont="1" applyFill="1" applyBorder="1" applyAlignment="1">
      <alignment horizontal="center" vertical="center" wrapText="1"/>
    </xf>
    <xf numFmtId="0" fontId="40" fillId="35" borderId="52" xfId="68" applyFont="1" applyFill="1" applyBorder="1" applyAlignment="1">
      <alignment horizontal="center" vertical="center" wrapText="1"/>
    </xf>
    <xf numFmtId="0" fontId="41" fillId="35" borderId="54" xfId="68" applyFont="1" applyFill="1" applyBorder="1" applyAlignment="1">
      <alignment horizontal="center" vertical="top"/>
    </xf>
    <xf numFmtId="0" fontId="41" fillId="35" borderId="55" xfId="68" applyFont="1" applyFill="1" applyBorder="1" applyAlignment="1">
      <alignment horizontal="center" vertical="top"/>
    </xf>
    <xf numFmtId="0" fontId="40" fillId="35" borderId="53" xfId="68" applyFont="1" applyFill="1" applyBorder="1" applyAlignment="1">
      <alignment horizontal="center" vertical="center" wrapText="1"/>
    </xf>
    <xf numFmtId="0" fontId="40" fillId="35" borderId="19" xfId="68" applyFont="1" applyFill="1" applyBorder="1" applyAlignment="1">
      <alignment horizontal="center" vertical="center" wrapText="1"/>
    </xf>
    <xf numFmtId="0" fontId="40" fillId="35" borderId="55" xfId="68" applyFont="1" applyFill="1" applyBorder="1" applyAlignment="1">
      <alignment horizontal="right" vertical="center" wrapText="1"/>
    </xf>
    <xf numFmtId="0" fontId="40" fillId="35" borderId="36" xfId="68" applyFont="1" applyFill="1" applyBorder="1" applyAlignment="1">
      <alignment horizontal="right" vertical="center" wrapText="1"/>
    </xf>
    <xf numFmtId="0" fontId="40" fillId="35" borderId="0" xfId="68" applyFont="1" applyFill="1" applyBorder="1" applyAlignment="1">
      <alignment horizontal="center"/>
    </xf>
    <xf numFmtId="172" fontId="40" fillId="35" borderId="0" xfId="68" applyNumberFormat="1" applyFont="1" applyFill="1" applyBorder="1" applyAlignment="1">
      <alignment horizontal="center"/>
    </xf>
    <xf numFmtId="0" fontId="44" fillId="35" borderId="0" xfId="68" applyFont="1" applyFill="1" applyBorder="1" applyAlignment="1">
      <alignment horizontal="center"/>
    </xf>
    <xf numFmtId="0" fontId="101" fillId="0" borderId="0" xfId="68" applyFont="1" applyAlignment="1">
      <alignment horizontal="center"/>
    </xf>
    <xf numFmtId="172" fontId="101" fillId="0" borderId="0" xfId="68" applyNumberFormat="1" applyFont="1" applyAlignment="1">
      <alignment horizontal="center"/>
    </xf>
    <xf numFmtId="0" fontId="102" fillId="0" borderId="0" xfId="68" applyFont="1" applyAlignment="1">
      <alignment horizontal="center"/>
    </xf>
    <xf numFmtId="0" fontId="104" fillId="0" borderId="53" xfId="4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04" fillId="0" borderId="54" xfId="4" applyFont="1" applyBorder="1" applyAlignment="1">
      <alignment horizontal="center" vertical="center"/>
    </xf>
    <xf numFmtId="0" fontId="104" fillId="0" borderId="55" xfId="4" applyFont="1" applyBorder="1" applyAlignment="1">
      <alignment horizontal="center" vertical="center"/>
    </xf>
    <xf numFmtId="0" fontId="104" fillId="0" borderId="35" xfId="4" applyFont="1" applyBorder="1" applyAlignment="1">
      <alignment horizontal="center" vertical="center"/>
    </xf>
    <xf numFmtId="0" fontId="104" fillId="0" borderId="36" xfId="4" applyFont="1" applyBorder="1" applyAlignment="1">
      <alignment horizontal="center" vertical="center"/>
    </xf>
    <xf numFmtId="0" fontId="104" fillId="0" borderId="19" xfId="4" applyFont="1" applyBorder="1" applyAlignment="1">
      <alignment horizontal="center" vertical="center" wrapText="1"/>
    </xf>
    <xf numFmtId="0" fontId="108" fillId="0" borderId="0" xfId="69" applyFont="1" applyAlignment="1">
      <alignment horizontal="center" vertical="center"/>
    </xf>
    <xf numFmtId="0" fontId="109" fillId="0" borderId="0" xfId="69" applyFont="1" applyBorder="1" applyAlignment="1">
      <alignment horizontal="center" vertical="center"/>
    </xf>
    <xf numFmtId="0" fontId="96" fillId="0" borderId="71" xfId="69" applyFont="1" applyFill="1" applyBorder="1" applyAlignment="1">
      <alignment horizontal="left" wrapText="1"/>
    </xf>
    <xf numFmtId="0" fontId="96" fillId="0" borderId="0" xfId="69" applyFont="1" applyAlignment="1">
      <alignment horizontal="left" vertical="center" wrapText="1"/>
    </xf>
    <xf numFmtId="15" fontId="102" fillId="0" borderId="74" xfId="1818" applyNumberFormat="1" applyFont="1" applyFill="1" applyBorder="1" applyAlignment="1">
      <alignment horizontal="center" vertical="center"/>
    </xf>
    <xf numFmtId="15" fontId="102" fillId="0" borderId="0" xfId="1818" applyNumberFormat="1" applyFont="1" applyFill="1" applyBorder="1" applyAlignment="1">
      <alignment horizontal="center" vertical="center"/>
    </xf>
    <xf numFmtId="15" fontId="102" fillId="0" borderId="75" xfId="1818" applyNumberFormat="1" applyFont="1" applyFill="1" applyBorder="1" applyAlignment="1">
      <alignment horizontal="center" vertical="center"/>
    </xf>
    <xf numFmtId="0" fontId="102" fillId="0" borderId="0" xfId="1818" applyFont="1" applyBorder="1" applyAlignment="1">
      <alignment horizontal="center" vertical="center" wrapText="1"/>
    </xf>
    <xf numFmtId="0" fontId="102" fillId="0" borderId="75" xfId="1818" applyFont="1" applyBorder="1" applyAlignment="1">
      <alignment horizontal="center" vertical="center" wrapText="1"/>
    </xf>
    <xf numFmtId="0" fontId="101" fillId="0" borderId="0" xfId="1818" applyFont="1" applyFill="1" applyBorder="1" applyAlignment="1">
      <alignment horizontal="center" vertical="center" wrapText="1"/>
    </xf>
    <xf numFmtId="0" fontId="101" fillId="0" borderId="75" xfId="1818" applyFont="1" applyFill="1" applyBorder="1" applyAlignment="1">
      <alignment horizontal="center" vertical="center" wrapText="1"/>
    </xf>
    <xf numFmtId="43" fontId="102" fillId="0" borderId="0" xfId="13" applyFont="1" applyFill="1" applyBorder="1" applyAlignment="1">
      <alignment horizontal="center" vertical="center"/>
    </xf>
    <xf numFmtId="43" fontId="102" fillId="0" borderId="75" xfId="13" applyFont="1" applyFill="1" applyBorder="1" applyAlignment="1">
      <alignment horizontal="center" vertical="center"/>
    </xf>
    <xf numFmtId="10" fontId="102" fillId="0" borderId="0" xfId="1818" applyNumberFormat="1" applyFont="1" applyFill="1" applyBorder="1" applyAlignment="1">
      <alignment horizontal="center" vertical="center"/>
    </xf>
    <xf numFmtId="0" fontId="102" fillId="0" borderId="0" xfId="1818" applyFont="1" applyFill="1" applyBorder="1" applyAlignment="1">
      <alignment horizontal="center" vertical="center"/>
    </xf>
    <xf numFmtId="0" fontId="102" fillId="0" borderId="75" xfId="1818" applyFont="1" applyFill="1" applyBorder="1" applyAlignment="1">
      <alignment horizontal="center" vertical="center"/>
    </xf>
    <xf numFmtId="15" fontId="102" fillId="0" borderId="0" xfId="1818" applyNumberFormat="1" applyFont="1" applyBorder="1" applyAlignment="1">
      <alignment horizontal="center" vertical="center"/>
    </xf>
    <xf numFmtId="15" fontId="102" fillId="0" borderId="75" xfId="1818" applyNumberFormat="1" applyFont="1" applyBorder="1" applyAlignment="1">
      <alignment horizontal="center" vertical="center"/>
    </xf>
    <xf numFmtId="0" fontId="102" fillId="0" borderId="74" xfId="1818" applyFont="1" applyBorder="1" applyAlignment="1">
      <alignment horizontal="center" vertical="center" wrapText="1"/>
    </xf>
    <xf numFmtId="0" fontId="101" fillId="0" borderId="74" xfId="1818" applyFont="1" applyFill="1" applyBorder="1" applyAlignment="1">
      <alignment horizontal="center" vertical="center" wrapText="1"/>
    </xf>
    <xf numFmtId="43" fontId="102" fillId="0" borderId="74" xfId="13" applyFont="1" applyFill="1" applyBorder="1" applyAlignment="1">
      <alignment horizontal="center" vertical="center"/>
    </xf>
    <xf numFmtId="0" fontId="104" fillId="0" borderId="72" xfId="1818" applyFont="1" applyFill="1" applyBorder="1" applyAlignment="1">
      <alignment horizontal="center" vertical="center" wrapText="1"/>
    </xf>
    <xf numFmtId="0" fontId="104" fillId="0" borderId="0" xfId="1818" applyFont="1" applyFill="1" applyBorder="1" applyAlignment="1">
      <alignment horizontal="center" vertical="center" wrapText="1"/>
    </xf>
    <xf numFmtId="0" fontId="104" fillId="0" borderId="73" xfId="1818" applyFont="1" applyFill="1" applyBorder="1" applyAlignment="1">
      <alignment horizontal="center" vertical="center" wrapText="1"/>
    </xf>
    <xf numFmtId="0" fontId="102" fillId="0" borderId="74" xfId="1818" applyFont="1" applyFill="1" applyBorder="1" applyAlignment="1">
      <alignment horizontal="center" vertical="center"/>
    </xf>
    <xf numFmtId="10" fontId="102" fillId="0" borderId="74" xfId="1818" applyNumberFormat="1" applyFont="1" applyFill="1" applyBorder="1" applyAlignment="1">
      <alignment horizontal="center" vertical="center"/>
    </xf>
    <xf numFmtId="15" fontId="102" fillId="0" borderId="74" xfId="1818" applyNumberFormat="1" applyFont="1" applyBorder="1" applyAlignment="1">
      <alignment horizontal="center" vertical="center"/>
    </xf>
    <xf numFmtId="0" fontId="115" fillId="0" borderId="0" xfId="1818" applyFont="1" applyBorder="1" applyAlignment="1">
      <alignment horizontal="center" vertical="center" wrapText="1"/>
    </xf>
    <xf numFmtId="0" fontId="116" fillId="0" borderId="0" xfId="1818" applyFont="1" applyBorder="1" applyAlignment="1">
      <alignment horizontal="center" vertical="center" wrapText="1"/>
    </xf>
    <xf numFmtId="0" fontId="117" fillId="0" borderId="0" xfId="1818" applyFont="1" applyBorder="1" applyAlignment="1">
      <alignment horizontal="center" vertical="center" wrapText="1"/>
    </xf>
    <xf numFmtId="0" fontId="118" fillId="0" borderId="0" xfId="1818" applyFont="1" applyBorder="1" applyAlignment="1">
      <alignment horizontal="center" vertical="center" wrapText="1"/>
    </xf>
    <xf numFmtId="0" fontId="111" fillId="63" borderId="0" xfId="0" applyFont="1" applyFill="1" applyBorder="1" applyAlignment="1">
      <alignment horizontal="justify" vertical="center" wrapText="1"/>
    </xf>
    <xf numFmtId="0" fontId="111" fillId="0" borderId="0" xfId="0" applyFont="1" applyAlignment="1">
      <alignment horizontal="left" wrapText="1"/>
    </xf>
    <xf numFmtId="0" fontId="120" fillId="0" borderId="0" xfId="0" applyFont="1" applyAlignment="1">
      <alignment horizontal="center" wrapText="1"/>
    </xf>
    <xf numFmtId="0" fontId="111" fillId="0" borderId="0" xfId="0" applyFont="1" applyAlignment="1">
      <alignment horizontal="center"/>
    </xf>
    <xf numFmtId="0" fontId="101" fillId="0" borderId="0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center" vertical="center" wrapText="1"/>
    </xf>
    <xf numFmtId="0" fontId="111" fillId="63" borderId="0" xfId="0" applyFont="1" applyFill="1" applyBorder="1" applyAlignment="1">
      <alignment horizontal="justify" vertical="center"/>
    </xf>
    <xf numFmtId="0" fontId="111" fillId="0" borderId="73" xfId="0" applyFont="1" applyFill="1" applyBorder="1" applyAlignment="1">
      <alignment horizontal="justify" vertical="center" wrapText="1"/>
    </xf>
    <xf numFmtId="0" fontId="101" fillId="0" borderId="0" xfId="0" applyFont="1" applyFill="1" applyBorder="1" applyAlignment="1">
      <alignment horizontal="right" vertical="center" wrapText="1"/>
    </xf>
    <xf numFmtId="0" fontId="111" fillId="0" borderId="73" xfId="0" applyFont="1" applyFill="1" applyBorder="1" applyAlignment="1">
      <alignment horizontal="justify" vertical="center" wrapText="1" readingOrder="1"/>
    </xf>
    <xf numFmtId="0" fontId="12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123" fillId="0" borderId="0" xfId="0" applyFont="1" applyBorder="1" applyAlignment="1">
      <alignment horizontal="left" vertical="center" wrapText="1"/>
    </xf>
    <xf numFmtId="4" fontId="101" fillId="0" borderId="0" xfId="1818" applyNumberFormat="1" applyFont="1" applyAlignment="1">
      <alignment horizontal="center"/>
    </xf>
    <xf numFmtId="4" fontId="101" fillId="0" borderId="0" xfId="1818" applyNumberFormat="1" applyFont="1" applyBorder="1" applyAlignment="1">
      <alignment horizontal="center" vertical="center"/>
    </xf>
    <xf numFmtId="4" fontId="104" fillId="0" borderId="0" xfId="1818" applyNumberFormat="1" applyFont="1" applyFill="1" applyBorder="1" applyAlignment="1">
      <alignment horizontal="center" vertical="center" wrapText="1"/>
    </xf>
    <xf numFmtId="4" fontId="104" fillId="0" borderId="79" xfId="1818" applyNumberFormat="1" applyFont="1" applyFill="1" applyBorder="1" applyAlignment="1">
      <alignment horizontal="center" vertical="center" wrapText="1"/>
    </xf>
    <xf numFmtId="0" fontId="113" fillId="0" borderId="0" xfId="0" applyFont="1" applyAlignment="1">
      <alignment horizontal="center"/>
    </xf>
    <xf numFmtId="0" fontId="110" fillId="66" borderId="81" xfId="1818" applyNumberFormat="1" applyFont="1" applyFill="1" applyBorder="1" applyAlignment="1">
      <alignment horizontal="left" vertical="center" wrapText="1"/>
    </xf>
    <xf numFmtId="15" fontId="3" fillId="63" borderId="81" xfId="1818" applyNumberFormat="1" applyFont="1" applyFill="1" applyBorder="1" applyAlignment="1">
      <alignment horizontal="center" vertical="center" wrapText="1"/>
    </xf>
    <xf numFmtId="0" fontId="57" fillId="0" borderId="0" xfId="1818" applyNumberFormat="1" applyFont="1" applyFill="1" applyBorder="1" applyAlignment="1">
      <alignment horizontal="center" vertical="center" wrapText="1"/>
    </xf>
    <xf numFmtId="0" fontId="111" fillId="0" borderId="0" xfId="0" applyFont="1" applyAlignment="1">
      <alignment horizontal="left" vertical="top" wrapText="1"/>
    </xf>
    <xf numFmtId="0" fontId="46" fillId="0" borderId="0" xfId="0" applyFont="1" applyAlignment="1">
      <alignment horizontal="left" vertical="center"/>
    </xf>
    <xf numFmtId="0" fontId="102" fillId="0" borderId="0" xfId="0" applyFont="1" applyBorder="1" applyAlignment="1">
      <alignment horizontal="center" vertical="center"/>
    </xf>
    <xf numFmtId="0" fontId="120" fillId="0" borderId="79" xfId="0" applyFont="1" applyFill="1" applyBorder="1" applyAlignment="1">
      <alignment horizontal="center"/>
    </xf>
    <xf numFmtId="0" fontId="0" fillId="0" borderId="0" xfId="0" applyAlignment="1">
      <alignment horizontal="justify" vertical="top"/>
    </xf>
    <xf numFmtId="0" fontId="0" fillId="0" borderId="0" xfId="0" applyAlignment="1">
      <alignment horizontal="justify"/>
    </xf>
    <xf numFmtId="0" fontId="2" fillId="0" borderId="51" xfId="0" applyFont="1" applyBorder="1" applyAlignment="1">
      <alignment horizontal="left"/>
    </xf>
    <xf numFmtId="0" fontId="2" fillId="0" borderId="83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3" fontId="0" fillId="0" borderId="51" xfId="13" applyNumberFormat="1" applyFont="1" applyBorder="1" applyAlignment="1">
      <alignment horizontal="right"/>
    </xf>
    <xf numFmtId="0" fontId="0" fillId="0" borderId="52" xfId="13" applyNumberFormat="1" applyFont="1" applyBorder="1" applyAlignment="1">
      <alignment horizontal="right"/>
    </xf>
    <xf numFmtId="168" fontId="0" fillId="0" borderId="51" xfId="13" applyNumberFormat="1" applyFont="1" applyBorder="1" applyAlignment="1">
      <alignment horizontal="right"/>
    </xf>
    <xf numFmtId="168" fontId="0" fillId="0" borderId="52" xfId="13" applyNumberFormat="1" applyFont="1" applyBorder="1" applyAlignment="1">
      <alignment horizontal="right"/>
    </xf>
    <xf numFmtId="0" fontId="2" fillId="67" borderId="51" xfId="0" applyFont="1" applyFill="1" applyBorder="1" applyAlignment="1">
      <alignment horizontal="center"/>
    </xf>
    <xf numFmtId="0" fontId="2" fillId="67" borderId="83" xfId="0" applyFont="1" applyFill="1" applyBorder="1" applyAlignment="1">
      <alignment horizontal="center"/>
    </xf>
    <xf numFmtId="0" fontId="2" fillId="67" borderId="52" xfId="0" applyFont="1" applyFill="1" applyBorder="1" applyAlignment="1">
      <alignment horizontal="center"/>
    </xf>
    <xf numFmtId="167" fontId="0" fillId="0" borderId="51" xfId="13" applyNumberFormat="1" applyFont="1" applyBorder="1" applyAlignment="1">
      <alignment horizontal="right"/>
    </xf>
    <xf numFmtId="167" fontId="0" fillId="0" borderId="52" xfId="13" applyNumberFormat="1" applyFont="1" applyBorder="1" applyAlignment="1">
      <alignment horizontal="right"/>
    </xf>
    <xf numFmtId="167" fontId="0" fillId="0" borderId="51" xfId="13" applyNumberFormat="1" applyFont="1" applyBorder="1" applyAlignment="1">
      <alignment horizontal="center"/>
    </xf>
    <xf numFmtId="167" fontId="0" fillId="0" borderId="52" xfId="13" applyNumberFormat="1" applyFont="1" applyBorder="1" applyAlignment="1">
      <alignment horizontal="center"/>
    </xf>
    <xf numFmtId="43" fontId="2" fillId="67" borderId="51" xfId="13" applyFont="1" applyFill="1" applyBorder="1" applyAlignment="1">
      <alignment horizontal="center"/>
    </xf>
    <xf numFmtId="43" fontId="2" fillId="67" borderId="52" xfId="13" applyFont="1" applyFill="1" applyBorder="1" applyAlignment="1">
      <alignment horizontal="center"/>
    </xf>
    <xf numFmtId="43" fontId="0" fillId="0" borderId="51" xfId="13" applyFont="1" applyBorder="1" applyAlignment="1">
      <alignment horizontal="right"/>
    </xf>
    <xf numFmtId="43" fontId="0" fillId="0" borderId="52" xfId="13" applyFont="1" applyBorder="1" applyAlignment="1">
      <alignment horizontal="right"/>
    </xf>
    <xf numFmtId="0" fontId="0" fillId="0" borderId="51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67" borderId="54" xfId="0" applyFill="1" applyBorder="1" applyAlignment="1">
      <alignment horizontal="center" vertical="top" wrapText="1"/>
    </xf>
    <xf numFmtId="0" fontId="0" fillId="67" borderId="23" xfId="0" applyFill="1" applyBorder="1" applyAlignment="1">
      <alignment horizontal="center" vertical="top" wrapText="1"/>
    </xf>
    <xf numFmtId="0" fontId="0" fillId="67" borderId="55" xfId="0" applyFill="1" applyBorder="1" applyAlignment="1">
      <alignment horizontal="center" vertical="top" wrapText="1"/>
    </xf>
    <xf numFmtId="0" fontId="0" fillId="67" borderId="22" xfId="0" applyFill="1" applyBorder="1" applyAlignment="1">
      <alignment horizontal="center" vertical="top" wrapText="1"/>
    </xf>
    <xf numFmtId="0" fontId="0" fillId="67" borderId="0" xfId="0" applyFill="1" applyBorder="1" applyAlignment="1">
      <alignment horizontal="center" vertical="top" wrapText="1"/>
    </xf>
    <xf numFmtId="0" fontId="0" fillId="67" borderId="34" xfId="0" applyFill="1" applyBorder="1" applyAlignment="1">
      <alignment horizontal="center" vertical="top" wrapText="1"/>
    </xf>
    <xf numFmtId="0" fontId="0" fillId="67" borderId="35" xfId="0" applyFill="1" applyBorder="1" applyAlignment="1">
      <alignment horizontal="center" vertical="top" wrapText="1"/>
    </xf>
    <xf numFmtId="0" fontId="0" fillId="67" borderId="10" xfId="0" applyFill="1" applyBorder="1" applyAlignment="1">
      <alignment horizontal="center" vertical="top" wrapText="1"/>
    </xf>
    <xf numFmtId="0" fontId="0" fillId="67" borderId="36" xfId="0" applyFill="1" applyBorder="1" applyAlignment="1">
      <alignment horizontal="center" vertical="top" wrapText="1"/>
    </xf>
    <xf numFmtId="0" fontId="2" fillId="0" borderId="83" xfId="0" applyFont="1" applyBorder="1" applyAlignment="1">
      <alignment horizontal="center"/>
    </xf>
    <xf numFmtId="41" fontId="2" fillId="68" borderId="53" xfId="13" applyNumberFormat="1" applyFont="1" applyFill="1" applyBorder="1" applyAlignment="1">
      <alignment horizontal="center" vertical="center"/>
    </xf>
    <xf numFmtId="41" fontId="2" fillId="68" borderId="19" xfId="13" applyNumberFormat="1" applyFont="1" applyFill="1" applyBorder="1" applyAlignment="1">
      <alignment horizontal="center" vertical="center"/>
    </xf>
    <xf numFmtId="0" fontId="2" fillId="68" borderId="51" xfId="0" applyFont="1" applyFill="1" applyBorder="1" applyAlignment="1">
      <alignment horizontal="center"/>
    </xf>
    <xf numFmtId="0" fontId="2" fillId="68" borderId="52" xfId="0" applyFont="1" applyFill="1" applyBorder="1" applyAlignment="1">
      <alignment horizontal="center"/>
    </xf>
    <xf numFmtId="0" fontId="2" fillId="68" borderId="53" xfId="0" applyFont="1" applyFill="1" applyBorder="1" applyAlignment="1">
      <alignment horizontal="center" vertical="center" wrapText="1"/>
    </xf>
    <xf numFmtId="0" fontId="2" fillId="68" borderId="17" xfId="0" applyFont="1" applyFill="1" applyBorder="1" applyAlignment="1">
      <alignment horizontal="center" vertical="center" wrapText="1"/>
    </xf>
    <xf numFmtId="0" fontId="2" fillId="68" borderId="19" xfId="0" applyFont="1" applyFill="1" applyBorder="1" applyAlignment="1">
      <alignment horizontal="center" vertical="center" wrapText="1"/>
    </xf>
    <xf numFmtId="0" fontId="2" fillId="68" borderId="51" xfId="0" applyNumberFormat="1" applyFont="1" applyFill="1" applyBorder="1" applyAlignment="1">
      <alignment horizontal="center" vertical="center" wrapText="1"/>
    </xf>
    <xf numFmtId="0" fontId="2" fillId="68" borderId="83" xfId="0" applyNumberFormat="1" applyFont="1" applyFill="1" applyBorder="1" applyAlignment="1">
      <alignment horizontal="center" vertical="center" wrapText="1"/>
    </xf>
    <xf numFmtId="0" fontId="2" fillId="68" borderId="52" xfId="0" applyNumberFormat="1" applyFont="1" applyFill="1" applyBorder="1" applyAlignment="1">
      <alignment horizontal="center" vertical="center" wrapText="1"/>
    </xf>
    <xf numFmtId="0" fontId="2" fillId="68" borderId="51" xfId="0" applyFont="1" applyFill="1" applyBorder="1" applyAlignment="1">
      <alignment horizontal="center" vertical="center"/>
    </xf>
    <xf numFmtId="0" fontId="2" fillId="68" borderId="52" xfId="0" applyFont="1" applyFill="1" applyBorder="1" applyAlignment="1">
      <alignment horizontal="center" vertical="center"/>
    </xf>
    <xf numFmtId="0" fontId="127" fillId="0" borderId="0" xfId="50" applyFont="1" applyAlignment="1">
      <alignment horizontal="left" indent="6"/>
    </xf>
    <xf numFmtId="0" fontId="129" fillId="0" borderId="0" xfId="50" applyFont="1" applyAlignment="1">
      <alignment horizontal="left" indent="6"/>
    </xf>
    <xf numFmtId="0" fontId="131" fillId="0" borderId="0" xfId="50" applyFont="1" applyAlignment="1">
      <alignment horizontal="left" indent="6"/>
    </xf>
    <xf numFmtId="0" fontId="36" fillId="0" borderId="0" xfId="50" applyFont="1" applyAlignment="1">
      <alignment horizontal="center"/>
    </xf>
    <xf numFmtId="0" fontId="2" fillId="68" borderId="51" xfId="0" applyFont="1" applyFill="1" applyBorder="1" applyAlignment="1">
      <alignment horizontal="center" vertical="center" wrapText="1"/>
    </xf>
    <xf numFmtId="0" fontId="2" fillId="68" borderId="83" xfId="0" applyFont="1" applyFill="1" applyBorder="1" applyAlignment="1">
      <alignment horizontal="center" vertical="center" wrapText="1"/>
    </xf>
    <xf numFmtId="0" fontId="2" fillId="68" borderId="52" xfId="0" applyFont="1" applyFill="1" applyBorder="1" applyAlignment="1">
      <alignment horizontal="center" vertical="center" wrapText="1"/>
    </xf>
    <xf numFmtId="0" fontId="11" fillId="0" borderId="0" xfId="4" applyFont="1" applyFill="1"/>
    <xf numFmtId="0" fontId="3" fillId="0" borderId="0" xfId="1818" applyFill="1"/>
    <xf numFmtId="0" fontId="3" fillId="0" borderId="70" xfId="1818" applyFont="1" applyFill="1" applyBorder="1" applyAlignment="1">
      <alignment horizontal="center" vertical="center"/>
    </xf>
    <xf numFmtId="0" fontId="3" fillId="0" borderId="0" xfId="68" applyFill="1" applyAlignment="1"/>
    <xf numFmtId="0" fontId="98" fillId="0" borderId="0" xfId="69" applyFont="1" applyFill="1"/>
    <xf numFmtId="0" fontId="37" fillId="0" borderId="0" xfId="69" applyFont="1" applyFill="1" applyAlignment="1">
      <alignment vertical="top"/>
    </xf>
    <xf numFmtId="0" fontId="15" fillId="0" borderId="0" xfId="0" applyFont="1" applyFill="1"/>
    <xf numFmtId="43" fontId="15" fillId="0" borderId="0" xfId="1" applyFont="1" applyFill="1"/>
    <xf numFmtId="0" fontId="11" fillId="0" borderId="0" xfId="4" applyFont="1" applyFill="1" applyAlignment="1"/>
  </cellXfs>
  <cellStyles count="2520">
    <cellStyle name="          _x000d__x000a_386grabber=VGA.3GR_x000d__x000a_" xfId="70"/>
    <cellStyle name="=C:\WINNT\SYSTEM32\COMMAND.COM" xfId="71"/>
    <cellStyle name="=C:\WINNT\SYSTEM32\COMMAND.COM 2" xfId="72"/>
    <cellStyle name="=C:\WINNT\SYSTEM32\COMMAND.COM 3" xfId="73"/>
    <cellStyle name="=C:\WINNT\SYSTEM32\COMMAND.COM_PEF por ramos y edos 100209b" xfId="74"/>
    <cellStyle name="20% - Accent1 2" xfId="75"/>
    <cellStyle name="20% - Accent2 2" xfId="76"/>
    <cellStyle name="20% - Accent3 2" xfId="77"/>
    <cellStyle name="20% - Accent4 2" xfId="78"/>
    <cellStyle name="20% - Accent5 2" xfId="79"/>
    <cellStyle name="20% - Accent6 2" xfId="80"/>
    <cellStyle name="20% - Énfasis1 2" xfId="81"/>
    <cellStyle name="20% - Énfasis1 2 10" xfId="82"/>
    <cellStyle name="20% - Énfasis1 2 11" xfId="83"/>
    <cellStyle name="20% - Énfasis1 2 12" xfId="84"/>
    <cellStyle name="20% - Énfasis1 2 13" xfId="85"/>
    <cellStyle name="20% - Énfasis1 2 2" xfId="86"/>
    <cellStyle name="20% - Énfasis1 2 2 2" xfId="87"/>
    <cellStyle name="20% - Énfasis1 2 3" xfId="88"/>
    <cellStyle name="20% - Énfasis1 2 4" xfId="89"/>
    <cellStyle name="20% - Énfasis1 2 5" xfId="90"/>
    <cellStyle name="20% - Énfasis1 2 6" xfId="91"/>
    <cellStyle name="20% - Énfasis1 2 7" xfId="92"/>
    <cellStyle name="20% - Énfasis1 2 8" xfId="93"/>
    <cellStyle name="20% - Énfasis1 2 9" xfId="94"/>
    <cellStyle name="20% - Énfasis1 3" xfId="95"/>
    <cellStyle name="20% - Énfasis1 3 10" xfId="96"/>
    <cellStyle name="20% - Énfasis1 3 11" xfId="97"/>
    <cellStyle name="20% - Énfasis1 3 12" xfId="98"/>
    <cellStyle name="20% - Énfasis1 3 13" xfId="99"/>
    <cellStyle name="20% - Énfasis1 3 2" xfId="100"/>
    <cellStyle name="20% - Énfasis1 3 3" xfId="101"/>
    <cellStyle name="20% - Énfasis1 3 4" xfId="102"/>
    <cellStyle name="20% - Énfasis1 3 5" xfId="103"/>
    <cellStyle name="20% - Énfasis1 3 6" xfId="104"/>
    <cellStyle name="20% - Énfasis1 3 7" xfId="105"/>
    <cellStyle name="20% - Énfasis1 3 8" xfId="106"/>
    <cellStyle name="20% - Énfasis1 3 9" xfId="107"/>
    <cellStyle name="20% - Énfasis1 4 10" xfId="108"/>
    <cellStyle name="20% - Énfasis1 4 11" xfId="109"/>
    <cellStyle name="20% - Énfasis1 4 12" xfId="110"/>
    <cellStyle name="20% - Énfasis1 4 13" xfId="111"/>
    <cellStyle name="20% - Énfasis1 4 2" xfId="112"/>
    <cellStyle name="20% - Énfasis1 4 3" xfId="113"/>
    <cellStyle name="20% - Énfasis1 4 4" xfId="114"/>
    <cellStyle name="20% - Énfasis1 4 5" xfId="115"/>
    <cellStyle name="20% - Énfasis1 4 6" xfId="116"/>
    <cellStyle name="20% - Énfasis1 4 7" xfId="117"/>
    <cellStyle name="20% - Énfasis1 4 8" xfId="118"/>
    <cellStyle name="20% - Énfasis1 4 9" xfId="119"/>
    <cellStyle name="20% - Énfasis1 5 10" xfId="120"/>
    <cellStyle name="20% - Énfasis1 5 11" xfId="121"/>
    <cellStyle name="20% - Énfasis1 5 12" xfId="122"/>
    <cellStyle name="20% - Énfasis1 5 2" xfId="123"/>
    <cellStyle name="20% - Énfasis1 5 3" xfId="124"/>
    <cellStyle name="20% - Énfasis1 5 4" xfId="125"/>
    <cellStyle name="20% - Énfasis1 5 5" xfId="126"/>
    <cellStyle name="20% - Énfasis1 5 6" xfId="127"/>
    <cellStyle name="20% - Énfasis1 5 7" xfId="128"/>
    <cellStyle name="20% - Énfasis1 5 8" xfId="129"/>
    <cellStyle name="20% - Énfasis1 5 9" xfId="130"/>
    <cellStyle name="20% - Énfasis2 2" xfId="131"/>
    <cellStyle name="20% - Énfasis2 2 10" xfId="132"/>
    <cellStyle name="20% - Énfasis2 2 11" xfId="133"/>
    <cellStyle name="20% - Énfasis2 2 12" xfId="134"/>
    <cellStyle name="20% - Énfasis2 2 13" xfId="135"/>
    <cellStyle name="20% - Énfasis2 2 2" xfId="136"/>
    <cellStyle name="20% - Énfasis2 2 2 2" xfId="137"/>
    <cellStyle name="20% - Énfasis2 2 3" xfId="138"/>
    <cellStyle name="20% - Énfasis2 2 4" xfId="139"/>
    <cellStyle name="20% - Énfasis2 2 5" xfId="140"/>
    <cellStyle name="20% - Énfasis2 2 6" xfId="141"/>
    <cellStyle name="20% - Énfasis2 2 7" xfId="142"/>
    <cellStyle name="20% - Énfasis2 2 8" xfId="143"/>
    <cellStyle name="20% - Énfasis2 2 9" xfId="144"/>
    <cellStyle name="20% - Énfasis2 3" xfId="145"/>
    <cellStyle name="20% - Énfasis2 3 10" xfId="146"/>
    <cellStyle name="20% - Énfasis2 3 11" xfId="147"/>
    <cellStyle name="20% - Énfasis2 3 12" xfId="148"/>
    <cellStyle name="20% - Énfasis2 3 13" xfId="149"/>
    <cellStyle name="20% - Énfasis2 3 2" xfId="150"/>
    <cellStyle name="20% - Énfasis2 3 3" xfId="151"/>
    <cellStyle name="20% - Énfasis2 3 4" xfId="152"/>
    <cellStyle name="20% - Énfasis2 3 5" xfId="153"/>
    <cellStyle name="20% - Énfasis2 3 6" xfId="154"/>
    <cellStyle name="20% - Énfasis2 3 7" xfId="155"/>
    <cellStyle name="20% - Énfasis2 3 8" xfId="156"/>
    <cellStyle name="20% - Énfasis2 3 9" xfId="157"/>
    <cellStyle name="20% - Énfasis2 4 10" xfId="158"/>
    <cellStyle name="20% - Énfasis2 4 11" xfId="159"/>
    <cellStyle name="20% - Énfasis2 4 12" xfId="160"/>
    <cellStyle name="20% - Énfasis2 4 13" xfId="161"/>
    <cellStyle name="20% - Énfasis2 4 2" xfId="162"/>
    <cellStyle name="20% - Énfasis2 4 3" xfId="163"/>
    <cellStyle name="20% - Énfasis2 4 4" xfId="164"/>
    <cellStyle name="20% - Énfasis2 4 5" xfId="165"/>
    <cellStyle name="20% - Énfasis2 4 6" xfId="166"/>
    <cellStyle name="20% - Énfasis2 4 7" xfId="167"/>
    <cellStyle name="20% - Énfasis2 4 8" xfId="168"/>
    <cellStyle name="20% - Énfasis2 4 9" xfId="169"/>
    <cellStyle name="20% - Énfasis2 5 10" xfId="170"/>
    <cellStyle name="20% - Énfasis2 5 11" xfId="171"/>
    <cellStyle name="20% - Énfasis2 5 12" xfId="172"/>
    <cellStyle name="20% - Énfasis2 5 2" xfId="173"/>
    <cellStyle name="20% - Énfasis2 5 3" xfId="174"/>
    <cellStyle name="20% - Énfasis2 5 4" xfId="175"/>
    <cellStyle name="20% - Énfasis2 5 5" xfId="176"/>
    <cellStyle name="20% - Énfasis2 5 6" xfId="177"/>
    <cellStyle name="20% - Énfasis2 5 7" xfId="178"/>
    <cellStyle name="20% - Énfasis2 5 8" xfId="179"/>
    <cellStyle name="20% - Énfasis2 5 9" xfId="180"/>
    <cellStyle name="20% - Énfasis3 2" xfId="181"/>
    <cellStyle name="20% - Énfasis3 2 10" xfId="182"/>
    <cellStyle name="20% - Énfasis3 2 11" xfId="183"/>
    <cellStyle name="20% - Énfasis3 2 12" xfId="184"/>
    <cellStyle name="20% - Énfasis3 2 13" xfId="185"/>
    <cellStyle name="20% - Énfasis3 2 2" xfId="186"/>
    <cellStyle name="20% - Énfasis3 2 2 2" xfId="187"/>
    <cellStyle name="20% - Énfasis3 2 3" xfId="188"/>
    <cellStyle name="20% - Énfasis3 2 4" xfId="189"/>
    <cellStyle name="20% - Énfasis3 2 5" xfId="190"/>
    <cellStyle name="20% - Énfasis3 2 6" xfId="191"/>
    <cellStyle name="20% - Énfasis3 2 7" xfId="192"/>
    <cellStyle name="20% - Énfasis3 2 8" xfId="193"/>
    <cellStyle name="20% - Énfasis3 2 9" xfId="194"/>
    <cellStyle name="20% - Énfasis3 3" xfId="195"/>
    <cellStyle name="20% - Énfasis3 3 10" xfId="196"/>
    <cellStyle name="20% - Énfasis3 3 11" xfId="197"/>
    <cellStyle name="20% - Énfasis3 3 12" xfId="198"/>
    <cellStyle name="20% - Énfasis3 3 13" xfId="199"/>
    <cellStyle name="20% - Énfasis3 3 2" xfId="200"/>
    <cellStyle name="20% - Énfasis3 3 3" xfId="201"/>
    <cellStyle name="20% - Énfasis3 3 4" xfId="202"/>
    <cellStyle name="20% - Énfasis3 3 5" xfId="203"/>
    <cellStyle name="20% - Énfasis3 3 6" xfId="204"/>
    <cellStyle name="20% - Énfasis3 3 7" xfId="205"/>
    <cellStyle name="20% - Énfasis3 3 8" xfId="206"/>
    <cellStyle name="20% - Énfasis3 3 9" xfId="207"/>
    <cellStyle name="20% - Énfasis3 4 10" xfId="208"/>
    <cellStyle name="20% - Énfasis3 4 11" xfId="209"/>
    <cellStyle name="20% - Énfasis3 4 12" xfId="210"/>
    <cellStyle name="20% - Énfasis3 4 13" xfId="211"/>
    <cellStyle name="20% - Énfasis3 4 2" xfId="212"/>
    <cellStyle name="20% - Énfasis3 4 3" xfId="213"/>
    <cellStyle name="20% - Énfasis3 4 4" xfId="214"/>
    <cellStyle name="20% - Énfasis3 4 5" xfId="215"/>
    <cellStyle name="20% - Énfasis3 4 6" xfId="216"/>
    <cellStyle name="20% - Énfasis3 4 7" xfId="217"/>
    <cellStyle name="20% - Énfasis3 4 8" xfId="218"/>
    <cellStyle name="20% - Énfasis3 4 9" xfId="219"/>
    <cellStyle name="20% - Énfasis3 5 10" xfId="220"/>
    <cellStyle name="20% - Énfasis3 5 11" xfId="221"/>
    <cellStyle name="20% - Énfasis3 5 12" xfId="222"/>
    <cellStyle name="20% - Énfasis3 5 2" xfId="223"/>
    <cellStyle name="20% - Énfasis3 5 3" xfId="224"/>
    <cellStyle name="20% - Énfasis3 5 4" xfId="225"/>
    <cellStyle name="20% - Énfasis3 5 5" xfId="226"/>
    <cellStyle name="20% - Énfasis3 5 6" xfId="227"/>
    <cellStyle name="20% - Énfasis3 5 7" xfId="228"/>
    <cellStyle name="20% - Énfasis3 5 8" xfId="229"/>
    <cellStyle name="20% - Énfasis3 5 9" xfId="230"/>
    <cellStyle name="20% - Énfasis4 2" xfId="231"/>
    <cellStyle name="20% - Énfasis4 2 10" xfId="232"/>
    <cellStyle name="20% - Énfasis4 2 11" xfId="233"/>
    <cellStyle name="20% - Énfasis4 2 12" xfId="234"/>
    <cellStyle name="20% - Énfasis4 2 13" xfId="235"/>
    <cellStyle name="20% - Énfasis4 2 2" xfId="236"/>
    <cellStyle name="20% - Énfasis4 2 2 2" xfId="237"/>
    <cellStyle name="20% - Énfasis4 2 3" xfId="238"/>
    <cellStyle name="20% - Énfasis4 2 4" xfId="239"/>
    <cellStyle name="20% - Énfasis4 2 5" xfId="240"/>
    <cellStyle name="20% - Énfasis4 2 6" xfId="241"/>
    <cellStyle name="20% - Énfasis4 2 7" xfId="242"/>
    <cellStyle name="20% - Énfasis4 2 8" xfId="243"/>
    <cellStyle name="20% - Énfasis4 2 9" xfId="244"/>
    <cellStyle name="20% - Énfasis4 3" xfId="245"/>
    <cellStyle name="20% - Énfasis4 3 10" xfId="246"/>
    <cellStyle name="20% - Énfasis4 3 11" xfId="247"/>
    <cellStyle name="20% - Énfasis4 3 12" xfId="248"/>
    <cellStyle name="20% - Énfasis4 3 13" xfId="249"/>
    <cellStyle name="20% - Énfasis4 3 2" xfId="250"/>
    <cellStyle name="20% - Énfasis4 3 3" xfId="251"/>
    <cellStyle name="20% - Énfasis4 3 4" xfId="252"/>
    <cellStyle name="20% - Énfasis4 3 5" xfId="253"/>
    <cellStyle name="20% - Énfasis4 3 6" xfId="254"/>
    <cellStyle name="20% - Énfasis4 3 7" xfId="255"/>
    <cellStyle name="20% - Énfasis4 3 8" xfId="256"/>
    <cellStyle name="20% - Énfasis4 3 9" xfId="257"/>
    <cellStyle name="20% - Énfasis4 4 10" xfId="258"/>
    <cellStyle name="20% - Énfasis4 4 11" xfId="259"/>
    <cellStyle name="20% - Énfasis4 4 12" xfId="260"/>
    <cellStyle name="20% - Énfasis4 4 13" xfId="261"/>
    <cellStyle name="20% - Énfasis4 4 2" xfId="262"/>
    <cellStyle name="20% - Énfasis4 4 3" xfId="263"/>
    <cellStyle name="20% - Énfasis4 4 4" xfId="264"/>
    <cellStyle name="20% - Énfasis4 4 5" xfId="265"/>
    <cellStyle name="20% - Énfasis4 4 6" xfId="266"/>
    <cellStyle name="20% - Énfasis4 4 7" xfId="267"/>
    <cellStyle name="20% - Énfasis4 4 8" xfId="268"/>
    <cellStyle name="20% - Énfasis4 4 9" xfId="269"/>
    <cellStyle name="20% - Énfasis4 5 10" xfId="270"/>
    <cellStyle name="20% - Énfasis4 5 11" xfId="271"/>
    <cellStyle name="20% - Énfasis4 5 12" xfId="272"/>
    <cellStyle name="20% - Énfasis4 5 2" xfId="273"/>
    <cellStyle name="20% - Énfasis4 5 3" xfId="274"/>
    <cellStyle name="20% - Énfasis4 5 4" xfId="275"/>
    <cellStyle name="20% - Énfasis4 5 5" xfId="276"/>
    <cellStyle name="20% - Énfasis4 5 6" xfId="277"/>
    <cellStyle name="20% - Énfasis4 5 7" xfId="278"/>
    <cellStyle name="20% - Énfasis4 5 8" xfId="279"/>
    <cellStyle name="20% - Énfasis4 5 9" xfId="280"/>
    <cellStyle name="20% - Énfasis5 2" xfId="281"/>
    <cellStyle name="20% - Énfasis5 2 10" xfId="282"/>
    <cellStyle name="20% - Énfasis5 2 11" xfId="283"/>
    <cellStyle name="20% - Énfasis5 2 12" xfId="284"/>
    <cellStyle name="20% - Énfasis5 2 13" xfId="285"/>
    <cellStyle name="20% - Énfasis5 2 2" xfId="286"/>
    <cellStyle name="20% - Énfasis5 2 2 2" xfId="287"/>
    <cellStyle name="20% - Énfasis5 2 3" xfId="288"/>
    <cellStyle name="20% - Énfasis5 2 4" xfId="289"/>
    <cellStyle name="20% - Énfasis5 2 5" xfId="290"/>
    <cellStyle name="20% - Énfasis5 2 6" xfId="291"/>
    <cellStyle name="20% - Énfasis5 2 7" xfId="292"/>
    <cellStyle name="20% - Énfasis5 2 8" xfId="293"/>
    <cellStyle name="20% - Énfasis5 2 9" xfId="294"/>
    <cellStyle name="20% - Énfasis5 3" xfId="295"/>
    <cellStyle name="20% - Énfasis5 3 10" xfId="296"/>
    <cellStyle name="20% - Énfasis5 3 11" xfId="297"/>
    <cellStyle name="20% - Énfasis5 3 12" xfId="298"/>
    <cellStyle name="20% - Énfasis5 3 13" xfId="299"/>
    <cellStyle name="20% - Énfasis5 3 2" xfId="300"/>
    <cellStyle name="20% - Énfasis5 3 3" xfId="301"/>
    <cellStyle name="20% - Énfasis5 3 4" xfId="302"/>
    <cellStyle name="20% - Énfasis5 3 5" xfId="303"/>
    <cellStyle name="20% - Énfasis5 3 6" xfId="304"/>
    <cellStyle name="20% - Énfasis5 3 7" xfId="305"/>
    <cellStyle name="20% - Énfasis5 3 8" xfId="306"/>
    <cellStyle name="20% - Énfasis5 3 9" xfId="307"/>
    <cellStyle name="20% - Énfasis5 4 10" xfId="308"/>
    <cellStyle name="20% - Énfasis5 4 11" xfId="309"/>
    <cellStyle name="20% - Énfasis5 4 12" xfId="310"/>
    <cellStyle name="20% - Énfasis5 4 13" xfId="311"/>
    <cellStyle name="20% - Énfasis5 4 2" xfId="312"/>
    <cellStyle name="20% - Énfasis5 4 3" xfId="313"/>
    <cellStyle name="20% - Énfasis5 4 4" xfId="314"/>
    <cellStyle name="20% - Énfasis5 4 5" xfId="315"/>
    <cellStyle name="20% - Énfasis5 4 6" xfId="316"/>
    <cellStyle name="20% - Énfasis5 4 7" xfId="317"/>
    <cellStyle name="20% - Énfasis5 4 8" xfId="318"/>
    <cellStyle name="20% - Énfasis5 4 9" xfId="319"/>
    <cellStyle name="20% - Énfasis5 5 10" xfId="320"/>
    <cellStyle name="20% - Énfasis5 5 11" xfId="321"/>
    <cellStyle name="20% - Énfasis5 5 12" xfId="322"/>
    <cellStyle name="20% - Énfasis5 5 2" xfId="323"/>
    <cellStyle name="20% - Énfasis5 5 3" xfId="324"/>
    <cellStyle name="20% - Énfasis5 5 4" xfId="325"/>
    <cellStyle name="20% - Énfasis5 5 5" xfId="326"/>
    <cellStyle name="20% - Énfasis5 5 6" xfId="327"/>
    <cellStyle name="20% - Énfasis5 5 7" xfId="328"/>
    <cellStyle name="20% - Énfasis5 5 8" xfId="329"/>
    <cellStyle name="20% - Énfasis5 5 9" xfId="330"/>
    <cellStyle name="20% - Énfasis6 2" xfId="331"/>
    <cellStyle name="20% - Énfasis6 2 10" xfId="332"/>
    <cellStyle name="20% - Énfasis6 2 11" xfId="333"/>
    <cellStyle name="20% - Énfasis6 2 12" xfId="334"/>
    <cellStyle name="20% - Énfasis6 2 13" xfId="335"/>
    <cellStyle name="20% - Énfasis6 2 2" xfId="336"/>
    <cellStyle name="20% - Énfasis6 2 2 2" xfId="337"/>
    <cellStyle name="20% - Énfasis6 2 3" xfId="338"/>
    <cellStyle name="20% - Énfasis6 2 4" xfId="339"/>
    <cellStyle name="20% - Énfasis6 2 5" xfId="340"/>
    <cellStyle name="20% - Énfasis6 2 6" xfId="341"/>
    <cellStyle name="20% - Énfasis6 2 7" xfId="342"/>
    <cellStyle name="20% - Énfasis6 2 8" xfId="343"/>
    <cellStyle name="20% - Énfasis6 2 9" xfId="344"/>
    <cellStyle name="20% - Énfasis6 3" xfId="345"/>
    <cellStyle name="20% - Énfasis6 3 10" xfId="346"/>
    <cellStyle name="20% - Énfasis6 3 11" xfId="347"/>
    <cellStyle name="20% - Énfasis6 3 12" xfId="348"/>
    <cellStyle name="20% - Énfasis6 3 13" xfId="349"/>
    <cellStyle name="20% - Énfasis6 3 2" xfId="350"/>
    <cellStyle name="20% - Énfasis6 3 3" xfId="351"/>
    <cellStyle name="20% - Énfasis6 3 4" xfId="352"/>
    <cellStyle name="20% - Énfasis6 3 5" xfId="353"/>
    <cellStyle name="20% - Énfasis6 3 6" xfId="354"/>
    <cellStyle name="20% - Énfasis6 3 7" xfId="355"/>
    <cellStyle name="20% - Énfasis6 3 8" xfId="356"/>
    <cellStyle name="20% - Énfasis6 3 9" xfId="357"/>
    <cellStyle name="20% - Énfasis6 4 10" xfId="358"/>
    <cellStyle name="20% - Énfasis6 4 11" xfId="359"/>
    <cellStyle name="20% - Énfasis6 4 12" xfId="360"/>
    <cellStyle name="20% - Énfasis6 4 13" xfId="361"/>
    <cellStyle name="20% - Énfasis6 4 2" xfId="362"/>
    <cellStyle name="20% - Énfasis6 4 3" xfId="363"/>
    <cellStyle name="20% - Énfasis6 4 4" xfId="364"/>
    <cellStyle name="20% - Énfasis6 4 5" xfId="365"/>
    <cellStyle name="20% - Énfasis6 4 6" xfId="366"/>
    <cellStyle name="20% - Énfasis6 4 7" xfId="367"/>
    <cellStyle name="20% - Énfasis6 4 8" xfId="368"/>
    <cellStyle name="20% - Énfasis6 4 9" xfId="369"/>
    <cellStyle name="20% - Énfasis6 5 10" xfId="370"/>
    <cellStyle name="20% - Énfasis6 5 11" xfId="371"/>
    <cellStyle name="20% - Énfasis6 5 12" xfId="372"/>
    <cellStyle name="20% - Énfasis6 5 2" xfId="373"/>
    <cellStyle name="20% - Énfasis6 5 3" xfId="374"/>
    <cellStyle name="20% - Énfasis6 5 4" xfId="375"/>
    <cellStyle name="20% - Énfasis6 5 5" xfId="376"/>
    <cellStyle name="20% - Énfasis6 5 6" xfId="377"/>
    <cellStyle name="20% - Énfasis6 5 7" xfId="378"/>
    <cellStyle name="20% - Énfasis6 5 8" xfId="379"/>
    <cellStyle name="20% - Énfasis6 5 9" xfId="380"/>
    <cellStyle name="40% - Accent1 2" xfId="381"/>
    <cellStyle name="40% - Accent2 2" xfId="382"/>
    <cellStyle name="40% - Accent3 2" xfId="383"/>
    <cellStyle name="40% - Accent4 2" xfId="384"/>
    <cellStyle name="40% - Accent5 2" xfId="385"/>
    <cellStyle name="40% - Accent6 2" xfId="386"/>
    <cellStyle name="40% - Énfasis1 2" xfId="387"/>
    <cellStyle name="40% - Énfasis1 2 10" xfId="388"/>
    <cellStyle name="40% - Énfasis1 2 11" xfId="389"/>
    <cellStyle name="40% - Énfasis1 2 12" xfId="390"/>
    <cellStyle name="40% - Énfasis1 2 13" xfId="391"/>
    <cellStyle name="40% - Énfasis1 2 2" xfId="392"/>
    <cellStyle name="40% - Énfasis1 2 2 2" xfId="393"/>
    <cellStyle name="40% - Énfasis1 2 3" xfId="394"/>
    <cellStyle name="40% - Énfasis1 2 4" xfId="395"/>
    <cellStyle name="40% - Énfasis1 2 5" xfId="396"/>
    <cellStyle name="40% - Énfasis1 2 6" xfId="397"/>
    <cellStyle name="40% - Énfasis1 2 7" xfId="398"/>
    <cellStyle name="40% - Énfasis1 2 8" xfId="399"/>
    <cellStyle name="40% - Énfasis1 2 9" xfId="400"/>
    <cellStyle name="40% - Énfasis1 3" xfId="401"/>
    <cellStyle name="40% - Énfasis1 3 10" xfId="402"/>
    <cellStyle name="40% - Énfasis1 3 11" xfId="403"/>
    <cellStyle name="40% - Énfasis1 3 12" xfId="404"/>
    <cellStyle name="40% - Énfasis1 3 13" xfId="405"/>
    <cellStyle name="40% - Énfasis1 3 2" xfId="406"/>
    <cellStyle name="40% - Énfasis1 3 3" xfId="407"/>
    <cellStyle name="40% - Énfasis1 3 4" xfId="408"/>
    <cellStyle name="40% - Énfasis1 3 5" xfId="409"/>
    <cellStyle name="40% - Énfasis1 3 6" xfId="410"/>
    <cellStyle name="40% - Énfasis1 3 7" xfId="411"/>
    <cellStyle name="40% - Énfasis1 3 8" xfId="412"/>
    <cellStyle name="40% - Énfasis1 3 9" xfId="413"/>
    <cellStyle name="40% - Énfasis1 4 10" xfId="414"/>
    <cellStyle name="40% - Énfasis1 4 11" xfId="415"/>
    <cellStyle name="40% - Énfasis1 4 12" xfId="416"/>
    <cellStyle name="40% - Énfasis1 4 13" xfId="417"/>
    <cellStyle name="40% - Énfasis1 4 2" xfId="418"/>
    <cellStyle name="40% - Énfasis1 4 3" xfId="419"/>
    <cellStyle name="40% - Énfasis1 4 4" xfId="420"/>
    <cellStyle name="40% - Énfasis1 4 5" xfId="421"/>
    <cellStyle name="40% - Énfasis1 4 6" xfId="422"/>
    <cellStyle name="40% - Énfasis1 4 7" xfId="423"/>
    <cellStyle name="40% - Énfasis1 4 8" xfId="424"/>
    <cellStyle name="40% - Énfasis1 4 9" xfId="425"/>
    <cellStyle name="40% - Énfasis1 5 10" xfId="426"/>
    <cellStyle name="40% - Énfasis1 5 11" xfId="427"/>
    <cellStyle name="40% - Énfasis1 5 12" xfId="428"/>
    <cellStyle name="40% - Énfasis1 5 2" xfId="429"/>
    <cellStyle name="40% - Énfasis1 5 3" xfId="430"/>
    <cellStyle name="40% - Énfasis1 5 4" xfId="431"/>
    <cellStyle name="40% - Énfasis1 5 5" xfId="432"/>
    <cellStyle name="40% - Énfasis1 5 6" xfId="433"/>
    <cellStyle name="40% - Énfasis1 5 7" xfId="434"/>
    <cellStyle name="40% - Énfasis1 5 8" xfId="435"/>
    <cellStyle name="40% - Énfasis1 5 9" xfId="436"/>
    <cellStyle name="40% - Énfasis2 2" xfId="437"/>
    <cellStyle name="40% - Énfasis2 2 10" xfId="438"/>
    <cellStyle name="40% - Énfasis2 2 11" xfId="439"/>
    <cellStyle name="40% - Énfasis2 2 12" xfId="440"/>
    <cellStyle name="40% - Énfasis2 2 13" xfId="441"/>
    <cellStyle name="40% - Énfasis2 2 2" xfId="442"/>
    <cellStyle name="40% - Énfasis2 2 2 2" xfId="443"/>
    <cellStyle name="40% - Énfasis2 2 3" xfId="444"/>
    <cellStyle name="40% - Énfasis2 2 4" xfId="445"/>
    <cellStyle name="40% - Énfasis2 2 5" xfId="446"/>
    <cellStyle name="40% - Énfasis2 2 6" xfId="447"/>
    <cellStyle name="40% - Énfasis2 2 7" xfId="448"/>
    <cellStyle name="40% - Énfasis2 2 8" xfId="449"/>
    <cellStyle name="40% - Énfasis2 2 9" xfId="450"/>
    <cellStyle name="40% - Énfasis2 3" xfId="451"/>
    <cellStyle name="40% - Énfasis2 3 10" xfId="452"/>
    <cellStyle name="40% - Énfasis2 3 11" xfId="453"/>
    <cellStyle name="40% - Énfasis2 3 12" xfId="454"/>
    <cellStyle name="40% - Énfasis2 3 13" xfId="455"/>
    <cellStyle name="40% - Énfasis2 3 2" xfId="456"/>
    <cellStyle name="40% - Énfasis2 3 3" xfId="457"/>
    <cellStyle name="40% - Énfasis2 3 4" xfId="458"/>
    <cellStyle name="40% - Énfasis2 3 5" xfId="459"/>
    <cellStyle name="40% - Énfasis2 3 6" xfId="460"/>
    <cellStyle name="40% - Énfasis2 3 7" xfId="461"/>
    <cellStyle name="40% - Énfasis2 3 8" xfId="462"/>
    <cellStyle name="40% - Énfasis2 3 9" xfId="463"/>
    <cellStyle name="40% - Énfasis2 4 10" xfId="464"/>
    <cellStyle name="40% - Énfasis2 4 11" xfId="465"/>
    <cellStyle name="40% - Énfasis2 4 12" xfId="466"/>
    <cellStyle name="40% - Énfasis2 4 13" xfId="467"/>
    <cellStyle name="40% - Énfasis2 4 2" xfId="468"/>
    <cellStyle name="40% - Énfasis2 4 3" xfId="469"/>
    <cellStyle name="40% - Énfasis2 4 4" xfId="470"/>
    <cellStyle name="40% - Énfasis2 4 5" xfId="471"/>
    <cellStyle name="40% - Énfasis2 4 6" xfId="472"/>
    <cellStyle name="40% - Énfasis2 4 7" xfId="473"/>
    <cellStyle name="40% - Énfasis2 4 8" xfId="474"/>
    <cellStyle name="40% - Énfasis2 4 9" xfId="475"/>
    <cellStyle name="40% - Énfasis2 5 10" xfId="476"/>
    <cellStyle name="40% - Énfasis2 5 11" xfId="477"/>
    <cellStyle name="40% - Énfasis2 5 12" xfId="478"/>
    <cellStyle name="40% - Énfasis2 5 2" xfId="479"/>
    <cellStyle name="40% - Énfasis2 5 3" xfId="480"/>
    <cellStyle name="40% - Énfasis2 5 4" xfId="481"/>
    <cellStyle name="40% - Énfasis2 5 5" xfId="482"/>
    <cellStyle name="40% - Énfasis2 5 6" xfId="483"/>
    <cellStyle name="40% - Énfasis2 5 7" xfId="484"/>
    <cellStyle name="40% - Énfasis2 5 8" xfId="485"/>
    <cellStyle name="40% - Énfasis2 5 9" xfId="486"/>
    <cellStyle name="40% - Énfasis3 2" xfId="487"/>
    <cellStyle name="40% - Énfasis3 2 10" xfId="488"/>
    <cellStyle name="40% - Énfasis3 2 11" xfId="489"/>
    <cellStyle name="40% - Énfasis3 2 12" xfId="490"/>
    <cellStyle name="40% - Énfasis3 2 13" xfId="491"/>
    <cellStyle name="40% - Énfasis3 2 2" xfId="492"/>
    <cellStyle name="40% - Énfasis3 2 2 2" xfId="493"/>
    <cellStyle name="40% - Énfasis3 2 3" xfId="494"/>
    <cellStyle name="40% - Énfasis3 2 4" xfId="495"/>
    <cellStyle name="40% - Énfasis3 2 5" xfId="496"/>
    <cellStyle name="40% - Énfasis3 2 6" xfId="497"/>
    <cellStyle name="40% - Énfasis3 2 7" xfId="498"/>
    <cellStyle name="40% - Énfasis3 2 8" xfId="499"/>
    <cellStyle name="40% - Énfasis3 2 9" xfId="500"/>
    <cellStyle name="40% - Énfasis3 3" xfId="501"/>
    <cellStyle name="40% - Énfasis3 3 10" xfId="502"/>
    <cellStyle name="40% - Énfasis3 3 11" xfId="503"/>
    <cellStyle name="40% - Énfasis3 3 12" xfId="504"/>
    <cellStyle name="40% - Énfasis3 3 13" xfId="505"/>
    <cellStyle name="40% - Énfasis3 3 2" xfId="506"/>
    <cellStyle name="40% - Énfasis3 3 3" xfId="507"/>
    <cellStyle name="40% - Énfasis3 3 4" xfId="508"/>
    <cellStyle name="40% - Énfasis3 3 5" xfId="509"/>
    <cellStyle name="40% - Énfasis3 3 6" xfId="510"/>
    <cellStyle name="40% - Énfasis3 3 7" xfId="511"/>
    <cellStyle name="40% - Énfasis3 3 8" xfId="512"/>
    <cellStyle name="40% - Énfasis3 3 9" xfId="513"/>
    <cellStyle name="40% - Énfasis3 4 10" xfId="514"/>
    <cellStyle name="40% - Énfasis3 4 11" xfId="515"/>
    <cellStyle name="40% - Énfasis3 4 12" xfId="516"/>
    <cellStyle name="40% - Énfasis3 4 13" xfId="517"/>
    <cellStyle name="40% - Énfasis3 4 2" xfId="518"/>
    <cellStyle name="40% - Énfasis3 4 3" xfId="519"/>
    <cellStyle name="40% - Énfasis3 4 4" xfId="520"/>
    <cellStyle name="40% - Énfasis3 4 5" xfId="521"/>
    <cellStyle name="40% - Énfasis3 4 6" xfId="522"/>
    <cellStyle name="40% - Énfasis3 4 7" xfId="523"/>
    <cellStyle name="40% - Énfasis3 4 8" xfId="524"/>
    <cellStyle name="40% - Énfasis3 4 9" xfId="525"/>
    <cellStyle name="40% - Énfasis3 5 10" xfId="526"/>
    <cellStyle name="40% - Énfasis3 5 11" xfId="527"/>
    <cellStyle name="40% - Énfasis3 5 12" xfId="528"/>
    <cellStyle name="40% - Énfasis3 5 2" xfId="529"/>
    <cellStyle name="40% - Énfasis3 5 3" xfId="530"/>
    <cellStyle name="40% - Énfasis3 5 4" xfId="531"/>
    <cellStyle name="40% - Énfasis3 5 5" xfId="532"/>
    <cellStyle name="40% - Énfasis3 5 6" xfId="533"/>
    <cellStyle name="40% - Énfasis3 5 7" xfId="534"/>
    <cellStyle name="40% - Énfasis3 5 8" xfId="535"/>
    <cellStyle name="40% - Énfasis3 5 9" xfId="536"/>
    <cellStyle name="40% - Énfasis4 2" xfId="537"/>
    <cellStyle name="40% - Énfasis4 2 10" xfId="538"/>
    <cellStyle name="40% - Énfasis4 2 11" xfId="539"/>
    <cellStyle name="40% - Énfasis4 2 12" xfId="540"/>
    <cellStyle name="40% - Énfasis4 2 13" xfId="541"/>
    <cellStyle name="40% - Énfasis4 2 2" xfId="542"/>
    <cellStyle name="40% - Énfasis4 2 2 2" xfId="543"/>
    <cellStyle name="40% - Énfasis4 2 3" xfId="544"/>
    <cellStyle name="40% - Énfasis4 2 4" xfId="545"/>
    <cellStyle name="40% - Énfasis4 2 5" xfId="546"/>
    <cellStyle name="40% - Énfasis4 2 6" xfId="547"/>
    <cellStyle name="40% - Énfasis4 2 7" xfId="548"/>
    <cellStyle name="40% - Énfasis4 2 8" xfId="549"/>
    <cellStyle name="40% - Énfasis4 2 9" xfId="550"/>
    <cellStyle name="40% - Énfasis4 3" xfId="551"/>
    <cellStyle name="40% - Énfasis4 3 10" xfId="552"/>
    <cellStyle name="40% - Énfasis4 3 11" xfId="553"/>
    <cellStyle name="40% - Énfasis4 3 12" xfId="554"/>
    <cellStyle name="40% - Énfasis4 3 13" xfId="555"/>
    <cellStyle name="40% - Énfasis4 3 2" xfId="556"/>
    <cellStyle name="40% - Énfasis4 3 3" xfId="557"/>
    <cellStyle name="40% - Énfasis4 3 4" xfId="558"/>
    <cellStyle name="40% - Énfasis4 3 5" xfId="559"/>
    <cellStyle name="40% - Énfasis4 3 6" xfId="560"/>
    <cellStyle name="40% - Énfasis4 3 7" xfId="561"/>
    <cellStyle name="40% - Énfasis4 3 8" xfId="562"/>
    <cellStyle name="40% - Énfasis4 3 9" xfId="563"/>
    <cellStyle name="40% - Énfasis4 4 10" xfId="564"/>
    <cellStyle name="40% - Énfasis4 4 11" xfId="565"/>
    <cellStyle name="40% - Énfasis4 4 12" xfId="566"/>
    <cellStyle name="40% - Énfasis4 4 13" xfId="567"/>
    <cellStyle name="40% - Énfasis4 4 2" xfId="568"/>
    <cellStyle name="40% - Énfasis4 4 3" xfId="569"/>
    <cellStyle name="40% - Énfasis4 4 4" xfId="570"/>
    <cellStyle name="40% - Énfasis4 4 5" xfId="571"/>
    <cellStyle name="40% - Énfasis4 4 6" xfId="572"/>
    <cellStyle name="40% - Énfasis4 4 7" xfId="573"/>
    <cellStyle name="40% - Énfasis4 4 8" xfId="574"/>
    <cellStyle name="40% - Énfasis4 4 9" xfId="575"/>
    <cellStyle name="40% - Énfasis4 5 10" xfId="576"/>
    <cellStyle name="40% - Énfasis4 5 11" xfId="577"/>
    <cellStyle name="40% - Énfasis4 5 12" xfId="578"/>
    <cellStyle name="40% - Énfasis4 5 2" xfId="579"/>
    <cellStyle name="40% - Énfasis4 5 3" xfId="580"/>
    <cellStyle name="40% - Énfasis4 5 4" xfId="581"/>
    <cellStyle name="40% - Énfasis4 5 5" xfId="582"/>
    <cellStyle name="40% - Énfasis4 5 6" xfId="583"/>
    <cellStyle name="40% - Énfasis4 5 7" xfId="584"/>
    <cellStyle name="40% - Énfasis4 5 8" xfId="585"/>
    <cellStyle name="40% - Énfasis4 5 9" xfId="586"/>
    <cellStyle name="40% - Énfasis5 2" xfId="587"/>
    <cellStyle name="40% - Énfasis5 2 10" xfId="588"/>
    <cellStyle name="40% - Énfasis5 2 11" xfId="589"/>
    <cellStyle name="40% - Énfasis5 2 12" xfId="590"/>
    <cellStyle name="40% - Énfasis5 2 13" xfId="591"/>
    <cellStyle name="40% - Énfasis5 2 2" xfId="592"/>
    <cellStyle name="40% - Énfasis5 2 2 2" xfId="593"/>
    <cellStyle name="40% - Énfasis5 2 3" xfId="594"/>
    <cellStyle name="40% - Énfasis5 2 4" xfId="595"/>
    <cellStyle name="40% - Énfasis5 2 5" xfId="596"/>
    <cellStyle name="40% - Énfasis5 2 6" xfId="597"/>
    <cellStyle name="40% - Énfasis5 2 7" xfId="598"/>
    <cellStyle name="40% - Énfasis5 2 8" xfId="599"/>
    <cellStyle name="40% - Énfasis5 2 9" xfId="600"/>
    <cellStyle name="40% - Énfasis5 3" xfId="601"/>
    <cellStyle name="40% - Énfasis5 3 10" xfId="602"/>
    <cellStyle name="40% - Énfasis5 3 11" xfId="603"/>
    <cellStyle name="40% - Énfasis5 3 12" xfId="604"/>
    <cellStyle name="40% - Énfasis5 3 13" xfId="605"/>
    <cellStyle name="40% - Énfasis5 3 2" xfId="606"/>
    <cellStyle name="40% - Énfasis5 3 3" xfId="607"/>
    <cellStyle name="40% - Énfasis5 3 4" xfId="608"/>
    <cellStyle name="40% - Énfasis5 3 5" xfId="609"/>
    <cellStyle name="40% - Énfasis5 3 6" xfId="610"/>
    <cellStyle name="40% - Énfasis5 3 7" xfId="611"/>
    <cellStyle name="40% - Énfasis5 3 8" xfId="612"/>
    <cellStyle name="40% - Énfasis5 3 9" xfId="613"/>
    <cellStyle name="40% - Énfasis5 4 10" xfId="614"/>
    <cellStyle name="40% - Énfasis5 4 11" xfId="615"/>
    <cellStyle name="40% - Énfasis5 4 12" xfId="616"/>
    <cellStyle name="40% - Énfasis5 4 13" xfId="617"/>
    <cellStyle name="40% - Énfasis5 4 2" xfId="618"/>
    <cellStyle name="40% - Énfasis5 4 3" xfId="619"/>
    <cellStyle name="40% - Énfasis5 4 4" xfId="620"/>
    <cellStyle name="40% - Énfasis5 4 5" xfId="621"/>
    <cellStyle name="40% - Énfasis5 4 6" xfId="622"/>
    <cellStyle name="40% - Énfasis5 4 7" xfId="623"/>
    <cellStyle name="40% - Énfasis5 4 8" xfId="624"/>
    <cellStyle name="40% - Énfasis5 4 9" xfId="625"/>
    <cellStyle name="40% - Énfasis5 5 10" xfId="626"/>
    <cellStyle name="40% - Énfasis5 5 11" xfId="627"/>
    <cellStyle name="40% - Énfasis5 5 12" xfId="628"/>
    <cellStyle name="40% - Énfasis5 5 2" xfId="629"/>
    <cellStyle name="40% - Énfasis5 5 3" xfId="630"/>
    <cellStyle name="40% - Énfasis5 5 4" xfId="631"/>
    <cellStyle name="40% - Énfasis5 5 5" xfId="632"/>
    <cellStyle name="40% - Énfasis5 5 6" xfId="633"/>
    <cellStyle name="40% - Énfasis5 5 7" xfId="634"/>
    <cellStyle name="40% - Énfasis5 5 8" xfId="635"/>
    <cellStyle name="40% - Énfasis5 5 9" xfId="636"/>
    <cellStyle name="40% - Énfasis6 2" xfId="637"/>
    <cellStyle name="40% - Énfasis6 2 10" xfId="638"/>
    <cellStyle name="40% - Énfasis6 2 11" xfId="639"/>
    <cellStyle name="40% - Énfasis6 2 12" xfId="640"/>
    <cellStyle name="40% - Énfasis6 2 13" xfId="641"/>
    <cellStyle name="40% - Énfasis6 2 2" xfId="642"/>
    <cellStyle name="40% - Énfasis6 2 2 2" xfId="643"/>
    <cellStyle name="40% - Énfasis6 2 2 2 2" xfId="644"/>
    <cellStyle name="40% - Énfasis6 2 3" xfId="645"/>
    <cellStyle name="40% - Énfasis6 2 4" xfId="646"/>
    <cellStyle name="40% - Énfasis6 2 5" xfId="647"/>
    <cellStyle name="40% - Énfasis6 2 6" xfId="648"/>
    <cellStyle name="40% - Énfasis6 2 7" xfId="649"/>
    <cellStyle name="40% - Énfasis6 2 8" xfId="650"/>
    <cellStyle name="40% - Énfasis6 2 9" xfId="651"/>
    <cellStyle name="40% - Énfasis6 3" xfId="652"/>
    <cellStyle name="40% - Énfasis6 3 10" xfId="653"/>
    <cellStyle name="40% - Énfasis6 3 11" xfId="654"/>
    <cellStyle name="40% - Énfasis6 3 12" xfId="655"/>
    <cellStyle name="40% - Énfasis6 3 13" xfId="656"/>
    <cellStyle name="40% - Énfasis6 3 2" xfId="657"/>
    <cellStyle name="40% - Énfasis6 3 3" xfId="658"/>
    <cellStyle name="40% - Énfasis6 3 4" xfId="659"/>
    <cellStyle name="40% - Énfasis6 3 5" xfId="660"/>
    <cellStyle name="40% - Énfasis6 3 6" xfId="661"/>
    <cellStyle name="40% - Énfasis6 3 7" xfId="662"/>
    <cellStyle name="40% - Énfasis6 3 8" xfId="663"/>
    <cellStyle name="40% - Énfasis6 3 9" xfId="664"/>
    <cellStyle name="40% - Énfasis6 4 10" xfId="665"/>
    <cellStyle name="40% - Énfasis6 4 11" xfId="666"/>
    <cellStyle name="40% - Énfasis6 4 12" xfId="667"/>
    <cellStyle name="40% - Énfasis6 4 13" xfId="668"/>
    <cellStyle name="40% - Énfasis6 4 2" xfId="669"/>
    <cellStyle name="40% - Énfasis6 4 3" xfId="670"/>
    <cellStyle name="40% - Énfasis6 4 4" xfId="671"/>
    <cellStyle name="40% - Énfasis6 4 5" xfId="672"/>
    <cellStyle name="40% - Énfasis6 4 6" xfId="673"/>
    <cellStyle name="40% - Énfasis6 4 7" xfId="674"/>
    <cellStyle name="40% - Énfasis6 4 8" xfId="675"/>
    <cellStyle name="40% - Énfasis6 4 9" xfId="676"/>
    <cellStyle name="40% - Énfasis6 5 10" xfId="677"/>
    <cellStyle name="40% - Énfasis6 5 11" xfId="678"/>
    <cellStyle name="40% - Énfasis6 5 12" xfId="679"/>
    <cellStyle name="40% - Énfasis6 5 2" xfId="680"/>
    <cellStyle name="40% - Énfasis6 5 3" xfId="681"/>
    <cellStyle name="40% - Énfasis6 5 4" xfId="682"/>
    <cellStyle name="40% - Énfasis6 5 5" xfId="683"/>
    <cellStyle name="40% - Énfasis6 5 6" xfId="684"/>
    <cellStyle name="40% - Énfasis6 5 7" xfId="685"/>
    <cellStyle name="40% - Énfasis6 5 8" xfId="686"/>
    <cellStyle name="40% - Énfasis6 5 9" xfId="687"/>
    <cellStyle name="60% - Accent1 2" xfId="688"/>
    <cellStyle name="60% - Accent2 2" xfId="689"/>
    <cellStyle name="60% - Accent3 2" xfId="690"/>
    <cellStyle name="60% - Accent4 2" xfId="691"/>
    <cellStyle name="60% - Accent5 2" xfId="692"/>
    <cellStyle name="60% - Accent6 2" xfId="693"/>
    <cellStyle name="60% - Énfasis1 2" xfId="694"/>
    <cellStyle name="60% - Énfasis1 2 10" xfId="695"/>
    <cellStyle name="60% - Énfasis1 2 11" xfId="696"/>
    <cellStyle name="60% - Énfasis1 2 12" xfId="697"/>
    <cellStyle name="60% - Énfasis1 2 13" xfId="698"/>
    <cellStyle name="60% - Énfasis1 2 2" xfId="699"/>
    <cellStyle name="60% - Énfasis1 2 2 2" xfId="700"/>
    <cellStyle name="60% - Énfasis1 2 3" xfId="701"/>
    <cellStyle name="60% - Énfasis1 2 4" xfId="702"/>
    <cellStyle name="60% - Énfasis1 2 5" xfId="703"/>
    <cellStyle name="60% - Énfasis1 2 6" xfId="704"/>
    <cellStyle name="60% - Énfasis1 2 7" xfId="705"/>
    <cellStyle name="60% - Énfasis1 2 8" xfId="706"/>
    <cellStyle name="60% - Énfasis1 2 9" xfId="707"/>
    <cellStyle name="60% - Énfasis1 3" xfId="708"/>
    <cellStyle name="60% - Énfasis1 3 10" xfId="709"/>
    <cellStyle name="60% - Énfasis1 3 11" xfId="710"/>
    <cellStyle name="60% - Énfasis1 3 12" xfId="711"/>
    <cellStyle name="60% - Énfasis1 3 13" xfId="712"/>
    <cellStyle name="60% - Énfasis1 3 2" xfId="713"/>
    <cellStyle name="60% - Énfasis1 3 3" xfId="714"/>
    <cellStyle name="60% - Énfasis1 3 4" xfId="715"/>
    <cellStyle name="60% - Énfasis1 3 5" xfId="716"/>
    <cellStyle name="60% - Énfasis1 3 6" xfId="717"/>
    <cellStyle name="60% - Énfasis1 3 7" xfId="718"/>
    <cellStyle name="60% - Énfasis1 3 8" xfId="719"/>
    <cellStyle name="60% - Énfasis1 3 9" xfId="720"/>
    <cellStyle name="60% - Énfasis1 4 10" xfId="721"/>
    <cellStyle name="60% - Énfasis1 4 11" xfId="722"/>
    <cellStyle name="60% - Énfasis1 4 12" xfId="723"/>
    <cellStyle name="60% - Énfasis1 4 13" xfId="724"/>
    <cellStyle name="60% - Énfasis1 4 2" xfId="725"/>
    <cellStyle name="60% - Énfasis1 4 3" xfId="726"/>
    <cellStyle name="60% - Énfasis1 4 4" xfId="727"/>
    <cellStyle name="60% - Énfasis1 4 5" xfId="728"/>
    <cellStyle name="60% - Énfasis1 4 6" xfId="729"/>
    <cellStyle name="60% - Énfasis1 4 7" xfId="730"/>
    <cellStyle name="60% - Énfasis1 4 8" xfId="731"/>
    <cellStyle name="60% - Énfasis1 4 9" xfId="732"/>
    <cellStyle name="60% - Énfasis1 5 10" xfId="733"/>
    <cellStyle name="60% - Énfasis1 5 11" xfId="734"/>
    <cellStyle name="60% - Énfasis1 5 12" xfId="735"/>
    <cellStyle name="60% - Énfasis1 5 2" xfId="736"/>
    <cellStyle name="60% - Énfasis1 5 3" xfId="737"/>
    <cellStyle name="60% - Énfasis1 5 4" xfId="738"/>
    <cellStyle name="60% - Énfasis1 5 5" xfId="739"/>
    <cellStyle name="60% - Énfasis1 5 6" xfId="740"/>
    <cellStyle name="60% - Énfasis1 5 7" xfId="741"/>
    <cellStyle name="60% - Énfasis1 5 8" xfId="742"/>
    <cellStyle name="60% - Énfasis1 5 9" xfId="743"/>
    <cellStyle name="60% - Énfasis2 2" xfId="744"/>
    <cellStyle name="60% - Énfasis2 2 10" xfId="745"/>
    <cellStyle name="60% - Énfasis2 2 11" xfId="746"/>
    <cellStyle name="60% - Énfasis2 2 12" xfId="747"/>
    <cellStyle name="60% - Énfasis2 2 13" xfId="748"/>
    <cellStyle name="60% - Énfasis2 2 2" xfId="749"/>
    <cellStyle name="60% - Énfasis2 2 2 2" xfId="750"/>
    <cellStyle name="60% - Énfasis2 2 3" xfId="751"/>
    <cellStyle name="60% - Énfasis2 2 4" xfId="752"/>
    <cellStyle name="60% - Énfasis2 2 5" xfId="753"/>
    <cellStyle name="60% - Énfasis2 2 6" xfId="754"/>
    <cellStyle name="60% - Énfasis2 2 7" xfId="755"/>
    <cellStyle name="60% - Énfasis2 2 8" xfId="756"/>
    <cellStyle name="60% - Énfasis2 2 9" xfId="757"/>
    <cellStyle name="60% - Énfasis2 3" xfId="758"/>
    <cellStyle name="60% - Énfasis2 3 10" xfId="759"/>
    <cellStyle name="60% - Énfasis2 3 11" xfId="760"/>
    <cellStyle name="60% - Énfasis2 3 12" xfId="761"/>
    <cellStyle name="60% - Énfasis2 3 13" xfId="762"/>
    <cellStyle name="60% - Énfasis2 3 2" xfId="763"/>
    <cellStyle name="60% - Énfasis2 3 3" xfId="764"/>
    <cellStyle name="60% - Énfasis2 3 4" xfId="765"/>
    <cellStyle name="60% - Énfasis2 3 5" xfId="766"/>
    <cellStyle name="60% - Énfasis2 3 6" xfId="767"/>
    <cellStyle name="60% - Énfasis2 3 7" xfId="768"/>
    <cellStyle name="60% - Énfasis2 3 8" xfId="769"/>
    <cellStyle name="60% - Énfasis2 3 9" xfId="770"/>
    <cellStyle name="60% - Énfasis2 4 10" xfId="771"/>
    <cellStyle name="60% - Énfasis2 4 11" xfId="772"/>
    <cellStyle name="60% - Énfasis2 4 12" xfId="773"/>
    <cellStyle name="60% - Énfasis2 4 13" xfId="774"/>
    <cellStyle name="60% - Énfasis2 4 2" xfId="775"/>
    <cellStyle name="60% - Énfasis2 4 3" xfId="776"/>
    <cellStyle name="60% - Énfasis2 4 4" xfId="777"/>
    <cellStyle name="60% - Énfasis2 4 5" xfId="778"/>
    <cellStyle name="60% - Énfasis2 4 6" xfId="779"/>
    <cellStyle name="60% - Énfasis2 4 7" xfId="780"/>
    <cellStyle name="60% - Énfasis2 4 8" xfId="781"/>
    <cellStyle name="60% - Énfasis2 4 9" xfId="782"/>
    <cellStyle name="60% - Énfasis2 5 10" xfId="783"/>
    <cellStyle name="60% - Énfasis2 5 11" xfId="784"/>
    <cellStyle name="60% - Énfasis2 5 12" xfId="785"/>
    <cellStyle name="60% - Énfasis2 5 2" xfId="786"/>
    <cellStyle name="60% - Énfasis2 5 3" xfId="787"/>
    <cellStyle name="60% - Énfasis2 5 4" xfId="788"/>
    <cellStyle name="60% - Énfasis2 5 5" xfId="789"/>
    <cellStyle name="60% - Énfasis2 5 6" xfId="790"/>
    <cellStyle name="60% - Énfasis2 5 7" xfId="791"/>
    <cellStyle name="60% - Énfasis2 5 8" xfId="792"/>
    <cellStyle name="60% - Énfasis2 5 9" xfId="793"/>
    <cellStyle name="60% - Énfasis3 2" xfId="794"/>
    <cellStyle name="60% - Énfasis3 2 10" xfId="795"/>
    <cellStyle name="60% - Énfasis3 2 11" xfId="796"/>
    <cellStyle name="60% - Énfasis3 2 12" xfId="797"/>
    <cellStyle name="60% - Énfasis3 2 13" xfId="798"/>
    <cellStyle name="60% - Énfasis3 2 2" xfId="799"/>
    <cellStyle name="60% - Énfasis3 2 2 2" xfId="800"/>
    <cellStyle name="60% - Énfasis3 2 3" xfId="801"/>
    <cellStyle name="60% - Énfasis3 2 4" xfId="802"/>
    <cellStyle name="60% - Énfasis3 2 5" xfId="803"/>
    <cellStyle name="60% - Énfasis3 2 6" xfId="804"/>
    <cellStyle name="60% - Énfasis3 2 7" xfId="805"/>
    <cellStyle name="60% - Énfasis3 2 8" xfId="806"/>
    <cellStyle name="60% - Énfasis3 2 9" xfId="807"/>
    <cellStyle name="60% - Énfasis3 3" xfId="808"/>
    <cellStyle name="60% - Énfasis3 3 10" xfId="809"/>
    <cellStyle name="60% - Énfasis3 3 11" xfId="810"/>
    <cellStyle name="60% - Énfasis3 3 12" xfId="811"/>
    <cellStyle name="60% - Énfasis3 3 13" xfId="812"/>
    <cellStyle name="60% - Énfasis3 3 2" xfId="813"/>
    <cellStyle name="60% - Énfasis3 3 3" xfId="814"/>
    <cellStyle name="60% - Énfasis3 3 4" xfId="815"/>
    <cellStyle name="60% - Énfasis3 3 5" xfId="816"/>
    <cellStyle name="60% - Énfasis3 3 6" xfId="817"/>
    <cellStyle name="60% - Énfasis3 3 7" xfId="818"/>
    <cellStyle name="60% - Énfasis3 3 8" xfId="819"/>
    <cellStyle name="60% - Énfasis3 3 9" xfId="820"/>
    <cellStyle name="60% - Énfasis3 4 10" xfId="821"/>
    <cellStyle name="60% - Énfasis3 4 11" xfId="822"/>
    <cellStyle name="60% - Énfasis3 4 12" xfId="823"/>
    <cellStyle name="60% - Énfasis3 4 13" xfId="824"/>
    <cellStyle name="60% - Énfasis3 4 2" xfId="825"/>
    <cellStyle name="60% - Énfasis3 4 3" xfId="826"/>
    <cellStyle name="60% - Énfasis3 4 4" xfId="827"/>
    <cellStyle name="60% - Énfasis3 4 5" xfId="828"/>
    <cellStyle name="60% - Énfasis3 4 6" xfId="829"/>
    <cellStyle name="60% - Énfasis3 4 7" xfId="830"/>
    <cellStyle name="60% - Énfasis3 4 8" xfId="831"/>
    <cellStyle name="60% - Énfasis3 4 9" xfId="832"/>
    <cellStyle name="60% - Énfasis3 5 10" xfId="833"/>
    <cellStyle name="60% - Énfasis3 5 11" xfId="834"/>
    <cellStyle name="60% - Énfasis3 5 12" xfId="835"/>
    <cellStyle name="60% - Énfasis3 5 2" xfId="836"/>
    <cellStyle name="60% - Énfasis3 5 3" xfId="837"/>
    <cellStyle name="60% - Énfasis3 5 4" xfId="838"/>
    <cellStyle name="60% - Énfasis3 5 5" xfId="839"/>
    <cellStyle name="60% - Énfasis3 5 6" xfId="840"/>
    <cellStyle name="60% - Énfasis3 5 7" xfId="841"/>
    <cellStyle name="60% - Énfasis3 5 8" xfId="842"/>
    <cellStyle name="60% - Énfasis3 5 9" xfId="843"/>
    <cellStyle name="60% - Énfasis4 2" xfId="844"/>
    <cellStyle name="60% - Énfasis4 2 10" xfId="845"/>
    <cellStyle name="60% - Énfasis4 2 11" xfId="846"/>
    <cellStyle name="60% - Énfasis4 2 12" xfId="847"/>
    <cellStyle name="60% - Énfasis4 2 13" xfId="848"/>
    <cellStyle name="60% - Énfasis4 2 2" xfId="849"/>
    <cellStyle name="60% - Énfasis4 2 2 2" xfId="850"/>
    <cellStyle name="60% - Énfasis4 2 3" xfId="851"/>
    <cellStyle name="60% - Énfasis4 2 4" xfId="852"/>
    <cellStyle name="60% - Énfasis4 2 5" xfId="853"/>
    <cellStyle name="60% - Énfasis4 2 6" xfId="854"/>
    <cellStyle name="60% - Énfasis4 2 7" xfId="855"/>
    <cellStyle name="60% - Énfasis4 2 8" xfId="856"/>
    <cellStyle name="60% - Énfasis4 2 9" xfId="857"/>
    <cellStyle name="60% - Énfasis4 3" xfId="858"/>
    <cellStyle name="60% - Énfasis4 3 10" xfId="859"/>
    <cellStyle name="60% - Énfasis4 3 11" xfId="860"/>
    <cellStyle name="60% - Énfasis4 3 12" xfId="861"/>
    <cellStyle name="60% - Énfasis4 3 13" xfId="862"/>
    <cellStyle name="60% - Énfasis4 3 2" xfId="863"/>
    <cellStyle name="60% - Énfasis4 3 3" xfId="864"/>
    <cellStyle name="60% - Énfasis4 3 4" xfId="865"/>
    <cellStyle name="60% - Énfasis4 3 5" xfId="866"/>
    <cellStyle name="60% - Énfasis4 3 6" xfId="867"/>
    <cellStyle name="60% - Énfasis4 3 7" xfId="868"/>
    <cellStyle name="60% - Énfasis4 3 8" xfId="869"/>
    <cellStyle name="60% - Énfasis4 3 9" xfId="870"/>
    <cellStyle name="60% - Énfasis4 4 10" xfId="871"/>
    <cellStyle name="60% - Énfasis4 4 11" xfId="872"/>
    <cellStyle name="60% - Énfasis4 4 12" xfId="873"/>
    <cellStyle name="60% - Énfasis4 4 13" xfId="874"/>
    <cellStyle name="60% - Énfasis4 4 2" xfId="875"/>
    <cellStyle name="60% - Énfasis4 4 3" xfId="876"/>
    <cellStyle name="60% - Énfasis4 4 4" xfId="877"/>
    <cellStyle name="60% - Énfasis4 4 5" xfId="878"/>
    <cellStyle name="60% - Énfasis4 4 6" xfId="879"/>
    <cellStyle name="60% - Énfasis4 4 7" xfId="880"/>
    <cellStyle name="60% - Énfasis4 4 8" xfId="881"/>
    <cellStyle name="60% - Énfasis4 4 9" xfId="882"/>
    <cellStyle name="60% - Énfasis4 5 10" xfId="883"/>
    <cellStyle name="60% - Énfasis4 5 11" xfId="884"/>
    <cellStyle name="60% - Énfasis4 5 12" xfId="885"/>
    <cellStyle name="60% - Énfasis4 5 2" xfId="886"/>
    <cellStyle name="60% - Énfasis4 5 3" xfId="887"/>
    <cellStyle name="60% - Énfasis4 5 4" xfId="888"/>
    <cellStyle name="60% - Énfasis4 5 5" xfId="889"/>
    <cellStyle name="60% - Énfasis4 5 6" xfId="890"/>
    <cellStyle name="60% - Énfasis4 5 7" xfId="891"/>
    <cellStyle name="60% - Énfasis4 5 8" xfId="892"/>
    <cellStyle name="60% - Énfasis4 5 9" xfId="893"/>
    <cellStyle name="60% - Énfasis5 2" xfId="894"/>
    <cellStyle name="60% - Énfasis5 2 10" xfId="895"/>
    <cellStyle name="60% - Énfasis5 2 11" xfId="896"/>
    <cellStyle name="60% - Énfasis5 2 12" xfId="897"/>
    <cellStyle name="60% - Énfasis5 2 13" xfId="898"/>
    <cellStyle name="60% - Énfasis5 2 2" xfId="899"/>
    <cellStyle name="60% - Énfasis5 2 2 2" xfId="900"/>
    <cellStyle name="60% - Énfasis5 2 3" xfId="901"/>
    <cellStyle name="60% - Énfasis5 2 4" xfId="902"/>
    <cellStyle name="60% - Énfasis5 2 5" xfId="903"/>
    <cellStyle name="60% - Énfasis5 2 6" xfId="904"/>
    <cellStyle name="60% - Énfasis5 2 7" xfId="905"/>
    <cellStyle name="60% - Énfasis5 2 8" xfId="906"/>
    <cellStyle name="60% - Énfasis5 2 9" xfId="907"/>
    <cellStyle name="60% - Énfasis5 3" xfId="908"/>
    <cellStyle name="60% - Énfasis5 3 10" xfId="909"/>
    <cellStyle name="60% - Énfasis5 3 11" xfId="910"/>
    <cellStyle name="60% - Énfasis5 3 12" xfId="911"/>
    <cellStyle name="60% - Énfasis5 3 13" xfId="912"/>
    <cellStyle name="60% - Énfasis5 3 2" xfId="913"/>
    <cellStyle name="60% - Énfasis5 3 3" xfId="914"/>
    <cellStyle name="60% - Énfasis5 3 4" xfId="915"/>
    <cellStyle name="60% - Énfasis5 3 5" xfId="916"/>
    <cellStyle name="60% - Énfasis5 3 6" xfId="917"/>
    <cellStyle name="60% - Énfasis5 3 7" xfId="918"/>
    <cellStyle name="60% - Énfasis5 3 8" xfId="919"/>
    <cellStyle name="60% - Énfasis5 3 9" xfId="920"/>
    <cellStyle name="60% - Énfasis5 4 10" xfId="921"/>
    <cellStyle name="60% - Énfasis5 4 11" xfId="922"/>
    <cellStyle name="60% - Énfasis5 4 12" xfId="923"/>
    <cellStyle name="60% - Énfasis5 4 13" xfId="924"/>
    <cellStyle name="60% - Énfasis5 4 2" xfId="925"/>
    <cellStyle name="60% - Énfasis5 4 3" xfId="926"/>
    <cellStyle name="60% - Énfasis5 4 4" xfId="927"/>
    <cellStyle name="60% - Énfasis5 4 5" xfId="928"/>
    <cellStyle name="60% - Énfasis5 4 6" xfId="929"/>
    <cellStyle name="60% - Énfasis5 4 7" xfId="930"/>
    <cellStyle name="60% - Énfasis5 4 8" xfId="931"/>
    <cellStyle name="60% - Énfasis5 4 9" xfId="932"/>
    <cellStyle name="60% - Énfasis5 5 10" xfId="933"/>
    <cellStyle name="60% - Énfasis5 5 11" xfId="934"/>
    <cellStyle name="60% - Énfasis5 5 12" xfId="935"/>
    <cellStyle name="60% - Énfasis5 5 2" xfId="936"/>
    <cellStyle name="60% - Énfasis5 5 3" xfId="937"/>
    <cellStyle name="60% - Énfasis5 5 4" xfId="938"/>
    <cellStyle name="60% - Énfasis5 5 5" xfId="939"/>
    <cellStyle name="60% - Énfasis5 5 6" xfId="940"/>
    <cellStyle name="60% - Énfasis5 5 7" xfId="941"/>
    <cellStyle name="60% - Énfasis5 5 8" xfId="942"/>
    <cellStyle name="60% - Énfasis5 5 9" xfId="943"/>
    <cellStyle name="60% - Énfasis6 2" xfId="944"/>
    <cellStyle name="60% - Énfasis6 2 10" xfId="945"/>
    <cellStyle name="60% - Énfasis6 2 11" xfId="946"/>
    <cellStyle name="60% - Énfasis6 2 12" xfId="947"/>
    <cellStyle name="60% - Énfasis6 2 13" xfId="948"/>
    <cellStyle name="60% - Énfasis6 2 2" xfId="949"/>
    <cellStyle name="60% - Énfasis6 2 2 2" xfId="950"/>
    <cellStyle name="60% - Énfasis6 2 3" xfId="951"/>
    <cellStyle name="60% - Énfasis6 2 4" xfId="952"/>
    <cellStyle name="60% - Énfasis6 2 5" xfId="953"/>
    <cellStyle name="60% - Énfasis6 2 6" xfId="954"/>
    <cellStyle name="60% - Énfasis6 2 7" xfId="955"/>
    <cellStyle name="60% - Énfasis6 2 8" xfId="956"/>
    <cellStyle name="60% - Énfasis6 2 9" xfId="957"/>
    <cellStyle name="60% - Énfasis6 3" xfId="958"/>
    <cellStyle name="60% - Énfasis6 3 10" xfId="959"/>
    <cellStyle name="60% - Énfasis6 3 11" xfId="960"/>
    <cellStyle name="60% - Énfasis6 3 12" xfId="961"/>
    <cellStyle name="60% - Énfasis6 3 13" xfId="962"/>
    <cellStyle name="60% - Énfasis6 3 2" xfId="963"/>
    <cellStyle name="60% - Énfasis6 3 3" xfId="964"/>
    <cellStyle name="60% - Énfasis6 3 4" xfId="965"/>
    <cellStyle name="60% - Énfasis6 3 5" xfId="966"/>
    <cellStyle name="60% - Énfasis6 3 6" xfId="967"/>
    <cellStyle name="60% - Énfasis6 3 7" xfId="968"/>
    <cellStyle name="60% - Énfasis6 3 8" xfId="969"/>
    <cellStyle name="60% - Énfasis6 3 9" xfId="970"/>
    <cellStyle name="60% - Énfasis6 4 10" xfId="971"/>
    <cellStyle name="60% - Énfasis6 4 11" xfId="972"/>
    <cellStyle name="60% - Énfasis6 4 12" xfId="973"/>
    <cellStyle name="60% - Énfasis6 4 13" xfId="974"/>
    <cellStyle name="60% - Énfasis6 4 2" xfId="975"/>
    <cellStyle name="60% - Énfasis6 4 3" xfId="976"/>
    <cellStyle name="60% - Énfasis6 4 4" xfId="977"/>
    <cellStyle name="60% - Énfasis6 4 5" xfId="978"/>
    <cellStyle name="60% - Énfasis6 4 6" xfId="979"/>
    <cellStyle name="60% - Énfasis6 4 7" xfId="980"/>
    <cellStyle name="60% - Énfasis6 4 8" xfId="981"/>
    <cellStyle name="60% - Énfasis6 4 9" xfId="982"/>
    <cellStyle name="60% - Énfasis6 5 10" xfId="983"/>
    <cellStyle name="60% - Énfasis6 5 11" xfId="984"/>
    <cellStyle name="60% - Énfasis6 5 12" xfId="985"/>
    <cellStyle name="60% - Énfasis6 5 2" xfId="986"/>
    <cellStyle name="60% - Énfasis6 5 3" xfId="987"/>
    <cellStyle name="60% - Énfasis6 5 4" xfId="988"/>
    <cellStyle name="60% - Énfasis6 5 5" xfId="989"/>
    <cellStyle name="60% - Énfasis6 5 6" xfId="990"/>
    <cellStyle name="60% - Énfasis6 5 7" xfId="991"/>
    <cellStyle name="60% - Énfasis6 5 8" xfId="992"/>
    <cellStyle name="60% - Énfasis6 5 9" xfId="993"/>
    <cellStyle name="Accent1 2" xfId="994"/>
    <cellStyle name="Accent2 2" xfId="995"/>
    <cellStyle name="Accent3 2" xfId="996"/>
    <cellStyle name="Accent4 2" xfId="997"/>
    <cellStyle name="Accent5 2" xfId="998"/>
    <cellStyle name="Accent6 2" xfId="999"/>
    <cellStyle name="Bad 2" xfId="1000"/>
    <cellStyle name="Buena 2" xfId="1001"/>
    <cellStyle name="Buena 2 10" xfId="1002"/>
    <cellStyle name="Buena 2 11" xfId="1003"/>
    <cellStyle name="Buena 2 12" xfId="1004"/>
    <cellStyle name="Buena 2 13" xfId="1005"/>
    <cellStyle name="Buena 2 2" xfId="1006"/>
    <cellStyle name="Buena 2 2 2" xfId="1007"/>
    <cellStyle name="Buena 2 3" xfId="1008"/>
    <cellStyle name="Buena 2 4" xfId="1009"/>
    <cellStyle name="Buena 2 5" xfId="1010"/>
    <cellStyle name="Buena 2 6" xfId="1011"/>
    <cellStyle name="Buena 2 7" xfId="1012"/>
    <cellStyle name="Buena 2 8" xfId="1013"/>
    <cellStyle name="Buena 2 9" xfId="1014"/>
    <cellStyle name="Buena 3" xfId="1015"/>
    <cellStyle name="Buena 3 10" xfId="1016"/>
    <cellStyle name="Buena 3 11" xfId="1017"/>
    <cellStyle name="Buena 3 12" xfId="1018"/>
    <cellStyle name="Buena 3 13" xfId="1019"/>
    <cellStyle name="Buena 3 2" xfId="1020"/>
    <cellStyle name="Buena 3 3" xfId="1021"/>
    <cellStyle name="Buena 3 4" xfId="1022"/>
    <cellStyle name="Buena 3 5" xfId="1023"/>
    <cellStyle name="Buena 3 6" xfId="1024"/>
    <cellStyle name="Buena 3 7" xfId="1025"/>
    <cellStyle name="Buena 3 8" xfId="1026"/>
    <cellStyle name="Buena 3 9" xfId="1027"/>
    <cellStyle name="Buena 4 10" xfId="1028"/>
    <cellStyle name="Buena 4 11" xfId="1029"/>
    <cellStyle name="Buena 4 12" xfId="1030"/>
    <cellStyle name="Buena 4 13" xfId="1031"/>
    <cellStyle name="Buena 4 2" xfId="1032"/>
    <cellStyle name="Buena 4 3" xfId="1033"/>
    <cellStyle name="Buena 4 4" xfId="1034"/>
    <cellStyle name="Buena 4 5" xfId="1035"/>
    <cellStyle name="Buena 4 6" xfId="1036"/>
    <cellStyle name="Buena 4 7" xfId="1037"/>
    <cellStyle name="Buena 4 8" xfId="1038"/>
    <cellStyle name="Buena 4 9" xfId="1039"/>
    <cellStyle name="Buena 5 10" xfId="1040"/>
    <cellStyle name="Buena 5 11" xfId="1041"/>
    <cellStyle name="Buena 5 12" xfId="1042"/>
    <cellStyle name="Buena 5 2" xfId="1043"/>
    <cellStyle name="Buena 5 3" xfId="1044"/>
    <cellStyle name="Buena 5 4" xfId="1045"/>
    <cellStyle name="Buena 5 5" xfId="1046"/>
    <cellStyle name="Buena 5 6" xfId="1047"/>
    <cellStyle name="Buena 5 7" xfId="1048"/>
    <cellStyle name="Buena 5 8" xfId="1049"/>
    <cellStyle name="Buena 5 9" xfId="1050"/>
    <cellStyle name="Calculation 2" xfId="1051"/>
    <cellStyle name="Cálculo 2" xfId="1052"/>
    <cellStyle name="Cálculo 2 10" xfId="1053"/>
    <cellStyle name="Cálculo 2 11" xfId="1054"/>
    <cellStyle name="Cálculo 2 12" xfId="1055"/>
    <cellStyle name="Cálculo 2 13" xfId="1056"/>
    <cellStyle name="Cálculo 2 2" xfId="1057"/>
    <cellStyle name="Cálculo 2 2 2" xfId="1058"/>
    <cellStyle name="Cálculo 2 3" xfId="1059"/>
    <cellStyle name="Cálculo 2 4" xfId="1060"/>
    <cellStyle name="Cálculo 2 5" xfId="1061"/>
    <cellStyle name="Cálculo 2 6" xfId="1062"/>
    <cellStyle name="Cálculo 2 7" xfId="1063"/>
    <cellStyle name="Cálculo 2 8" xfId="1064"/>
    <cellStyle name="Cálculo 2 9" xfId="1065"/>
    <cellStyle name="Cálculo 3" xfId="1066"/>
    <cellStyle name="Cálculo 3 10" xfId="1067"/>
    <cellStyle name="Cálculo 3 11" xfId="1068"/>
    <cellStyle name="Cálculo 3 12" xfId="1069"/>
    <cellStyle name="Cálculo 3 13" xfId="1070"/>
    <cellStyle name="Cálculo 3 2" xfId="1071"/>
    <cellStyle name="Cálculo 3 3" xfId="1072"/>
    <cellStyle name="Cálculo 3 4" xfId="1073"/>
    <cellStyle name="Cálculo 3 5" xfId="1074"/>
    <cellStyle name="Cálculo 3 6" xfId="1075"/>
    <cellStyle name="Cálculo 3 7" xfId="1076"/>
    <cellStyle name="Cálculo 3 8" xfId="1077"/>
    <cellStyle name="Cálculo 3 9" xfId="1078"/>
    <cellStyle name="Cálculo 4 10" xfId="1079"/>
    <cellStyle name="Cálculo 4 11" xfId="1080"/>
    <cellStyle name="Cálculo 4 12" xfId="1081"/>
    <cellStyle name="Cálculo 4 13" xfId="1082"/>
    <cellStyle name="Cálculo 4 2" xfId="1083"/>
    <cellStyle name="Cálculo 4 3" xfId="1084"/>
    <cellStyle name="Cálculo 4 4" xfId="1085"/>
    <cellStyle name="Cálculo 4 5" xfId="1086"/>
    <cellStyle name="Cálculo 4 6" xfId="1087"/>
    <cellStyle name="Cálculo 4 7" xfId="1088"/>
    <cellStyle name="Cálculo 4 8" xfId="1089"/>
    <cellStyle name="Cálculo 4 9" xfId="1090"/>
    <cellStyle name="Cálculo 5 10" xfId="1091"/>
    <cellStyle name="Cálculo 5 11" xfId="1092"/>
    <cellStyle name="Cálculo 5 12" xfId="1093"/>
    <cellStyle name="Cálculo 5 2" xfId="1094"/>
    <cellStyle name="Cálculo 5 3" xfId="1095"/>
    <cellStyle name="Cálculo 5 4" xfId="1096"/>
    <cellStyle name="Cálculo 5 5" xfId="1097"/>
    <cellStyle name="Cálculo 5 6" xfId="1098"/>
    <cellStyle name="Cálculo 5 7" xfId="1099"/>
    <cellStyle name="Cálculo 5 8" xfId="1100"/>
    <cellStyle name="Cálculo 5 9" xfId="1101"/>
    <cellStyle name="Celda de comprobación 2" xfId="1102"/>
    <cellStyle name="Celda de comprobación 2 10" xfId="1103"/>
    <cellStyle name="Celda de comprobación 2 11" xfId="1104"/>
    <cellStyle name="Celda de comprobación 2 12" xfId="1105"/>
    <cellStyle name="Celda de comprobación 2 13" xfId="1106"/>
    <cellStyle name="Celda de comprobación 2 2" xfId="1107"/>
    <cellStyle name="Celda de comprobación 2 2 2" xfId="1108"/>
    <cellStyle name="Celda de comprobación 2 3" xfId="1109"/>
    <cellStyle name="Celda de comprobación 2 4" xfId="1110"/>
    <cellStyle name="Celda de comprobación 2 5" xfId="1111"/>
    <cellStyle name="Celda de comprobación 2 6" xfId="1112"/>
    <cellStyle name="Celda de comprobación 2 7" xfId="1113"/>
    <cellStyle name="Celda de comprobación 2 8" xfId="1114"/>
    <cellStyle name="Celda de comprobación 2 9" xfId="1115"/>
    <cellStyle name="Celda de comprobación 3" xfId="1116"/>
    <cellStyle name="Celda de comprobación 3 10" xfId="1117"/>
    <cellStyle name="Celda de comprobación 3 11" xfId="1118"/>
    <cellStyle name="Celda de comprobación 3 12" xfId="1119"/>
    <cellStyle name="Celda de comprobación 3 13" xfId="1120"/>
    <cellStyle name="Celda de comprobación 3 2" xfId="1121"/>
    <cellStyle name="Celda de comprobación 3 3" xfId="1122"/>
    <cellStyle name="Celda de comprobación 3 4" xfId="1123"/>
    <cellStyle name="Celda de comprobación 3 5" xfId="1124"/>
    <cellStyle name="Celda de comprobación 3 6" xfId="1125"/>
    <cellStyle name="Celda de comprobación 3 7" xfId="1126"/>
    <cellStyle name="Celda de comprobación 3 8" xfId="1127"/>
    <cellStyle name="Celda de comprobación 3 9" xfId="1128"/>
    <cellStyle name="Celda de comprobación 4 10" xfId="1129"/>
    <cellStyle name="Celda de comprobación 4 11" xfId="1130"/>
    <cellStyle name="Celda de comprobación 4 12" xfId="1131"/>
    <cellStyle name="Celda de comprobación 4 13" xfId="1132"/>
    <cellStyle name="Celda de comprobación 4 2" xfId="1133"/>
    <cellStyle name="Celda de comprobación 4 3" xfId="1134"/>
    <cellStyle name="Celda de comprobación 4 4" xfId="1135"/>
    <cellStyle name="Celda de comprobación 4 5" xfId="1136"/>
    <cellStyle name="Celda de comprobación 4 6" xfId="1137"/>
    <cellStyle name="Celda de comprobación 4 7" xfId="1138"/>
    <cellStyle name="Celda de comprobación 4 8" xfId="1139"/>
    <cellStyle name="Celda de comprobación 4 9" xfId="1140"/>
    <cellStyle name="Celda de comprobación 5 10" xfId="1141"/>
    <cellStyle name="Celda de comprobación 5 11" xfId="1142"/>
    <cellStyle name="Celda de comprobación 5 12" xfId="1143"/>
    <cellStyle name="Celda de comprobación 5 2" xfId="1144"/>
    <cellStyle name="Celda de comprobación 5 3" xfId="1145"/>
    <cellStyle name="Celda de comprobación 5 4" xfId="1146"/>
    <cellStyle name="Celda de comprobación 5 5" xfId="1147"/>
    <cellStyle name="Celda de comprobación 5 6" xfId="1148"/>
    <cellStyle name="Celda de comprobación 5 7" xfId="1149"/>
    <cellStyle name="Celda de comprobación 5 8" xfId="1150"/>
    <cellStyle name="Celda de comprobación 5 9" xfId="1151"/>
    <cellStyle name="Celda vinculada 2" xfId="1152"/>
    <cellStyle name="Celda vinculada 2 10" xfId="1153"/>
    <cellStyle name="Celda vinculada 2 11" xfId="1154"/>
    <cellStyle name="Celda vinculada 2 12" xfId="1155"/>
    <cellStyle name="Celda vinculada 2 13" xfId="1156"/>
    <cellStyle name="Celda vinculada 2 2" xfId="1157"/>
    <cellStyle name="Celda vinculada 2 2 2" xfId="1158"/>
    <cellStyle name="Celda vinculada 2 3" xfId="1159"/>
    <cellStyle name="Celda vinculada 2 4" xfId="1160"/>
    <cellStyle name="Celda vinculada 2 5" xfId="1161"/>
    <cellStyle name="Celda vinculada 2 6" xfId="1162"/>
    <cellStyle name="Celda vinculada 2 7" xfId="1163"/>
    <cellStyle name="Celda vinculada 2 8" xfId="1164"/>
    <cellStyle name="Celda vinculada 2 9" xfId="1165"/>
    <cellStyle name="Celda vinculada 3" xfId="1166"/>
    <cellStyle name="Celda vinculada 3 10" xfId="1167"/>
    <cellStyle name="Celda vinculada 3 11" xfId="1168"/>
    <cellStyle name="Celda vinculada 3 12" xfId="1169"/>
    <cellStyle name="Celda vinculada 3 13" xfId="1170"/>
    <cellStyle name="Celda vinculada 3 2" xfId="1171"/>
    <cellStyle name="Celda vinculada 3 3" xfId="1172"/>
    <cellStyle name="Celda vinculada 3 4" xfId="1173"/>
    <cellStyle name="Celda vinculada 3 5" xfId="1174"/>
    <cellStyle name="Celda vinculada 3 6" xfId="1175"/>
    <cellStyle name="Celda vinculada 3 7" xfId="1176"/>
    <cellStyle name="Celda vinculada 3 8" xfId="1177"/>
    <cellStyle name="Celda vinculada 3 9" xfId="1178"/>
    <cellStyle name="Celda vinculada 4 10" xfId="1179"/>
    <cellStyle name="Celda vinculada 4 11" xfId="1180"/>
    <cellStyle name="Celda vinculada 4 12" xfId="1181"/>
    <cellStyle name="Celda vinculada 4 13" xfId="1182"/>
    <cellStyle name="Celda vinculada 4 2" xfId="1183"/>
    <cellStyle name="Celda vinculada 4 3" xfId="1184"/>
    <cellStyle name="Celda vinculada 4 4" xfId="1185"/>
    <cellStyle name="Celda vinculada 4 5" xfId="1186"/>
    <cellStyle name="Celda vinculada 4 6" xfId="1187"/>
    <cellStyle name="Celda vinculada 4 7" xfId="1188"/>
    <cellStyle name="Celda vinculada 4 8" xfId="1189"/>
    <cellStyle name="Celda vinculada 4 9" xfId="1190"/>
    <cellStyle name="Celda vinculada 5 10" xfId="1191"/>
    <cellStyle name="Celda vinculada 5 11" xfId="1192"/>
    <cellStyle name="Celda vinculada 5 12" xfId="1193"/>
    <cellStyle name="Celda vinculada 5 2" xfId="1194"/>
    <cellStyle name="Celda vinculada 5 3" xfId="1195"/>
    <cellStyle name="Celda vinculada 5 4" xfId="1196"/>
    <cellStyle name="Celda vinculada 5 5" xfId="1197"/>
    <cellStyle name="Celda vinculada 5 6" xfId="1198"/>
    <cellStyle name="Celda vinculada 5 7" xfId="1199"/>
    <cellStyle name="Celda vinculada 5 8" xfId="1200"/>
    <cellStyle name="Celda vinculada 5 9" xfId="1201"/>
    <cellStyle name="Check Cell 2" xfId="1202"/>
    <cellStyle name="Comma 2" xfId="1203"/>
    <cellStyle name="Comma 2 2" xfId="1204"/>
    <cellStyle name="Encabezado 4 2" xfId="1205"/>
    <cellStyle name="Encabezado 4 2 10" xfId="1206"/>
    <cellStyle name="Encabezado 4 2 11" xfId="1207"/>
    <cellStyle name="Encabezado 4 2 12" xfId="1208"/>
    <cellStyle name="Encabezado 4 2 13" xfId="1209"/>
    <cellStyle name="Encabezado 4 2 2" xfId="1210"/>
    <cellStyle name="Encabezado 4 2 2 2" xfId="1211"/>
    <cellStyle name="Encabezado 4 2 3" xfId="1212"/>
    <cellStyle name="Encabezado 4 2 4" xfId="1213"/>
    <cellStyle name="Encabezado 4 2 5" xfId="1214"/>
    <cellStyle name="Encabezado 4 2 6" xfId="1215"/>
    <cellStyle name="Encabezado 4 2 7" xfId="1216"/>
    <cellStyle name="Encabezado 4 2 8" xfId="1217"/>
    <cellStyle name="Encabezado 4 2 9" xfId="1218"/>
    <cellStyle name="Encabezado 4 3" xfId="1219"/>
    <cellStyle name="Encabezado 4 3 10" xfId="1220"/>
    <cellStyle name="Encabezado 4 3 11" xfId="1221"/>
    <cellStyle name="Encabezado 4 3 12" xfId="1222"/>
    <cellStyle name="Encabezado 4 3 13" xfId="1223"/>
    <cellStyle name="Encabezado 4 3 2" xfId="1224"/>
    <cellStyle name="Encabezado 4 3 3" xfId="1225"/>
    <cellStyle name="Encabezado 4 3 4" xfId="1226"/>
    <cellStyle name="Encabezado 4 3 5" xfId="1227"/>
    <cellStyle name="Encabezado 4 3 6" xfId="1228"/>
    <cellStyle name="Encabezado 4 3 7" xfId="1229"/>
    <cellStyle name="Encabezado 4 3 8" xfId="1230"/>
    <cellStyle name="Encabezado 4 3 9" xfId="1231"/>
    <cellStyle name="Encabezado 4 4 10" xfId="1232"/>
    <cellStyle name="Encabezado 4 4 11" xfId="1233"/>
    <cellStyle name="Encabezado 4 4 12" xfId="1234"/>
    <cellStyle name="Encabezado 4 4 13" xfId="1235"/>
    <cellStyle name="Encabezado 4 4 2" xfId="1236"/>
    <cellStyle name="Encabezado 4 4 3" xfId="1237"/>
    <cellStyle name="Encabezado 4 4 4" xfId="1238"/>
    <cellStyle name="Encabezado 4 4 5" xfId="1239"/>
    <cellStyle name="Encabezado 4 4 6" xfId="1240"/>
    <cellStyle name="Encabezado 4 4 7" xfId="1241"/>
    <cellStyle name="Encabezado 4 4 8" xfId="1242"/>
    <cellStyle name="Encabezado 4 4 9" xfId="1243"/>
    <cellStyle name="Encabezado 4 5 10" xfId="1244"/>
    <cellStyle name="Encabezado 4 5 11" xfId="1245"/>
    <cellStyle name="Encabezado 4 5 12" xfId="1246"/>
    <cellStyle name="Encabezado 4 5 2" xfId="1247"/>
    <cellStyle name="Encabezado 4 5 3" xfId="1248"/>
    <cellStyle name="Encabezado 4 5 4" xfId="1249"/>
    <cellStyle name="Encabezado 4 5 5" xfId="1250"/>
    <cellStyle name="Encabezado 4 5 6" xfId="1251"/>
    <cellStyle name="Encabezado 4 5 7" xfId="1252"/>
    <cellStyle name="Encabezado 4 5 8" xfId="1253"/>
    <cellStyle name="Encabezado 4 5 9" xfId="1254"/>
    <cellStyle name="Énfasis1 2" xfId="1255"/>
    <cellStyle name="Énfasis1 2 10" xfId="1256"/>
    <cellStyle name="Énfasis1 2 11" xfId="1257"/>
    <cellStyle name="Énfasis1 2 12" xfId="1258"/>
    <cellStyle name="Énfasis1 2 13" xfId="1259"/>
    <cellStyle name="Énfasis1 2 2" xfId="1260"/>
    <cellStyle name="Énfasis1 2 2 2" xfId="1261"/>
    <cellStyle name="Énfasis1 2 3" xfId="1262"/>
    <cellStyle name="Énfasis1 2 4" xfId="1263"/>
    <cellStyle name="Énfasis1 2 5" xfId="1264"/>
    <cellStyle name="Énfasis1 2 6" xfId="1265"/>
    <cellStyle name="Énfasis1 2 7" xfId="1266"/>
    <cellStyle name="Énfasis1 2 8" xfId="1267"/>
    <cellStyle name="Énfasis1 2 9" xfId="1268"/>
    <cellStyle name="Énfasis1 3" xfId="1269"/>
    <cellStyle name="Énfasis1 3 10" xfId="1270"/>
    <cellStyle name="Énfasis1 3 11" xfId="1271"/>
    <cellStyle name="Énfasis1 3 12" xfId="1272"/>
    <cellStyle name="Énfasis1 3 13" xfId="1273"/>
    <cellStyle name="Énfasis1 3 2" xfId="1274"/>
    <cellStyle name="Énfasis1 3 3" xfId="1275"/>
    <cellStyle name="Énfasis1 3 4" xfId="1276"/>
    <cellStyle name="Énfasis1 3 5" xfId="1277"/>
    <cellStyle name="Énfasis1 3 6" xfId="1278"/>
    <cellStyle name="Énfasis1 3 7" xfId="1279"/>
    <cellStyle name="Énfasis1 3 8" xfId="1280"/>
    <cellStyle name="Énfasis1 3 9" xfId="1281"/>
    <cellStyle name="Énfasis1 4 10" xfId="1282"/>
    <cellStyle name="Énfasis1 4 11" xfId="1283"/>
    <cellStyle name="Énfasis1 4 12" xfId="1284"/>
    <cellStyle name="Énfasis1 4 13" xfId="1285"/>
    <cellStyle name="Énfasis1 4 2" xfId="1286"/>
    <cellStyle name="Énfasis1 4 3" xfId="1287"/>
    <cellStyle name="Énfasis1 4 4" xfId="1288"/>
    <cellStyle name="Énfasis1 4 5" xfId="1289"/>
    <cellStyle name="Énfasis1 4 6" xfId="1290"/>
    <cellStyle name="Énfasis1 4 7" xfId="1291"/>
    <cellStyle name="Énfasis1 4 8" xfId="1292"/>
    <cellStyle name="Énfasis1 4 9" xfId="1293"/>
    <cellStyle name="Énfasis1 5 10" xfId="1294"/>
    <cellStyle name="Énfasis1 5 11" xfId="1295"/>
    <cellStyle name="Énfasis1 5 12" xfId="1296"/>
    <cellStyle name="Énfasis1 5 2" xfId="1297"/>
    <cellStyle name="Énfasis1 5 3" xfId="1298"/>
    <cellStyle name="Énfasis1 5 4" xfId="1299"/>
    <cellStyle name="Énfasis1 5 5" xfId="1300"/>
    <cellStyle name="Énfasis1 5 6" xfId="1301"/>
    <cellStyle name="Énfasis1 5 7" xfId="1302"/>
    <cellStyle name="Énfasis1 5 8" xfId="1303"/>
    <cellStyle name="Énfasis1 5 9" xfId="1304"/>
    <cellStyle name="Énfasis2 2" xfId="1305"/>
    <cellStyle name="Énfasis2 2 10" xfId="1306"/>
    <cellStyle name="Énfasis2 2 11" xfId="1307"/>
    <cellStyle name="Énfasis2 2 12" xfId="1308"/>
    <cellStyle name="Énfasis2 2 13" xfId="1309"/>
    <cellStyle name="Énfasis2 2 2" xfId="1310"/>
    <cellStyle name="Énfasis2 2 2 2" xfId="1311"/>
    <cellStyle name="Énfasis2 2 3" xfId="1312"/>
    <cellStyle name="Énfasis2 2 4" xfId="1313"/>
    <cellStyle name="Énfasis2 2 5" xfId="1314"/>
    <cellStyle name="Énfasis2 2 6" xfId="1315"/>
    <cellStyle name="Énfasis2 2 7" xfId="1316"/>
    <cellStyle name="Énfasis2 2 8" xfId="1317"/>
    <cellStyle name="Énfasis2 2 9" xfId="1318"/>
    <cellStyle name="Énfasis2 3" xfId="1319"/>
    <cellStyle name="Énfasis2 3 10" xfId="1320"/>
    <cellStyle name="Énfasis2 3 11" xfId="1321"/>
    <cellStyle name="Énfasis2 3 12" xfId="1322"/>
    <cellStyle name="Énfasis2 3 13" xfId="1323"/>
    <cellStyle name="Énfasis2 3 2" xfId="1324"/>
    <cellStyle name="Énfasis2 3 3" xfId="1325"/>
    <cellStyle name="Énfasis2 3 4" xfId="1326"/>
    <cellStyle name="Énfasis2 3 5" xfId="1327"/>
    <cellStyle name="Énfasis2 3 6" xfId="1328"/>
    <cellStyle name="Énfasis2 3 7" xfId="1329"/>
    <cellStyle name="Énfasis2 3 8" xfId="1330"/>
    <cellStyle name="Énfasis2 3 9" xfId="1331"/>
    <cellStyle name="Énfasis2 4 10" xfId="1332"/>
    <cellStyle name="Énfasis2 4 11" xfId="1333"/>
    <cellStyle name="Énfasis2 4 12" xfId="1334"/>
    <cellStyle name="Énfasis2 4 13" xfId="1335"/>
    <cellStyle name="Énfasis2 4 2" xfId="1336"/>
    <cellStyle name="Énfasis2 4 3" xfId="1337"/>
    <cellStyle name="Énfasis2 4 4" xfId="1338"/>
    <cellStyle name="Énfasis2 4 5" xfId="1339"/>
    <cellStyle name="Énfasis2 4 6" xfId="1340"/>
    <cellStyle name="Énfasis2 4 7" xfId="1341"/>
    <cellStyle name="Énfasis2 4 8" xfId="1342"/>
    <cellStyle name="Énfasis2 4 9" xfId="1343"/>
    <cellStyle name="Énfasis2 5 10" xfId="1344"/>
    <cellStyle name="Énfasis2 5 11" xfId="1345"/>
    <cellStyle name="Énfasis2 5 12" xfId="1346"/>
    <cellStyle name="Énfasis2 5 2" xfId="1347"/>
    <cellStyle name="Énfasis2 5 3" xfId="1348"/>
    <cellStyle name="Énfasis2 5 4" xfId="1349"/>
    <cellStyle name="Énfasis2 5 5" xfId="1350"/>
    <cellStyle name="Énfasis2 5 6" xfId="1351"/>
    <cellStyle name="Énfasis2 5 7" xfId="1352"/>
    <cellStyle name="Énfasis2 5 8" xfId="1353"/>
    <cellStyle name="Énfasis2 5 9" xfId="1354"/>
    <cellStyle name="Énfasis3 2" xfId="1355"/>
    <cellStyle name="Énfasis3 2 10" xfId="1356"/>
    <cellStyle name="Énfasis3 2 11" xfId="1357"/>
    <cellStyle name="Énfasis3 2 12" xfId="1358"/>
    <cellStyle name="Énfasis3 2 13" xfId="1359"/>
    <cellStyle name="Énfasis3 2 2" xfId="1360"/>
    <cellStyle name="Énfasis3 2 2 2" xfId="1361"/>
    <cellStyle name="Énfasis3 2 3" xfId="1362"/>
    <cellStyle name="Énfasis3 2 4" xfId="1363"/>
    <cellStyle name="Énfasis3 2 5" xfId="1364"/>
    <cellStyle name="Énfasis3 2 6" xfId="1365"/>
    <cellStyle name="Énfasis3 2 7" xfId="1366"/>
    <cellStyle name="Énfasis3 2 8" xfId="1367"/>
    <cellStyle name="Énfasis3 2 9" xfId="1368"/>
    <cellStyle name="Énfasis3 3" xfId="1369"/>
    <cellStyle name="Énfasis3 3 10" xfId="1370"/>
    <cellStyle name="Énfasis3 3 11" xfId="1371"/>
    <cellStyle name="Énfasis3 3 12" xfId="1372"/>
    <cellStyle name="Énfasis3 3 13" xfId="1373"/>
    <cellStyle name="Énfasis3 3 2" xfId="1374"/>
    <cellStyle name="Énfasis3 3 3" xfId="1375"/>
    <cellStyle name="Énfasis3 3 4" xfId="1376"/>
    <cellStyle name="Énfasis3 3 5" xfId="1377"/>
    <cellStyle name="Énfasis3 3 6" xfId="1378"/>
    <cellStyle name="Énfasis3 3 7" xfId="1379"/>
    <cellStyle name="Énfasis3 3 8" xfId="1380"/>
    <cellStyle name="Énfasis3 3 9" xfId="1381"/>
    <cellStyle name="Énfasis3 4 10" xfId="1382"/>
    <cellStyle name="Énfasis3 4 11" xfId="1383"/>
    <cellStyle name="Énfasis3 4 12" xfId="1384"/>
    <cellStyle name="Énfasis3 4 13" xfId="1385"/>
    <cellStyle name="Énfasis3 4 2" xfId="1386"/>
    <cellStyle name="Énfasis3 4 3" xfId="1387"/>
    <cellStyle name="Énfasis3 4 4" xfId="1388"/>
    <cellStyle name="Énfasis3 4 5" xfId="1389"/>
    <cellStyle name="Énfasis3 4 6" xfId="1390"/>
    <cellStyle name="Énfasis3 4 7" xfId="1391"/>
    <cellStyle name="Énfasis3 4 8" xfId="1392"/>
    <cellStyle name="Énfasis3 4 9" xfId="1393"/>
    <cellStyle name="Énfasis3 5 10" xfId="1394"/>
    <cellStyle name="Énfasis3 5 11" xfId="1395"/>
    <cellStyle name="Énfasis3 5 12" xfId="1396"/>
    <cellStyle name="Énfasis3 5 2" xfId="1397"/>
    <cellStyle name="Énfasis3 5 3" xfId="1398"/>
    <cellStyle name="Énfasis3 5 4" xfId="1399"/>
    <cellStyle name="Énfasis3 5 5" xfId="1400"/>
    <cellStyle name="Énfasis3 5 6" xfId="1401"/>
    <cellStyle name="Énfasis3 5 7" xfId="1402"/>
    <cellStyle name="Énfasis3 5 8" xfId="1403"/>
    <cellStyle name="Énfasis3 5 9" xfId="1404"/>
    <cellStyle name="Énfasis4 2" xfId="1405"/>
    <cellStyle name="Énfasis4 2 10" xfId="1406"/>
    <cellStyle name="Énfasis4 2 11" xfId="1407"/>
    <cellStyle name="Énfasis4 2 12" xfId="1408"/>
    <cellStyle name="Énfasis4 2 13" xfId="1409"/>
    <cellStyle name="Énfasis4 2 2" xfId="1410"/>
    <cellStyle name="Énfasis4 2 2 2" xfId="1411"/>
    <cellStyle name="Énfasis4 2 3" xfId="1412"/>
    <cellStyle name="Énfasis4 2 4" xfId="1413"/>
    <cellStyle name="Énfasis4 2 5" xfId="1414"/>
    <cellStyle name="Énfasis4 2 6" xfId="1415"/>
    <cellStyle name="Énfasis4 2 7" xfId="1416"/>
    <cellStyle name="Énfasis4 2 8" xfId="1417"/>
    <cellStyle name="Énfasis4 2 9" xfId="1418"/>
    <cellStyle name="Énfasis4 3" xfId="1419"/>
    <cellStyle name="Énfasis4 3 10" xfId="1420"/>
    <cellStyle name="Énfasis4 3 11" xfId="1421"/>
    <cellStyle name="Énfasis4 3 12" xfId="1422"/>
    <cellStyle name="Énfasis4 3 13" xfId="1423"/>
    <cellStyle name="Énfasis4 3 2" xfId="1424"/>
    <cellStyle name="Énfasis4 3 3" xfId="1425"/>
    <cellStyle name="Énfasis4 3 4" xfId="1426"/>
    <cellStyle name="Énfasis4 3 5" xfId="1427"/>
    <cellStyle name="Énfasis4 3 6" xfId="1428"/>
    <cellStyle name="Énfasis4 3 7" xfId="1429"/>
    <cellStyle name="Énfasis4 3 8" xfId="1430"/>
    <cellStyle name="Énfasis4 3 9" xfId="1431"/>
    <cellStyle name="Énfasis4 4 10" xfId="1432"/>
    <cellStyle name="Énfasis4 4 11" xfId="1433"/>
    <cellStyle name="Énfasis4 4 12" xfId="1434"/>
    <cellStyle name="Énfasis4 4 13" xfId="1435"/>
    <cellStyle name="Énfasis4 4 2" xfId="1436"/>
    <cellStyle name="Énfasis4 4 3" xfId="1437"/>
    <cellStyle name="Énfasis4 4 4" xfId="1438"/>
    <cellStyle name="Énfasis4 4 5" xfId="1439"/>
    <cellStyle name="Énfasis4 4 6" xfId="1440"/>
    <cellStyle name="Énfasis4 4 7" xfId="1441"/>
    <cellStyle name="Énfasis4 4 8" xfId="1442"/>
    <cellStyle name="Énfasis4 4 9" xfId="1443"/>
    <cellStyle name="Énfasis4 5 10" xfId="1444"/>
    <cellStyle name="Énfasis4 5 11" xfId="1445"/>
    <cellStyle name="Énfasis4 5 12" xfId="1446"/>
    <cellStyle name="Énfasis4 5 2" xfId="1447"/>
    <cellStyle name="Énfasis4 5 3" xfId="1448"/>
    <cellStyle name="Énfasis4 5 4" xfId="1449"/>
    <cellStyle name="Énfasis4 5 5" xfId="1450"/>
    <cellStyle name="Énfasis4 5 6" xfId="1451"/>
    <cellStyle name="Énfasis4 5 7" xfId="1452"/>
    <cellStyle name="Énfasis4 5 8" xfId="1453"/>
    <cellStyle name="Énfasis4 5 9" xfId="1454"/>
    <cellStyle name="Énfasis5 2" xfId="1455"/>
    <cellStyle name="Énfasis5 2 10" xfId="1456"/>
    <cellStyle name="Énfasis5 2 11" xfId="1457"/>
    <cellStyle name="Énfasis5 2 12" xfId="1458"/>
    <cellStyle name="Énfasis5 2 13" xfId="1459"/>
    <cellStyle name="Énfasis5 2 2" xfId="1460"/>
    <cellStyle name="Énfasis5 2 2 2" xfId="1461"/>
    <cellStyle name="Énfasis5 2 3" xfId="1462"/>
    <cellStyle name="Énfasis5 2 4" xfId="1463"/>
    <cellStyle name="Énfasis5 2 5" xfId="1464"/>
    <cellStyle name="Énfasis5 2 6" xfId="1465"/>
    <cellStyle name="Énfasis5 2 7" xfId="1466"/>
    <cellStyle name="Énfasis5 2 8" xfId="1467"/>
    <cellStyle name="Énfasis5 2 9" xfId="1468"/>
    <cellStyle name="Énfasis5 3" xfId="1469"/>
    <cellStyle name="Énfasis5 3 10" xfId="1470"/>
    <cellStyle name="Énfasis5 3 11" xfId="1471"/>
    <cellStyle name="Énfasis5 3 12" xfId="1472"/>
    <cellStyle name="Énfasis5 3 13" xfId="1473"/>
    <cellStyle name="Énfasis5 3 2" xfId="1474"/>
    <cellStyle name="Énfasis5 3 3" xfId="1475"/>
    <cellStyle name="Énfasis5 3 4" xfId="1476"/>
    <cellStyle name="Énfasis5 3 5" xfId="1477"/>
    <cellStyle name="Énfasis5 3 6" xfId="1478"/>
    <cellStyle name="Énfasis5 3 7" xfId="1479"/>
    <cellStyle name="Énfasis5 3 8" xfId="1480"/>
    <cellStyle name="Énfasis5 3 9" xfId="1481"/>
    <cellStyle name="Énfasis5 4 10" xfId="1482"/>
    <cellStyle name="Énfasis5 4 11" xfId="1483"/>
    <cellStyle name="Énfasis5 4 12" xfId="1484"/>
    <cellStyle name="Énfasis5 4 13" xfId="1485"/>
    <cellStyle name="Énfasis5 4 2" xfId="1486"/>
    <cellStyle name="Énfasis5 4 3" xfId="1487"/>
    <cellStyle name="Énfasis5 4 4" xfId="1488"/>
    <cellStyle name="Énfasis5 4 5" xfId="1489"/>
    <cellStyle name="Énfasis5 4 6" xfId="1490"/>
    <cellStyle name="Énfasis5 4 7" xfId="1491"/>
    <cellStyle name="Énfasis5 4 8" xfId="1492"/>
    <cellStyle name="Énfasis5 4 9" xfId="1493"/>
    <cellStyle name="Énfasis5 5 10" xfId="1494"/>
    <cellStyle name="Énfasis5 5 11" xfId="1495"/>
    <cellStyle name="Énfasis5 5 12" xfId="1496"/>
    <cellStyle name="Énfasis5 5 2" xfId="1497"/>
    <cellStyle name="Énfasis5 5 3" xfId="1498"/>
    <cellStyle name="Énfasis5 5 4" xfId="1499"/>
    <cellStyle name="Énfasis5 5 5" xfId="1500"/>
    <cellStyle name="Énfasis5 5 6" xfId="1501"/>
    <cellStyle name="Énfasis5 5 7" xfId="1502"/>
    <cellStyle name="Énfasis5 5 8" xfId="1503"/>
    <cellStyle name="Énfasis5 5 9" xfId="1504"/>
    <cellStyle name="Énfasis6 2" xfId="1505"/>
    <cellStyle name="Énfasis6 2 10" xfId="1506"/>
    <cellStyle name="Énfasis6 2 11" xfId="1507"/>
    <cellStyle name="Énfasis6 2 12" xfId="1508"/>
    <cellStyle name="Énfasis6 2 13" xfId="1509"/>
    <cellStyle name="Énfasis6 2 2" xfId="1510"/>
    <cellStyle name="Énfasis6 2 2 2" xfId="1511"/>
    <cellStyle name="Énfasis6 2 3" xfId="1512"/>
    <cellStyle name="Énfasis6 2 4" xfId="1513"/>
    <cellStyle name="Énfasis6 2 5" xfId="1514"/>
    <cellStyle name="Énfasis6 2 6" xfId="1515"/>
    <cellStyle name="Énfasis6 2 7" xfId="1516"/>
    <cellStyle name="Énfasis6 2 8" xfId="1517"/>
    <cellStyle name="Énfasis6 2 9" xfId="1518"/>
    <cellStyle name="Énfasis6 3" xfId="1519"/>
    <cellStyle name="Énfasis6 3 10" xfId="1520"/>
    <cellStyle name="Énfasis6 3 11" xfId="1521"/>
    <cellStyle name="Énfasis6 3 12" xfId="1522"/>
    <cellStyle name="Énfasis6 3 13" xfId="1523"/>
    <cellStyle name="Énfasis6 3 2" xfId="1524"/>
    <cellStyle name="Énfasis6 3 3" xfId="1525"/>
    <cellStyle name="Énfasis6 3 4" xfId="1526"/>
    <cellStyle name="Énfasis6 3 5" xfId="1527"/>
    <cellStyle name="Énfasis6 3 6" xfId="1528"/>
    <cellStyle name="Énfasis6 3 7" xfId="1529"/>
    <cellStyle name="Énfasis6 3 8" xfId="1530"/>
    <cellStyle name="Énfasis6 3 9" xfId="1531"/>
    <cellStyle name="Énfasis6 4 10" xfId="1532"/>
    <cellStyle name="Énfasis6 4 11" xfId="1533"/>
    <cellStyle name="Énfasis6 4 12" xfId="1534"/>
    <cellStyle name="Énfasis6 4 13" xfId="1535"/>
    <cellStyle name="Énfasis6 4 2" xfId="1536"/>
    <cellStyle name="Énfasis6 4 3" xfId="1537"/>
    <cellStyle name="Énfasis6 4 4" xfId="1538"/>
    <cellStyle name="Énfasis6 4 5" xfId="1539"/>
    <cellStyle name="Énfasis6 4 6" xfId="1540"/>
    <cellStyle name="Énfasis6 4 7" xfId="1541"/>
    <cellStyle name="Énfasis6 4 8" xfId="1542"/>
    <cellStyle name="Énfasis6 4 9" xfId="1543"/>
    <cellStyle name="Énfasis6 5 10" xfId="1544"/>
    <cellStyle name="Énfasis6 5 11" xfId="1545"/>
    <cellStyle name="Énfasis6 5 12" xfId="1546"/>
    <cellStyle name="Énfasis6 5 2" xfId="1547"/>
    <cellStyle name="Énfasis6 5 3" xfId="1548"/>
    <cellStyle name="Énfasis6 5 4" xfId="1549"/>
    <cellStyle name="Énfasis6 5 5" xfId="1550"/>
    <cellStyle name="Énfasis6 5 6" xfId="1551"/>
    <cellStyle name="Énfasis6 5 7" xfId="1552"/>
    <cellStyle name="Énfasis6 5 8" xfId="1553"/>
    <cellStyle name="Énfasis6 5 9" xfId="1554"/>
    <cellStyle name="Entrada 2" xfId="1555"/>
    <cellStyle name="Entrada 2 10" xfId="1556"/>
    <cellStyle name="Entrada 2 11" xfId="1557"/>
    <cellStyle name="Entrada 2 12" xfId="1558"/>
    <cellStyle name="Entrada 2 13" xfId="1559"/>
    <cellStyle name="Entrada 2 2" xfId="1560"/>
    <cellStyle name="Entrada 2 2 2" xfId="1561"/>
    <cellStyle name="Entrada 2 3" xfId="1562"/>
    <cellStyle name="Entrada 2 4" xfId="1563"/>
    <cellStyle name="Entrada 2 5" xfId="1564"/>
    <cellStyle name="Entrada 2 6" xfId="1565"/>
    <cellStyle name="Entrada 2 7" xfId="1566"/>
    <cellStyle name="Entrada 2 8" xfId="1567"/>
    <cellStyle name="Entrada 2 9" xfId="1568"/>
    <cellStyle name="Entrada 3" xfId="1569"/>
    <cellStyle name="Entrada 3 10" xfId="1570"/>
    <cellStyle name="Entrada 3 11" xfId="1571"/>
    <cellStyle name="Entrada 3 12" xfId="1572"/>
    <cellStyle name="Entrada 3 13" xfId="1573"/>
    <cellStyle name="Entrada 3 2" xfId="1574"/>
    <cellStyle name="Entrada 3 3" xfId="1575"/>
    <cellStyle name="Entrada 3 4" xfId="1576"/>
    <cellStyle name="Entrada 3 5" xfId="1577"/>
    <cellStyle name="Entrada 3 6" xfId="1578"/>
    <cellStyle name="Entrada 3 7" xfId="1579"/>
    <cellStyle name="Entrada 3 8" xfId="1580"/>
    <cellStyle name="Entrada 3 9" xfId="1581"/>
    <cellStyle name="Entrada 4 10" xfId="1582"/>
    <cellStyle name="Entrada 4 11" xfId="1583"/>
    <cellStyle name="Entrada 4 12" xfId="1584"/>
    <cellStyle name="Entrada 4 13" xfId="1585"/>
    <cellStyle name="Entrada 4 2" xfId="1586"/>
    <cellStyle name="Entrada 4 3" xfId="1587"/>
    <cellStyle name="Entrada 4 4" xfId="1588"/>
    <cellStyle name="Entrada 4 5" xfId="1589"/>
    <cellStyle name="Entrada 4 6" xfId="1590"/>
    <cellStyle name="Entrada 4 7" xfId="1591"/>
    <cellStyle name="Entrada 4 8" xfId="1592"/>
    <cellStyle name="Entrada 4 9" xfId="1593"/>
    <cellStyle name="Entrada 5 10" xfId="1594"/>
    <cellStyle name="Entrada 5 11" xfId="1595"/>
    <cellStyle name="Entrada 5 12" xfId="1596"/>
    <cellStyle name="Entrada 5 2" xfId="1597"/>
    <cellStyle name="Entrada 5 3" xfId="1598"/>
    <cellStyle name="Entrada 5 4" xfId="1599"/>
    <cellStyle name="Entrada 5 5" xfId="1600"/>
    <cellStyle name="Entrada 5 6" xfId="1601"/>
    <cellStyle name="Entrada 5 7" xfId="1602"/>
    <cellStyle name="Entrada 5 8" xfId="1603"/>
    <cellStyle name="Entrada 5 9" xfId="1604"/>
    <cellStyle name="Euro" xfId="5"/>
    <cellStyle name="Euro 10" xfId="1605"/>
    <cellStyle name="Euro 11" xfId="1606"/>
    <cellStyle name="Euro 12" xfId="1607"/>
    <cellStyle name="Euro 13" xfId="1608"/>
    <cellStyle name="Euro 14" xfId="1609"/>
    <cellStyle name="Euro 15" xfId="1610"/>
    <cellStyle name="Euro 16" xfId="1611"/>
    <cellStyle name="Euro 2" xfId="1612"/>
    <cellStyle name="Euro 3" xfId="1613"/>
    <cellStyle name="Euro 4" xfId="1614"/>
    <cellStyle name="Euro 5" xfId="1615"/>
    <cellStyle name="Euro 6" xfId="1616"/>
    <cellStyle name="Euro 7" xfId="1617"/>
    <cellStyle name="Euro 8" xfId="1618"/>
    <cellStyle name="Euro 9" xfId="1619"/>
    <cellStyle name="Explanatory Text 2" xfId="1620"/>
    <cellStyle name="Good 2" xfId="1621"/>
    <cellStyle name="Heading 1 2" xfId="1622"/>
    <cellStyle name="Heading 2 2" xfId="1623"/>
    <cellStyle name="Heading 3 2" xfId="1624"/>
    <cellStyle name="Heading 4 2" xfId="1625"/>
    <cellStyle name="Hipervínculo" xfId="59" builtinId="8"/>
    <cellStyle name="Hipervínculo 2" xfId="6"/>
    <cellStyle name="Incorrecto 2" xfId="1626"/>
    <cellStyle name="Incorrecto 2 10" xfId="1627"/>
    <cellStyle name="Incorrecto 2 11" xfId="1628"/>
    <cellStyle name="Incorrecto 2 12" xfId="1629"/>
    <cellStyle name="Incorrecto 2 13" xfId="1630"/>
    <cellStyle name="Incorrecto 2 2" xfId="1631"/>
    <cellStyle name="Incorrecto 2 2 2" xfId="1632"/>
    <cellStyle name="Incorrecto 2 3" xfId="1633"/>
    <cellStyle name="Incorrecto 2 4" xfId="1634"/>
    <cellStyle name="Incorrecto 2 5" xfId="1635"/>
    <cellStyle name="Incorrecto 2 6" xfId="1636"/>
    <cellStyle name="Incorrecto 2 7" xfId="1637"/>
    <cellStyle name="Incorrecto 2 8" xfId="1638"/>
    <cellStyle name="Incorrecto 2 9" xfId="1639"/>
    <cellStyle name="Incorrecto 3" xfId="1640"/>
    <cellStyle name="Incorrecto 3 10" xfId="1641"/>
    <cellStyle name="Incorrecto 3 11" xfId="1642"/>
    <cellStyle name="Incorrecto 3 12" xfId="1643"/>
    <cellStyle name="Incorrecto 3 13" xfId="1644"/>
    <cellStyle name="Incorrecto 3 2" xfId="1645"/>
    <cellStyle name="Incorrecto 3 3" xfId="1646"/>
    <cellStyle name="Incorrecto 3 4" xfId="1647"/>
    <cellStyle name="Incorrecto 3 5" xfId="1648"/>
    <cellStyle name="Incorrecto 3 6" xfId="1649"/>
    <cellStyle name="Incorrecto 3 7" xfId="1650"/>
    <cellStyle name="Incorrecto 3 8" xfId="1651"/>
    <cellStyle name="Incorrecto 3 9" xfId="1652"/>
    <cellStyle name="Incorrecto 4 10" xfId="1653"/>
    <cellStyle name="Incorrecto 4 11" xfId="1654"/>
    <cellStyle name="Incorrecto 4 12" xfId="1655"/>
    <cellStyle name="Incorrecto 4 13" xfId="1656"/>
    <cellStyle name="Incorrecto 4 2" xfId="1657"/>
    <cellStyle name="Incorrecto 4 3" xfId="1658"/>
    <cellStyle name="Incorrecto 4 4" xfId="1659"/>
    <cellStyle name="Incorrecto 4 5" xfId="1660"/>
    <cellStyle name="Incorrecto 4 6" xfId="1661"/>
    <cellStyle name="Incorrecto 4 7" xfId="1662"/>
    <cellStyle name="Incorrecto 4 8" xfId="1663"/>
    <cellStyle name="Incorrecto 4 9" xfId="1664"/>
    <cellStyle name="Incorrecto 5 10" xfId="1665"/>
    <cellStyle name="Incorrecto 5 11" xfId="1666"/>
    <cellStyle name="Incorrecto 5 12" xfId="1667"/>
    <cellStyle name="Incorrecto 5 2" xfId="1668"/>
    <cellStyle name="Incorrecto 5 3" xfId="1669"/>
    <cellStyle name="Incorrecto 5 4" xfId="1670"/>
    <cellStyle name="Incorrecto 5 5" xfId="1671"/>
    <cellStyle name="Incorrecto 5 6" xfId="1672"/>
    <cellStyle name="Incorrecto 5 7" xfId="1673"/>
    <cellStyle name="Incorrecto 5 8" xfId="1674"/>
    <cellStyle name="Incorrecto 5 9" xfId="1675"/>
    <cellStyle name="Input 2" xfId="1676"/>
    <cellStyle name="Linea horizontal" xfId="1677"/>
    <cellStyle name="Linked Cell 2" xfId="1678"/>
    <cellStyle name="Millares" xfId="1" builtinId="3"/>
    <cellStyle name="Millares [0] 10" xfId="1679"/>
    <cellStyle name="Millares [0] 11" xfId="1680"/>
    <cellStyle name="Millares [0] 12" xfId="1681"/>
    <cellStyle name="Millares [0] 13" xfId="1682"/>
    <cellStyle name="Millares [0] 14" xfId="1683"/>
    <cellStyle name="Millares [0] 15" xfId="1684"/>
    <cellStyle name="Millares [0] 16" xfId="1685"/>
    <cellStyle name="Millares [0] 17" xfId="1686"/>
    <cellStyle name="Millares [0] 18" xfId="1687"/>
    <cellStyle name="Millares [0] 2" xfId="1688"/>
    <cellStyle name="Millares [0] 2 2" xfId="1689"/>
    <cellStyle name="Millares [0] 3" xfId="1690"/>
    <cellStyle name="Millares [0] 4" xfId="1691"/>
    <cellStyle name="Millares [0] 5" xfId="1692"/>
    <cellStyle name="Millares [0] 6" xfId="1693"/>
    <cellStyle name="Millares [0] 7" xfId="1694"/>
    <cellStyle name="Millares [0] 8" xfId="1695"/>
    <cellStyle name="Millares [0] 9" xfId="1696"/>
    <cellStyle name="Millares 10" xfId="7"/>
    <cellStyle name="Millares 11" xfId="8"/>
    <cellStyle name="Millares 12" xfId="9"/>
    <cellStyle name="Millares 13" xfId="10"/>
    <cellStyle name="Millares 14" xfId="11"/>
    <cellStyle name="Millares 15" xfId="12"/>
    <cellStyle name="Millares 15 2" xfId="13"/>
    <cellStyle name="Millares 16" xfId="14"/>
    <cellStyle name="Millares 17" xfId="15"/>
    <cellStyle name="Millares 18" xfId="16"/>
    <cellStyle name="Millares 18 2" xfId="60"/>
    <cellStyle name="Millares 19" xfId="61"/>
    <cellStyle name="Millares 2" xfId="17"/>
    <cellStyle name="Millares 2 10" xfId="1697"/>
    <cellStyle name="Millares 2 10 2" xfId="1698"/>
    <cellStyle name="Millares 2 11" xfId="1699"/>
    <cellStyle name="Millares 2 12" xfId="1700"/>
    <cellStyle name="Millares 2 13" xfId="1701"/>
    <cellStyle name="Millares 2 14" xfId="1702"/>
    <cellStyle name="Millares 2 15" xfId="1703"/>
    <cellStyle name="Millares 2 2" xfId="18"/>
    <cellStyle name="Millares 2 2 10" xfId="1704"/>
    <cellStyle name="Millares 2 2 11" xfId="1705"/>
    <cellStyle name="Millares 2 2 12" xfId="1706"/>
    <cellStyle name="Millares 2 2 13" xfId="1707"/>
    <cellStyle name="Millares 2 2 2" xfId="66"/>
    <cellStyle name="Millares 2 2 2 2" xfId="1708"/>
    <cellStyle name="Millares 2 2 3" xfId="1709"/>
    <cellStyle name="Millares 2 2 4" xfId="1710"/>
    <cellStyle name="Millares 2 2 5" xfId="1711"/>
    <cellStyle name="Millares 2 2 6" xfId="1712"/>
    <cellStyle name="Millares 2 2 7" xfId="1713"/>
    <cellStyle name="Millares 2 2 8" xfId="1714"/>
    <cellStyle name="Millares 2 2 9" xfId="1715"/>
    <cellStyle name="Millares 2 3" xfId="19"/>
    <cellStyle name="Millares 2 4" xfId="1716"/>
    <cellStyle name="Millares 2 5" xfId="1717"/>
    <cellStyle name="Millares 2 6" xfId="1718"/>
    <cellStyle name="Millares 2 7" xfId="1719"/>
    <cellStyle name="Millares 2 8" xfId="1720"/>
    <cellStyle name="Millares 2 9" xfId="1721"/>
    <cellStyle name="Millares 2 9 2" xfId="1722"/>
    <cellStyle name="Millares 20" xfId="67"/>
    <cellStyle name="Millares 21" xfId="1723"/>
    <cellStyle name="Millares 22" xfId="1724"/>
    <cellStyle name="Millares 23" xfId="1725"/>
    <cellStyle name="Millares 24" xfId="1726"/>
    <cellStyle name="Millares 25" xfId="1727"/>
    <cellStyle name="Millares 26" xfId="1728"/>
    <cellStyle name="Millares 27" xfId="1729"/>
    <cellStyle name="Millares 28" xfId="1730"/>
    <cellStyle name="Millares 29" xfId="1731"/>
    <cellStyle name="Millares 3" xfId="20"/>
    <cellStyle name="Millares 3 2" xfId="1732"/>
    <cellStyle name="Millares 3 2 2" xfId="1733"/>
    <cellStyle name="Millares 30" xfId="1734"/>
    <cellStyle name="Millares 31" xfId="1735"/>
    <cellStyle name="Millares 32" xfId="1736"/>
    <cellStyle name="Millares 33" xfId="1737"/>
    <cellStyle name="Millares 34" xfId="1738"/>
    <cellStyle name="Millares 35" xfId="1739"/>
    <cellStyle name="Millares 4" xfId="21"/>
    <cellStyle name="Millares 4 10" xfId="1740"/>
    <cellStyle name="Millares 4 11" xfId="1741"/>
    <cellStyle name="Millares 4 12" xfId="1742"/>
    <cellStyle name="Millares 4 13" xfId="1743"/>
    <cellStyle name="Millares 4 2" xfId="1744"/>
    <cellStyle name="Millares 4 2 2" xfId="1745"/>
    <cellStyle name="Millares 4 3" xfId="1746"/>
    <cellStyle name="Millares 4 4" xfId="1747"/>
    <cellStyle name="Millares 4 5" xfId="1748"/>
    <cellStyle name="Millares 4 6" xfId="1749"/>
    <cellStyle name="Millares 4 7" xfId="1750"/>
    <cellStyle name="Millares 4 8" xfId="1751"/>
    <cellStyle name="Millares 4 9" xfId="1752"/>
    <cellStyle name="Millares 5" xfId="22"/>
    <cellStyle name="Millares 5 10" xfId="1753"/>
    <cellStyle name="Millares 5 11" xfId="1754"/>
    <cellStyle name="Millares 5 12" xfId="1755"/>
    <cellStyle name="Millares 5 2" xfId="1756"/>
    <cellStyle name="Millares 5 2 2" xfId="1757"/>
    <cellStyle name="Millares 5 3" xfId="1758"/>
    <cellStyle name="Millares 5 4" xfId="1759"/>
    <cellStyle name="Millares 5 5" xfId="1760"/>
    <cellStyle name="Millares 5 6" xfId="1761"/>
    <cellStyle name="Millares 5 7" xfId="1762"/>
    <cellStyle name="Millares 5 8" xfId="1763"/>
    <cellStyle name="Millares 5 9" xfId="1764"/>
    <cellStyle name="Millares 6" xfId="23"/>
    <cellStyle name="Millares 6 2" xfId="1765"/>
    <cellStyle name="Millares 7" xfId="24"/>
    <cellStyle name="Millares 7 2" xfId="1766"/>
    <cellStyle name="Millares 8" xfId="25"/>
    <cellStyle name="Millares 8 2" xfId="1767"/>
    <cellStyle name="Millares 9" xfId="26"/>
    <cellStyle name="Millares 9 2" xfId="1768"/>
    <cellStyle name="Moneda" xfId="2" builtinId="4"/>
    <cellStyle name="Moneda 2" xfId="27"/>
    <cellStyle name="Moneda 3" xfId="28"/>
    <cellStyle name="Moneda 4" xfId="65"/>
    <cellStyle name="Neutral 2" xfId="1769"/>
    <cellStyle name="Neutral 2 10" xfId="1770"/>
    <cellStyle name="Neutral 2 11" xfId="1771"/>
    <cellStyle name="Neutral 2 12" xfId="1772"/>
    <cellStyle name="Neutral 2 13" xfId="1773"/>
    <cellStyle name="Neutral 2 2" xfId="1774"/>
    <cellStyle name="Neutral 2 3" xfId="1775"/>
    <cellStyle name="Neutral 2 4" xfId="1776"/>
    <cellStyle name="Neutral 2 5" xfId="1777"/>
    <cellStyle name="Neutral 2 6" xfId="1778"/>
    <cellStyle name="Neutral 2 7" xfId="1779"/>
    <cellStyle name="Neutral 2 8" xfId="1780"/>
    <cellStyle name="Neutral 2 9" xfId="1781"/>
    <cellStyle name="Neutral 3" xfId="1782"/>
    <cellStyle name="Neutral 3 10" xfId="1783"/>
    <cellStyle name="Neutral 3 11" xfId="1784"/>
    <cellStyle name="Neutral 3 12" xfId="1785"/>
    <cellStyle name="Neutral 3 13" xfId="1786"/>
    <cellStyle name="Neutral 3 2" xfId="1787"/>
    <cellStyle name="Neutral 3 3" xfId="1788"/>
    <cellStyle name="Neutral 3 4" xfId="1789"/>
    <cellStyle name="Neutral 3 5" xfId="1790"/>
    <cellStyle name="Neutral 3 6" xfId="1791"/>
    <cellStyle name="Neutral 3 7" xfId="1792"/>
    <cellStyle name="Neutral 3 8" xfId="1793"/>
    <cellStyle name="Neutral 3 9" xfId="1794"/>
    <cellStyle name="Neutral 4 10" xfId="1795"/>
    <cellStyle name="Neutral 4 11" xfId="1796"/>
    <cellStyle name="Neutral 4 12" xfId="1797"/>
    <cellStyle name="Neutral 4 13" xfId="1798"/>
    <cellStyle name="Neutral 4 2" xfId="1799"/>
    <cellStyle name="Neutral 4 3" xfId="1800"/>
    <cellStyle name="Neutral 4 4" xfId="1801"/>
    <cellStyle name="Neutral 4 5" xfId="1802"/>
    <cellStyle name="Neutral 4 6" xfId="1803"/>
    <cellStyle name="Neutral 4 7" xfId="1804"/>
    <cellStyle name="Neutral 4 8" xfId="1805"/>
    <cellStyle name="Neutral 4 9" xfId="1806"/>
    <cellStyle name="Neutral 5 10" xfId="1807"/>
    <cellStyle name="Neutral 5 11" xfId="1808"/>
    <cellStyle name="Neutral 5 12" xfId="1809"/>
    <cellStyle name="Neutral 5 2" xfId="1810"/>
    <cellStyle name="Neutral 5 3" xfId="1811"/>
    <cellStyle name="Neutral 5 4" xfId="1812"/>
    <cellStyle name="Neutral 5 5" xfId="1813"/>
    <cellStyle name="Neutral 5 6" xfId="1814"/>
    <cellStyle name="Neutral 5 7" xfId="1815"/>
    <cellStyle name="Neutral 5 8" xfId="1816"/>
    <cellStyle name="Neutral 5 9" xfId="1817"/>
    <cellStyle name="Normal" xfId="0" builtinId="0"/>
    <cellStyle name="Normal 10" xfId="4"/>
    <cellStyle name="Normal 11" xfId="29"/>
    <cellStyle name="Normal 12" xfId="30"/>
    <cellStyle name="Normal 13" xfId="31"/>
    <cellStyle name="Normal 14" xfId="32"/>
    <cellStyle name="Normal 15" xfId="33"/>
    <cellStyle name="Normal 16" xfId="34"/>
    <cellStyle name="Normal 17" xfId="35"/>
    <cellStyle name="Normal 18" xfId="36"/>
    <cellStyle name="Normal 19" xfId="37"/>
    <cellStyle name="Normal 2" xfId="38"/>
    <cellStyle name="Normal 2 10" xfId="1818"/>
    <cellStyle name="Normal 2 11" xfId="1819"/>
    <cellStyle name="Normal 2 12" xfId="1820"/>
    <cellStyle name="Normal 2 13" xfId="1821"/>
    <cellStyle name="Normal 2 14" xfId="1822"/>
    <cellStyle name="Normal 2 15" xfId="1823"/>
    <cellStyle name="Normal 2 16" xfId="1824"/>
    <cellStyle name="Normal 2 17" xfId="1825"/>
    <cellStyle name="Normal 2 18" xfId="1826"/>
    <cellStyle name="Normal 2 19" xfId="1827"/>
    <cellStyle name="Normal 2 2" xfId="39"/>
    <cellStyle name="Normal 2 2 2" xfId="64"/>
    <cellStyle name="Normal 2 2 3" xfId="1828"/>
    <cellStyle name="Normal 2 2 4" xfId="1829"/>
    <cellStyle name="Normal 2 20" xfId="1830"/>
    <cellStyle name="Normal 2 21" xfId="1831"/>
    <cellStyle name="Normal 2 22" xfId="1832"/>
    <cellStyle name="Normal 2 23" xfId="1833"/>
    <cellStyle name="Normal 2 24" xfId="1834"/>
    <cellStyle name="Normal 2 25" xfId="1835"/>
    <cellStyle name="Normal 2 26" xfId="1836"/>
    <cellStyle name="Normal 2 27" xfId="1837"/>
    <cellStyle name="Normal 2 28" xfId="1838"/>
    <cellStyle name="Normal 2 29" xfId="1839"/>
    <cellStyle name="Normal 2 3" xfId="63"/>
    <cellStyle name="Normal 2 3 2" xfId="1840"/>
    <cellStyle name="Normal 2 3 3" xfId="69"/>
    <cellStyle name="Normal 2 30" xfId="1841"/>
    <cellStyle name="Normal 2 31" xfId="1842"/>
    <cellStyle name="Normal 2 32" xfId="1843"/>
    <cellStyle name="Normal 2 33" xfId="1844"/>
    <cellStyle name="Normal 2 34" xfId="1845"/>
    <cellStyle name="Normal 2 35" xfId="1846"/>
    <cellStyle name="Normal 2 36" xfId="1847"/>
    <cellStyle name="Normal 2 37" xfId="1848"/>
    <cellStyle name="Normal 2 38" xfId="1849"/>
    <cellStyle name="Normal 2 4" xfId="1850"/>
    <cellStyle name="Normal 2 5" xfId="1851"/>
    <cellStyle name="Normal 2 5 10" xfId="1852"/>
    <cellStyle name="Normal 2 5 11" xfId="1853"/>
    <cellStyle name="Normal 2 5 12" xfId="1854"/>
    <cellStyle name="Normal 2 5 13" xfId="1855"/>
    <cellStyle name="Normal 2 5 2" xfId="1856"/>
    <cellStyle name="Normal 2 5 3" xfId="1857"/>
    <cellStyle name="Normal 2 5 4" xfId="1858"/>
    <cellStyle name="Normal 2 5 5" xfId="1859"/>
    <cellStyle name="Normal 2 5 6" xfId="1860"/>
    <cellStyle name="Normal 2 5 7" xfId="1861"/>
    <cellStyle name="Normal 2 5 8" xfId="1862"/>
    <cellStyle name="Normal 2 5 9" xfId="1863"/>
    <cellStyle name="Normal 2 6" xfId="1864"/>
    <cellStyle name="Normal 2 7" xfId="1865"/>
    <cellStyle name="Normal 2 8" xfId="1866"/>
    <cellStyle name="Normal 2 9" xfId="1867"/>
    <cellStyle name="Normal 20" xfId="40"/>
    <cellStyle name="Normal 21" xfId="41"/>
    <cellStyle name="Normal 21 2" xfId="42"/>
    <cellStyle name="Normal 22" xfId="43"/>
    <cellStyle name="Normal 22 2" xfId="44"/>
    <cellStyle name="Normal 23" xfId="45"/>
    <cellStyle name="Normal 24" xfId="46"/>
    <cellStyle name="Normal 25" xfId="47"/>
    <cellStyle name="Normal 26" xfId="48"/>
    <cellStyle name="Normal 26 2" xfId="68"/>
    <cellStyle name="Normal 27" xfId="62"/>
    <cellStyle name="Normal 28" xfId="1868"/>
    <cellStyle name="Normal 29" xfId="1869"/>
    <cellStyle name="Normal 3" xfId="49"/>
    <cellStyle name="Normal 3 10" xfId="1870"/>
    <cellStyle name="Normal 3 11" xfId="1871"/>
    <cellStyle name="Normal 3 12" xfId="1872"/>
    <cellStyle name="Normal 3 13" xfId="1873"/>
    <cellStyle name="Normal 3 14" xfId="1874"/>
    <cellStyle name="Normal 3 15" xfId="1875"/>
    <cellStyle name="Normal 3 16" xfId="1876"/>
    <cellStyle name="Normal 3 17" xfId="1877"/>
    <cellStyle name="Normal 3 18" xfId="1878"/>
    <cellStyle name="Normal 3 19" xfId="1879"/>
    <cellStyle name="Normal 3 2" xfId="50"/>
    <cellStyle name="Normal 3 2 2" xfId="51"/>
    <cellStyle name="Normal 3 2 2 2" xfId="1880"/>
    <cellStyle name="Normal 3 2 2 2 2" xfId="1881"/>
    <cellStyle name="Normal 3 20" xfId="1882"/>
    <cellStyle name="Normal 3 21" xfId="1883"/>
    <cellStyle name="Normal 3 22" xfId="1884"/>
    <cellStyle name="Normal 3 23" xfId="1885"/>
    <cellStyle name="Normal 3 24" xfId="1886"/>
    <cellStyle name="Normal 3 25" xfId="1887"/>
    <cellStyle name="Normal 3 26" xfId="1888"/>
    <cellStyle name="Normal 3 27" xfId="1889"/>
    <cellStyle name="Normal 3 28" xfId="1890"/>
    <cellStyle name="Normal 3 29" xfId="1891"/>
    <cellStyle name="Normal 3 3" xfId="1892"/>
    <cellStyle name="Normal 3 3 2" xfId="1893"/>
    <cellStyle name="Normal 3 30" xfId="1894"/>
    <cellStyle name="Normal 3 31" xfId="1895"/>
    <cellStyle name="Normal 3 32" xfId="1896"/>
    <cellStyle name="Normal 3 33" xfId="1897"/>
    <cellStyle name="Normal 3 34" xfId="1898"/>
    <cellStyle name="Normal 3 35" xfId="1899"/>
    <cellStyle name="Normal 3 36" xfId="1900"/>
    <cellStyle name="Normal 3 37" xfId="1901"/>
    <cellStyle name="Normal 3 38" xfId="1902"/>
    <cellStyle name="Normal 3 39" xfId="1903"/>
    <cellStyle name="Normal 3 4" xfId="1904"/>
    <cellStyle name="Normal 3 40" xfId="1905"/>
    <cellStyle name="Normal 3 5" xfId="1906"/>
    <cellStyle name="Normal 3 6" xfId="1907"/>
    <cellStyle name="Normal 3 7" xfId="1908"/>
    <cellStyle name="Normal 3 8" xfId="1909"/>
    <cellStyle name="Normal 3 9" xfId="1910"/>
    <cellStyle name="Normal 30" xfId="1911"/>
    <cellStyle name="Normal 31" xfId="1912"/>
    <cellStyle name="Normal 32" xfId="1913"/>
    <cellStyle name="Normal 33" xfId="1914"/>
    <cellStyle name="Normal 34" xfId="1915"/>
    <cellStyle name="Normal 35" xfId="1916"/>
    <cellStyle name="Normal 36" xfId="1917"/>
    <cellStyle name="Normal 37" xfId="1918"/>
    <cellStyle name="Normal 38" xfId="1919"/>
    <cellStyle name="Normal 39" xfId="1920"/>
    <cellStyle name="Normal 4" xfId="52"/>
    <cellStyle name="Normal 4 10" xfId="1921"/>
    <cellStyle name="Normal 4 11" xfId="1922"/>
    <cellStyle name="Normal 4 12" xfId="1923"/>
    <cellStyle name="Normal 4 13" xfId="1924"/>
    <cellStyle name="Normal 4 14" xfId="1925"/>
    <cellStyle name="Normal 4 15" xfId="1926"/>
    <cellStyle name="Normal 4 16" xfId="1927"/>
    <cellStyle name="Normal 4 17" xfId="1928"/>
    <cellStyle name="Normal 4 18" xfId="1929"/>
    <cellStyle name="Normal 4 19" xfId="1930"/>
    <cellStyle name="Normal 4 2" xfId="1931"/>
    <cellStyle name="Normal 4 2 2" xfId="1932"/>
    <cellStyle name="Normal 4 20" xfId="1933"/>
    <cellStyle name="Normal 4 21" xfId="1934"/>
    <cellStyle name="Normal 4 22" xfId="1935"/>
    <cellStyle name="Normal 4 23" xfId="1936"/>
    <cellStyle name="Normal 4 24" xfId="1937"/>
    <cellStyle name="Normal 4 25" xfId="1938"/>
    <cellStyle name="Normal 4 26" xfId="1939"/>
    <cellStyle name="Normal 4 27" xfId="1940"/>
    <cellStyle name="Normal 4 28" xfId="1941"/>
    <cellStyle name="Normal 4 29" xfId="1942"/>
    <cellStyle name="Normal 4 3" xfId="1943"/>
    <cellStyle name="Normal 4 30" xfId="1944"/>
    <cellStyle name="Normal 4 31" xfId="1945"/>
    <cellStyle name="Normal 4 32" xfId="1946"/>
    <cellStyle name="Normal 4 33" xfId="1947"/>
    <cellStyle name="Normal 4 34" xfId="1948"/>
    <cellStyle name="Normal 4 35" xfId="1949"/>
    <cellStyle name="Normal 4 36" xfId="1950"/>
    <cellStyle name="Normal 4 37" xfId="1951"/>
    <cellStyle name="Normal 4 38" xfId="1952"/>
    <cellStyle name="Normal 4 4" xfId="1953"/>
    <cellStyle name="Normal 4 5" xfId="1954"/>
    <cellStyle name="Normal 4 6" xfId="1955"/>
    <cellStyle name="Normal 4 7" xfId="1956"/>
    <cellStyle name="Normal 4 8" xfId="1957"/>
    <cellStyle name="Normal 4 9" xfId="1958"/>
    <cellStyle name="Normal 40" xfId="1959"/>
    <cellStyle name="Normal 41" xfId="1960"/>
    <cellStyle name="Normal 42" xfId="1961"/>
    <cellStyle name="Normal 43" xfId="1962"/>
    <cellStyle name="Normal 44" xfId="1963"/>
    <cellStyle name="Normal 45" xfId="1964"/>
    <cellStyle name="Normal 46" xfId="1965"/>
    <cellStyle name="Normal 47" xfId="1966"/>
    <cellStyle name="Normal 48" xfId="1967"/>
    <cellStyle name="Normal 49" xfId="1968"/>
    <cellStyle name="Normal 5" xfId="53"/>
    <cellStyle name="Normal 5 10" xfId="1969"/>
    <cellStyle name="Normal 5 11" xfId="1970"/>
    <cellStyle name="Normal 5 12" xfId="1971"/>
    <cellStyle name="Normal 5 13" xfId="1972"/>
    <cellStyle name="Normal 5 14" xfId="1973"/>
    <cellStyle name="Normal 5 15" xfId="1974"/>
    <cellStyle name="Normal 5 16" xfId="1975"/>
    <cellStyle name="Normal 5 17" xfId="1976"/>
    <cellStyle name="Normal 5 18" xfId="1977"/>
    <cellStyle name="Normal 5 19" xfId="1978"/>
    <cellStyle name="Normal 5 2" xfId="1979"/>
    <cellStyle name="Normal 5 2 2" xfId="1980"/>
    <cellStyle name="Normal 5 20" xfId="1981"/>
    <cellStyle name="Normal 5 21" xfId="1982"/>
    <cellStyle name="Normal 5 22" xfId="1983"/>
    <cellStyle name="Normal 5 23" xfId="1984"/>
    <cellStyle name="Normal 5 24" xfId="1985"/>
    <cellStyle name="Normal 5 25" xfId="1986"/>
    <cellStyle name="Normal 5 26" xfId="1987"/>
    <cellStyle name="Normal 5 27" xfId="1988"/>
    <cellStyle name="Normal 5 28" xfId="1989"/>
    <cellStyle name="Normal 5 29" xfId="1990"/>
    <cellStyle name="Normal 5 3" xfId="1991"/>
    <cellStyle name="Normal 5 30" xfId="1992"/>
    <cellStyle name="Normal 5 31" xfId="1993"/>
    <cellStyle name="Normal 5 32" xfId="1994"/>
    <cellStyle name="Normal 5 33" xfId="1995"/>
    <cellStyle name="Normal 5 34" xfId="1996"/>
    <cellStyle name="Normal 5 35" xfId="1997"/>
    <cellStyle name="Normal 5 36" xfId="1998"/>
    <cellStyle name="Normal 5 37" xfId="1999"/>
    <cellStyle name="Normal 5 38" xfId="2000"/>
    <cellStyle name="Normal 5 4" xfId="2001"/>
    <cellStyle name="Normal 5 5" xfId="2002"/>
    <cellStyle name="Normal 5 6" xfId="2003"/>
    <cellStyle name="Normal 5 7" xfId="2004"/>
    <cellStyle name="Normal 5 8" xfId="2005"/>
    <cellStyle name="Normal 5 9" xfId="2006"/>
    <cellStyle name="Normal 50" xfId="2007"/>
    <cellStyle name="Normal 51" xfId="2008"/>
    <cellStyle name="Normal 52" xfId="2009"/>
    <cellStyle name="Normal 53" xfId="2010"/>
    <cellStyle name="Normal 54" xfId="2011"/>
    <cellStyle name="Normal 55" xfId="2012"/>
    <cellStyle name="Normal 56" xfId="2013"/>
    <cellStyle name="Normal 57" xfId="2014"/>
    <cellStyle name="Normal 58" xfId="2015"/>
    <cellStyle name="Normal 59" xfId="2016"/>
    <cellStyle name="Normal 6" xfId="54"/>
    <cellStyle name="Normal 6 10" xfId="2017"/>
    <cellStyle name="Normal 6 11" xfId="2018"/>
    <cellStyle name="Normal 6 12" xfId="2019"/>
    <cellStyle name="Normal 6 13" xfId="2020"/>
    <cellStyle name="Normal 6 14" xfId="2021"/>
    <cellStyle name="Normal 6 15" xfId="2022"/>
    <cellStyle name="Normal 6 16" xfId="2023"/>
    <cellStyle name="Normal 6 17" xfId="2024"/>
    <cellStyle name="Normal 6 18" xfId="2025"/>
    <cellStyle name="Normal 6 19" xfId="2026"/>
    <cellStyle name="Normal 6 2" xfId="2027"/>
    <cellStyle name="Normal 6 2 2" xfId="2028"/>
    <cellStyle name="Normal 6 20" xfId="2029"/>
    <cellStyle name="Normal 6 21" xfId="2030"/>
    <cellStyle name="Normal 6 22" xfId="2031"/>
    <cellStyle name="Normal 6 23" xfId="2032"/>
    <cellStyle name="Normal 6 24" xfId="2033"/>
    <cellStyle name="Normal 6 25" xfId="2034"/>
    <cellStyle name="Normal 6 26" xfId="2035"/>
    <cellStyle name="Normal 6 27" xfId="2036"/>
    <cellStyle name="Normal 6 28" xfId="2037"/>
    <cellStyle name="Normal 6 29" xfId="2038"/>
    <cellStyle name="Normal 6 3" xfId="2039"/>
    <cellStyle name="Normal 6 30" xfId="2040"/>
    <cellStyle name="Normal 6 31" xfId="2041"/>
    <cellStyle name="Normal 6 32" xfId="2042"/>
    <cellStyle name="Normal 6 33" xfId="2043"/>
    <cellStyle name="Normal 6 34" xfId="2044"/>
    <cellStyle name="Normal 6 35" xfId="2045"/>
    <cellStyle name="Normal 6 36" xfId="2046"/>
    <cellStyle name="Normal 6 37" xfId="2047"/>
    <cellStyle name="Normal 6 38" xfId="2048"/>
    <cellStyle name="Normal 6 4" xfId="2049"/>
    <cellStyle name="Normal 6 5" xfId="2050"/>
    <cellStyle name="Normal 6 6" xfId="2051"/>
    <cellStyle name="Normal 6 7" xfId="2052"/>
    <cellStyle name="Normal 6 8" xfId="2053"/>
    <cellStyle name="Normal 6 9" xfId="2054"/>
    <cellStyle name="Normal 60" xfId="2055"/>
    <cellStyle name="Normal 61" xfId="2056"/>
    <cellStyle name="Normal 7" xfId="55"/>
    <cellStyle name="Normal 7 2" xfId="2057"/>
    <cellStyle name="Normal 8" xfId="56"/>
    <cellStyle name="Normal 8 2" xfId="2058"/>
    <cellStyle name="Normal 9" xfId="57"/>
    <cellStyle name="Notas 2" xfId="2059"/>
    <cellStyle name="Notas 2 10" xfId="2060"/>
    <cellStyle name="Notas 2 11" xfId="2061"/>
    <cellStyle name="Notas 2 12" xfId="2062"/>
    <cellStyle name="Notas 2 13" xfId="2063"/>
    <cellStyle name="Notas 2 2" xfId="2064"/>
    <cellStyle name="Notas 2 3" xfId="2065"/>
    <cellStyle name="Notas 2 4" xfId="2066"/>
    <cellStyle name="Notas 2 5" xfId="2067"/>
    <cellStyle name="Notas 2 6" xfId="2068"/>
    <cellStyle name="Notas 2 7" xfId="2069"/>
    <cellStyle name="Notas 2 8" xfId="2070"/>
    <cellStyle name="Notas 2 9" xfId="2071"/>
    <cellStyle name="Notas 3" xfId="2072"/>
    <cellStyle name="Notas 3 10" xfId="2073"/>
    <cellStyle name="Notas 3 11" xfId="2074"/>
    <cellStyle name="Notas 3 12" xfId="2075"/>
    <cellStyle name="Notas 3 13" xfId="2076"/>
    <cellStyle name="Notas 3 2" xfId="2077"/>
    <cellStyle name="Notas 3 3" xfId="2078"/>
    <cellStyle name="Notas 3 4" xfId="2079"/>
    <cellStyle name="Notas 3 5" xfId="2080"/>
    <cellStyle name="Notas 3 6" xfId="2081"/>
    <cellStyle name="Notas 3 7" xfId="2082"/>
    <cellStyle name="Notas 3 8" xfId="2083"/>
    <cellStyle name="Notas 3 9" xfId="2084"/>
    <cellStyle name="Notas 4 10" xfId="2085"/>
    <cellStyle name="Notas 4 11" xfId="2086"/>
    <cellStyle name="Notas 4 12" xfId="2087"/>
    <cellStyle name="Notas 4 13" xfId="2088"/>
    <cellStyle name="Notas 4 2" xfId="2089"/>
    <cellStyle name="Notas 4 3" xfId="2090"/>
    <cellStyle name="Notas 4 4" xfId="2091"/>
    <cellStyle name="Notas 4 5" xfId="2092"/>
    <cellStyle name="Notas 4 6" xfId="2093"/>
    <cellStyle name="Notas 4 7" xfId="2094"/>
    <cellStyle name="Notas 4 8" xfId="2095"/>
    <cellStyle name="Notas 4 9" xfId="2096"/>
    <cellStyle name="Notas 5 10" xfId="2097"/>
    <cellStyle name="Notas 5 11" xfId="2098"/>
    <cellStyle name="Notas 5 12" xfId="2099"/>
    <cellStyle name="Notas 5 2" xfId="2100"/>
    <cellStyle name="Notas 5 3" xfId="2101"/>
    <cellStyle name="Notas 5 4" xfId="2102"/>
    <cellStyle name="Notas 5 5" xfId="2103"/>
    <cellStyle name="Notas 5 6" xfId="2104"/>
    <cellStyle name="Notas 5 7" xfId="2105"/>
    <cellStyle name="Notas 5 8" xfId="2106"/>
    <cellStyle name="Notas 5 9" xfId="2107"/>
    <cellStyle name="Note 2" xfId="2108"/>
    <cellStyle name="Output 2" xfId="2109"/>
    <cellStyle name="Pared" xfId="2110"/>
    <cellStyle name="Porcentaje" xfId="3" builtinId="5"/>
    <cellStyle name="Porcentual 2" xfId="58"/>
    <cellStyle name="Porcentual 2 2" xfId="2111"/>
    <cellStyle name="Porcentual 2 3" xfId="2112"/>
    <cellStyle name="Porcentual 3" xfId="2113"/>
    <cellStyle name="Porcentual 3 2" xfId="2114"/>
    <cellStyle name="Porcentual 4" xfId="2115"/>
    <cellStyle name="Porcentual 4 2" xfId="2116"/>
    <cellStyle name="Porcentual 5" xfId="2117"/>
    <cellStyle name="Porcentual 6" xfId="2118"/>
    <cellStyle name="Salida 2" xfId="2119"/>
    <cellStyle name="Salida 2 10" xfId="2120"/>
    <cellStyle name="Salida 2 11" xfId="2121"/>
    <cellStyle name="Salida 2 12" xfId="2122"/>
    <cellStyle name="Salida 2 13" xfId="2123"/>
    <cellStyle name="Salida 2 2" xfId="2124"/>
    <cellStyle name="Salida 2 2 2" xfId="2125"/>
    <cellStyle name="Salida 2 3" xfId="2126"/>
    <cellStyle name="Salida 2 4" xfId="2127"/>
    <cellStyle name="Salida 2 5" xfId="2128"/>
    <cellStyle name="Salida 2 6" xfId="2129"/>
    <cellStyle name="Salida 2 7" xfId="2130"/>
    <cellStyle name="Salida 2 8" xfId="2131"/>
    <cellStyle name="Salida 2 9" xfId="2132"/>
    <cellStyle name="Salida 3" xfId="2133"/>
    <cellStyle name="Salida 3 10" xfId="2134"/>
    <cellStyle name="Salida 3 11" xfId="2135"/>
    <cellStyle name="Salida 3 12" xfId="2136"/>
    <cellStyle name="Salida 3 13" xfId="2137"/>
    <cellStyle name="Salida 3 2" xfId="2138"/>
    <cellStyle name="Salida 3 3" xfId="2139"/>
    <cellStyle name="Salida 3 4" xfId="2140"/>
    <cellStyle name="Salida 3 5" xfId="2141"/>
    <cellStyle name="Salida 3 6" xfId="2142"/>
    <cellStyle name="Salida 3 7" xfId="2143"/>
    <cellStyle name="Salida 3 8" xfId="2144"/>
    <cellStyle name="Salida 3 9" xfId="2145"/>
    <cellStyle name="Salida 4 10" xfId="2146"/>
    <cellStyle name="Salida 4 11" xfId="2147"/>
    <cellStyle name="Salida 4 12" xfId="2148"/>
    <cellStyle name="Salida 4 13" xfId="2149"/>
    <cellStyle name="Salida 4 2" xfId="2150"/>
    <cellStyle name="Salida 4 3" xfId="2151"/>
    <cellStyle name="Salida 4 4" xfId="2152"/>
    <cellStyle name="Salida 4 5" xfId="2153"/>
    <cellStyle name="Salida 4 6" xfId="2154"/>
    <cellStyle name="Salida 4 7" xfId="2155"/>
    <cellStyle name="Salida 4 8" xfId="2156"/>
    <cellStyle name="Salida 4 9" xfId="2157"/>
    <cellStyle name="Salida 5 10" xfId="2158"/>
    <cellStyle name="Salida 5 11" xfId="2159"/>
    <cellStyle name="Salida 5 12" xfId="2160"/>
    <cellStyle name="Salida 5 2" xfId="2161"/>
    <cellStyle name="Salida 5 3" xfId="2162"/>
    <cellStyle name="Salida 5 4" xfId="2163"/>
    <cellStyle name="Salida 5 5" xfId="2164"/>
    <cellStyle name="Salida 5 6" xfId="2165"/>
    <cellStyle name="Salida 5 7" xfId="2166"/>
    <cellStyle name="Salida 5 8" xfId="2167"/>
    <cellStyle name="Salida 5 9" xfId="2168"/>
    <cellStyle name="Texto de advertencia 2" xfId="2169"/>
    <cellStyle name="Texto de advertencia 2 10" xfId="2170"/>
    <cellStyle name="Texto de advertencia 2 11" xfId="2171"/>
    <cellStyle name="Texto de advertencia 2 12" xfId="2172"/>
    <cellStyle name="Texto de advertencia 2 13" xfId="2173"/>
    <cellStyle name="Texto de advertencia 2 2" xfId="2174"/>
    <cellStyle name="Texto de advertencia 2 2 2" xfId="2175"/>
    <cellStyle name="Texto de advertencia 2 3" xfId="2176"/>
    <cellStyle name="Texto de advertencia 2 4" xfId="2177"/>
    <cellStyle name="Texto de advertencia 2 5" xfId="2178"/>
    <cellStyle name="Texto de advertencia 2 6" xfId="2179"/>
    <cellStyle name="Texto de advertencia 2 7" xfId="2180"/>
    <cellStyle name="Texto de advertencia 2 8" xfId="2181"/>
    <cellStyle name="Texto de advertencia 2 9" xfId="2182"/>
    <cellStyle name="Texto de advertencia 3" xfId="2183"/>
    <cellStyle name="Texto de advertencia 3 10" xfId="2184"/>
    <cellStyle name="Texto de advertencia 3 11" xfId="2185"/>
    <cellStyle name="Texto de advertencia 3 12" xfId="2186"/>
    <cellStyle name="Texto de advertencia 3 13" xfId="2187"/>
    <cellStyle name="Texto de advertencia 3 2" xfId="2188"/>
    <cellStyle name="Texto de advertencia 3 3" xfId="2189"/>
    <cellStyle name="Texto de advertencia 3 4" xfId="2190"/>
    <cellStyle name="Texto de advertencia 3 5" xfId="2191"/>
    <cellStyle name="Texto de advertencia 3 6" xfId="2192"/>
    <cellStyle name="Texto de advertencia 3 7" xfId="2193"/>
    <cellStyle name="Texto de advertencia 3 8" xfId="2194"/>
    <cellStyle name="Texto de advertencia 3 9" xfId="2195"/>
    <cellStyle name="Texto de advertencia 4 10" xfId="2196"/>
    <cellStyle name="Texto de advertencia 4 11" xfId="2197"/>
    <cellStyle name="Texto de advertencia 4 12" xfId="2198"/>
    <cellStyle name="Texto de advertencia 4 13" xfId="2199"/>
    <cellStyle name="Texto de advertencia 4 2" xfId="2200"/>
    <cellStyle name="Texto de advertencia 4 3" xfId="2201"/>
    <cellStyle name="Texto de advertencia 4 4" xfId="2202"/>
    <cellStyle name="Texto de advertencia 4 5" xfId="2203"/>
    <cellStyle name="Texto de advertencia 4 6" xfId="2204"/>
    <cellStyle name="Texto de advertencia 4 7" xfId="2205"/>
    <cellStyle name="Texto de advertencia 4 8" xfId="2206"/>
    <cellStyle name="Texto de advertencia 4 9" xfId="2207"/>
    <cellStyle name="Texto de advertencia 5 10" xfId="2208"/>
    <cellStyle name="Texto de advertencia 5 11" xfId="2209"/>
    <cellStyle name="Texto de advertencia 5 12" xfId="2210"/>
    <cellStyle name="Texto de advertencia 5 2" xfId="2211"/>
    <cellStyle name="Texto de advertencia 5 3" xfId="2212"/>
    <cellStyle name="Texto de advertencia 5 4" xfId="2213"/>
    <cellStyle name="Texto de advertencia 5 5" xfId="2214"/>
    <cellStyle name="Texto de advertencia 5 6" xfId="2215"/>
    <cellStyle name="Texto de advertencia 5 7" xfId="2216"/>
    <cellStyle name="Texto de advertencia 5 8" xfId="2217"/>
    <cellStyle name="Texto de advertencia 5 9" xfId="2218"/>
    <cellStyle name="Texto explicativo 2" xfId="2219"/>
    <cellStyle name="Texto explicativo 2 10" xfId="2220"/>
    <cellStyle name="Texto explicativo 2 11" xfId="2221"/>
    <cellStyle name="Texto explicativo 2 12" xfId="2222"/>
    <cellStyle name="Texto explicativo 2 13" xfId="2223"/>
    <cellStyle name="Texto explicativo 2 2" xfId="2224"/>
    <cellStyle name="Texto explicativo 2 2 2" xfId="2225"/>
    <cellStyle name="Texto explicativo 2 3" xfId="2226"/>
    <cellStyle name="Texto explicativo 2 4" xfId="2227"/>
    <cellStyle name="Texto explicativo 2 5" xfId="2228"/>
    <cellStyle name="Texto explicativo 2 6" xfId="2229"/>
    <cellStyle name="Texto explicativo 2 7" xfId="2230"/>
    <cellStyle name="Texto explicativo 2 8" xfId="2231"/>
    <cellStyle name="Texto explicativo 2 9" xfId="2232"/>
    <cellStyle name="Texto explicativo 3" xfId="2233"/>
    <cellStyle name="Texto explicativo 3 10" xfId="2234"/>
    <cellStyle name="Texto explicativo 3 11" xfId="2235"/>
    <cellStyle name="Texto explicativo 3 12" xfId="2236"/>
    <cellStyle name="Texto explicativo 3 13" xfId="2237"/>
    <cellStyle name="Texto explicativo 3 2" xfId="2238"/>
    <cellStyle name="Texto explicativo 3 3" xfId="2239"/>
    <cellStyle name="Texto explicativo 3 4" xfId="2240"/>
    <cellStyle name="Texto explicativo 3 5" xfId="2241"/>
    <cellStyle name="Texto explicativo 3 6" xfId="2242"/>
    <cellStyle name="Texto explicativo 3 7" xfId="2243"/>
    <cellStyle name="Texto explicativo 3 8" xfId="2244"/>
    <cellStyle name="Texto explicativo 3 9" xfId="2245"/>
    <cellStyle name="Texto explicativo 4 10" xfId="2246"/>
    <cellStyle name="Texto explicativo 4 11" xfId="2247"/>
    <cellStyle name="Texto explicativo 4 12" xfId="2248"/>
    <cellStyle name="Texto explicativo 4 13" xfId="2249"/>
    <cellStyle name="Texto explicativo 4 2" xfId="2250"/>
    <cellStyle name="Texto explicativo 4 3" xfId="2251"/>
    <cellStyle name="Texto explicativo 4 4" xfId="2252"/>
    <cellStyle name="Texto explicativo 4 5" xfId="2253"/>
    <cellStyle name="Texto explicativo 4 6" xfId="2254"/>
    <cellStyle name="Texto explicativo 4 7" xfId="2255"/>
    <cellStyle name="Texto explicativo 4 8" xfId="2256"/>
    <cellStyle name="Texto explicativo 4 9" xfId="2257"/>
    <cellStyle name="Texto explicativo 5 10" xfId="2258"/>
    <cellStyle name="Texto explicativo 5 11" xfId="2259"/>
    <cellStyle name="Texto explicativo 5 12" xfId="2260"/>
    <cellStyle name="Texto explicativo 5 2" xfId="2261"/>
    <cellStyle name="Texto explicativo 5 3" xfId="2262"/>
    <cellStyle name="Texto explicativo 5 4" xfId="2263"/>
    <cellStyle name="Texto explicativo 5 5" xfId="2264"/>
    <cellStyle name="Texto explicativo 5 6" xfId="2265"/>
    <cellStyle name="Texto explicativo 5 7" xfId="2266"/>
    <cellStyle name="Texto explicativo 5 8" xfId="2267"/>
    <cellStyle name="Texto explicativo 5 9" xfId="2268"/>
    <cellStyle name="Title 2" xfId="2269"/>
    <cellStyle name="Título 1 2" xfId="2270"/>
    <cellStyle name="Título 1 2 10" xfId="2271"/>
    <cellStyle name="Título 1 2 11" xfId="2272"/>
    <cellStyle name="Título 1 2 12" xfId="2273"/>
    <cellStyle name="Título 1 2 13" xfId="2274"/>
    <cellStyle name="Título 1 2 2" xfId="2275"/>
    <cellStyle name="Título 1 2 2 2" xfId="2276"/>
    <cellStyle name="Título 1 2 3" xfId="2277"/>
    <cellStyle name="Título 1 2 4" xfId="2278"/>
    <cellStyle name="Título 1 2 5" xfId="2279"/>
    <cellStyle name="Título 1 2 6" xfId="2280"/>
    <cellStyle name="Título 1 2 7" xfId="2281"/>
    <cellStyle name="Título 1 2 8" xfId="2282"/>
    <cellStyle name="Título 1 2 9" xfId="2283"/>
    <cellStyle name="Título 1 3" xfId="2284"/>
    <cellStyle name="Título 1 3 10" xfId="2285"/>
    <cellStyle name="Título 1 3 11" xfId="2286"/>
    <cellStyle name="Título 1 3 12" xfId="2287"/>
    <cellStyle name="Título 1 3 13" xfId="2288"/>
    <cellStyle name="Título 1 3 2" xfId="2289"/>
    <cellStyle name="Título 1 3 3" xfId="2290"/>
    <cellStyle name="Título 1 3 4" xfId="2291"/>
    <cellStyle name="Título 1 3 5" xfId="2292"/>
    <cellStyle name="Título 1 3 6" xfId="2293"/>
    <cellStyle name="Título 1 3 7" xfId="2294"/>
    <cellStyle name="Título 1 3 8" xfId="2295"/>
    <cellStyle name="Título 1 3 9" xfId="2296"/>
    <cellStyle name="Título 1 4 10" xfId="2297"/>
    <cellStyle name="Título 1 4 11" xfId="2298"/>
    <cellStyle name="Título 1 4 12" xfId="2299"/>
    <cellStyle name="Título 1 4 13" xfId="2300"/>
    <cellStyle name="Título 1 4 2" xfId="2301"/>
    <cellStyle name="Título 1 4 3" xfId="2302"/>
    <cellStyle name="Título 1 4 4" xfId="2303"/>
    <cellStyle name="Título 1 4 5" xfId="2304"/>
    <cellStyle name="Título 1 4 6" xfId="2305"/>
    <cellStyle name="Título 1 4 7" xfId="2306"/>
    <cellStyle name="Título 1 4 8" xfId="2307"/>
    <cellStyle name="Título 1 4 9" xfId="2308"/>
    <cellStyle name="Título 1 5 10" xfId="2309"/>
    <cellStyle name="Título 1 5 11" xfId="2310"/>
    <cellStyle name="Título 1 5 12" xfId="2311"/>
    <cellStyle name="Título 1 5 2" xfId="2312"/>
    <cellStyle name="Título 1 5 3" xfId="2313"/>
    <cellStyle name="Título 1 5 4" xfId="2314"/>
    <cellStyle name="Título 1 5 5" xfId="2315"/>
    <cellStyle name="Título 1 5 6" xfId="2316"/>
    <cellStyle name="Título 1 5 7" xfId="2317"/>
    <cellStyle name="Título 1 5 8" xfId="2318"/>
    <cellStyle name="Título 1 5 9" xfId="2319"/>
    <cellStyle name="Título 2 2" xfId="2320"/>
    <cellStyle name="Título 2 2 10" xfId="2321"/>
    <cellStyle name="Título 2 2 11" xfId="2322"/>
    <cellStyle name="Título 2 2 12" xfId="2323"/>
    <cellStyle name="Título 2 2 13" xfId="2324"/>
    <cellStyle name="Título 2 2 2" xfId="2325"/>
    <cellStyle name="Título 2 2 2 2" xfId="2326"/>
    <cellStyle name="Título 2 2 3" xfId="2327"/>
    <cellStyle name="Título 2 2 4" xfId="2328"/>
    <cellStyle name="Título 2 2 5" xfId="2329"/>
    <cellStyle name="Título 2 2 6" xfId="2330"/>
    <cellStyle name="Título 2 2 7" xfId="2331"/>
    <cellStyle name="Título 2 2 8" xfId="2332"/>
    <cellStyle name="Título 2 2 9" xfId="2333"/>
    <cellStyle name="Título 2 3" xfId="2334"/>
    <cellStyle name="Título 2 3 10" xfId="2335"/>
    <cellStyle name="Título 2 3 11" xfId="2336"/>
    <cellStyle name="Título 2 3 12" xfId="2337"/>
    <cellStyle name="Título 2 3 13" xfId="2338"/>
    <cellStyle name="Título 2 3 2" xfId="2339"/>
    <cellStyle name="Título 2 3 3" xfId="2340"/>
    <cellStyle name="Título 2 3 4" xfId="2341"/>
    <cellStyle name="Título 2 3 5" xfId="2342"/>
    <cellStyle name="Título 2 3 6" xfId="2343"/>
    <cellStyle name="Título 2 3 7" xfId="2344"/>
    <cellStyle name="Título 2 3 8" xfId="2345"/>
    <cellStyle name="Título 2 3 9" xfId="2346"/>
    <cellStyle name="Título 2 4 10" xfId="2347"/>
    <cellStyle name="Título 2 4 11" xfId="2348"/>
    <cellStyle name="Título 2 4 12" xfId="2349"/>
    <cellStyle name="Título 2 4 13" xfId="2350"/>
    <cellStyle name="Título 2 4 2" xfId="2351"/>
    <cellStyle name="Título 2 4 3" xfId="2352"/>
    <cellStyle name="Título 2 4 4" xfId="2353"/>
    <cellStyle name="Título 2 4 5" xfId="2354"/>
    <cellStyle name="Título 2 4 6" xfId="2355"/>
    <cellStyle name="Título 2 4 7" xfId="2356"/>
    <cellStyle name="Título 2 4 8" xfId="2357"/>
    <cellStyle name="Título 2 4 9" xfId="2358"/>
    <cellStyle name="Título 2 5 10" xfId="2359"/>
    <cellStyle name="Título 2 5 11" xfId="2360"/>
    <cellStyle name="Título 2 5 12" xfId="2361"/>
    <cellStyle name="Título 2 5 2" xfId="2362"/>
    <cellStyle name="Título 2 5 3" xfId="2363"/>
    <cellStyle name="Título 2 5 4" xfId="2364"/>
    <cellStyle name="Título 2 5 5" xfId="2365"/>
    <cellStyle name="Título 2 5 6" xfId="2366"/>
    <cellStyle name="Título 2 5 7" xfId="2367"/>
    <cellStyle name="Título 2 5 8" xfId="2368"/>
    <cellStyle name="Título 2 5 9" xfId="2369"/>
    <cellStyle name="Título 3 2" xfId="2370"/>
    <cellStyle name="Título 3 2 10" xfId="2371"/>
    <cellStyle name="Título 3 2 11" xfId="2372"/>
    <cellStyle name="Título 3 2 12" xfId="2373"/>
    <cellStyle name="Título 3 2 13" xfId="2374"/>
    <cellStyle name="Título 3 2 2" xfId="2375"/>
    <cellStyle name="Título 3 2 2 2" xfId="2376"/>
    <cellStyle name="Título 3 2 3" xfId="2377"/>
    <cellStyle name="Título 3 2 4" xfId="2378"/>
    <cellStyle name="Título 3 2 5" xfId="2379"/>
    <cellStyle name="Título 3 2 6" xfId="2380"/>
    <cellStyle name="Título 3 2 7" xfId="2381"/>
    <cellStyle name="Título 3 2 8" xfId="2382"/>
    <cellStyle name="Título 3 2 9" xfId="2383"/>
    <cellStyle name="Título 3 3" xfId="2384"/>
    <cellStyle name="Título 3 3 10" xfId="2385"/>
    <cellStyle name="Título 3 3 11" xfId="2386"/>
    <cellStyle name="Título 3 3 12" xfId="2387"/>
    <cellStyle name="Título 3 3 13" xfId="2388"/>
    <cellStyle name="Título 3 3 2" xfId="2389"/>
    <cellStyle name="Título 3 3 3" xfId="2390"/>
    <cellStyle name="Título 3 3 4" xfId="2391"/>
    <cellStyle name="Título 3 3 5" xfId="2392"/>
    <cellStyle name="Título 3 3 6" xfId="2393"/>
    <cellStyle name="Título 3 3 7" xfId="2394"/>
    <cellStyle name="Título 3 3 8" xfId="2395"/>
    <cellStyle name="Título 3 3 9" xfId="2396"/>
    <cellStyle name="Título 3 4 10" xfId="2397"/>
    <cellStyle name="Título 3 4 11" xfId="2398"/>
    <cellStyle name="Título 3 4 12" xfId="2399"/>
    <cellStyle name="Título 3 4 13" xfId="2400"/>
    <cellStyle name="Título 3 4 2" xfId="2401"/>
    <cellStyle name="Título 3 4 3" xfId="2402"/>
    <cellStyle name="Título 3 4 4" xfId="2403"/>
    <cellStyle name="Título 3 4 5" xfId="2404"/>
    <cellStyle name="Título 3 4 6" xfId="2405"/>
    <cellStyle name="Título 3 4 7" xfId="2406"/>
    <cellStyle name="Título 3 4 8" xfId="2407"/>
    <cellStyle name="Título 3 4 9" xfId="2408"/>
    <cellStyle name="Título 3 5 10" xfId="2409"/>
    <cellStyle name="Título 3 5 11" xfId="2410"/>
    <cellStyle name="Título 3 5 12" xfId="2411"/>
    <cellStyle name="Título 3 5 2" xfId="2412"/>
    <cellStyle name="Título 3 5 3" xfId="2413"/>
    <cellStyle name="Título 3 5 4" xfId="2414"/>
    <cellStyle name="Título 3 5 5" xfId="2415"/>
    <cellStyle name="Título 3 5 6" xfId="2416"/>
    <cellStyle name="Título 3 5 7" xfId="2417"/>
    <cellStyle name="Título 3 5 8" xfId="2418"/>
    <cellStyle name="Título 3 5 9" xfId="2419"/>
    <cellStyle name="Título 4" xfId="2420"/>
    <cellStyle name="Título 4 10" xfId="2421"/>
    <cellStyle name="Título 4 11" xfId="2422"/>
    <cellStyle name="Título 4 12" xfId="2423"/>
    <cellStyle name="Título 4 13" xfId="2424"/>
    <cellStyle name="Título 4 2" xfId="2425"/>
    <cellStyle name="Título 4 3" xfId="2426"/>
    <cellStyle name="Título 4 4" xfId="2427"/>
    <cellStyle name="Título 4 5" xfId="2428"/>
    <cellStyle name="Título 4 6" xfId="2429"/>
    <cellStyle name="Título 4 7" xfId="2430"/>
    <cellStyle name="Título 4 8" xfId="2431"/>
    <cellStyle name="Título 4 9" xfId="2432"/>
    <cellStyle name="Título 5 10" xfId="2433"/>
    <cellStyle name="Título 5 11" xfId="2434"/>
    <cellStyle name="Título 5 12" xfId="2435"/>
    <cellStyle name="Título 5 13" xfId="2436"/>
    <cellStyle name="Título 5 2" xfId="2437"/>
    <cellStyle name="Título 5 3" xfId="2438"/>
    <cellStyle name="Título 5 4" xfId="2439"/>
    <cellStyle name="Título 5 5" xfId="2440"/>
    <cellStyle name="Título 5 6" xfId="2441"/>
    <cellStyle name="Título 5 7" xfId="2442"/>
    <cellStyle name="Título 5 8" xfId="2443"/>
    <cellStyle name="Título 5 9" xfId="2444"/>
    <cellStyle name="Título 6 10" xfId="2445"/>
    <cellStyle name="Título 6 11" xfId="2446"/>
    <cellStyle name="Título 6 12" xfId="2447"/>
    <cellStyle name="Título 6 13" xfId="2448"/>
    <cellStyle name="Título 6 2" xfId="2449"/>
    <cellStyle name="Título 6 3" xfId="2450"/>
    <cellStyle name="Título 6 4" xfId="2451"/>
    <cellStyle name="Título 6 5" xfId="2452"/>
    <cellStyle name="Título 6 6" xfId="2453"/>
    <cellStyle name="Título 6 7" xfId="2454"/>
    <cellStyle name="Título 6 8" xfId="2455"/>
    <cellStyle name="Título 6 9" xfId="2456"/>
    <cellStyle name="Título 7 10" xfId="2457"/>
    <cellStyle name="Título 7 11" xfId="2458"/>
    <cellStyle name="Título 7 12" xfId="2459"/>
    <cellStyle name="Título 7 2" xfId="2460"/>
    <cellStyle name="Título 7 3" xfId="2461"/>
    <cellStyle name="Título 7 4" xfId="2462"/>
    <cellStyle name="Título 7 5" xfId="2463"/>
    <cellStyle name="Título 7 6" xfId="2464"/>
    <cellStyle name="Título 7 7" xfId="2465"/>
    <cellStyle name="Título 7 8" xfId="2466"/>
    <cellStyle name="Título 7 9" xfId="2467"/>
    <cellStyle name="Total 2" xfId="2468"/>
    <cellStyle name="Total 2 10" xfId="2469"/>
    <cellStyle name="Total 2 11" xfId="2470"/>
    <cellStyle name="Total 2 12" xfId="2471"/>
    <cellStyle name="Total 2 13" xfId="2472"/>
    <cellStyle name="Total 2 2" xfId="2473"/>
    <cellStyle name="Total 2 2 2" xfId="2474"/>
    <cellStyle name="Total 2 3" xfId="2475"/>
    <cellStyle name="Total 2 4" xfId="2476"/>
    <cellStyle name="Total 2 5" xfId="2477"/>
    <cellStyle name="Total 2 6" xfId="2478"/>
    <cellStyle name="Total 2 7" xfId="2479"/>
    <cellStyle name="Total 2 8" xfId="2480"/>
    <cellStyle name="Total 2 9" xfId="2481"/>
    <cellStyle name="Total 3" xfId="2482"/>
    <cellStyle name="Total 3 10" xfId="2483"/>
    <cellStyle name="Total 3 11" xfId="2484"/>
    <cellStyle name="Total 3 12" xfId="2485"/>
    <cellStyle name="Total 3 13" xfId="2486"/>
    <cellStyle name="Total 3 2" xfId="2487"/>
    <cellStyle name="Total 3 3" xfId="2488"/>
    <cellStyle name="Total 3 4" xfId="2489"/>
    <cellStyle name="Total 3 5" xfId="2490"/>
    <cellStyle name="Total 3 6" xfId="2491"/>
    <cellStyle name="Total 3 7" xfId="2492"/>
    <cellStyle name="Total 3 8" xfId="2493"/>
    <cellStyle name="Total 3 9" xfId="2494"/>
    <cellStyle name="Total 4 10" xfId="2495"/>
    <cellStyle name="Total 4 11" xfId="2496"/>
    <cellStyle name="Total 4 12" xfId="2497"/>
    <cellStyle name="Total 4 13" xfId="2498"/>
    <cellStyle name="Total 4 2" xfId="2499"/>
    <cellStyle name="Total 4 3" xfId="2500"/>
    <cellStyle name="Total 4 4" xfId="2501"/>
    <cellStyle name="Total 4 5" xfId="2502"/>
    <cellStyle name="Total 4 6" xfId="2503"/>
    <cellStyle name="Total 4 7" xfId="2504"/>
    <cellStyle name="Total 4 8" xfId="2505"/>
    <cellStyle name="Total 4 9" xfId="2506"/>
    <cellStyle name="Total 5 10" xfId="2507"/>
    <cellStyle name="Total 5 11" xfId="2508"/>
    <cellStyle name="Total 5 12" xfId="2509"/>
    <cellStyle name="Total 5 2" xfId="2510"/>
    <cellStyle name="Total 5 3" xfId="2511"/>
    <cellStyle name="Total 5 4" xfId="2512"/>
    <cellStyle name="Total 5 5" xfId="2513"/>
    <cellStyle name="Total 5 6" xfId="2514"/>
    <cellStyle name="Total 5 7" xfId="2515"/>
    <cellStyle name="Total 5 8" xfId="2516"/>
    <cellStyle name="Total 5 9" xfId="2517"/>
    <cellStyle name="Viga" xfId="2518"/>
    <cellStyle name="Warning Text 2" xfId="25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0</xdr:row>
      <xdr:rowOff>0</xdr:rowOff>
    </xdr:from>
    <xdr:to>
      <xdr:col>6</xdr:col>
      <xdr:colOff>876300</xdr:colOff>
      <xdr:row>4</xdr:row>
      <xdr:rowOff>103505</xdr:rowOff>
    </xdr:to>
    <xdr:pic>
      <xdr:nvPicPr>
        <xdr:cNvPr id="2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5038725" y="0"/>
          <a:ext cx="3771900" cy="9226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Baja%20California%20S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\Mis%20documentos\JAVIER\CUADERNILLOS\Enero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Users/carlos_leong/Desktop/Cuadros%20Deuda/Dic-10/16%20MICH%2003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LORENA/cuadros_de_ingr%20%20oct-dict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euda/avance%20gestion%204to%20%20trim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S REGISTRO"/>
      <sheetName val="LINEA 27-8-97"/>
      <sheetName val="LINEA 25-11-96"/>
      <sheetName val="TERMINADOS (2)"/>
      <sheetName val="TERMINADOS"/>
      <sheetName val="CON-APASZU'97"/>
      <sheetName val="AVANCE"/>
      <sheetName val="RECUPERADO"/>
      <sheetName val="SALDOS"/>
      <sheetName val="AMORTIZ."/>
      <sheetName val="AVANCE (2)"/>
      <sheetName val="ETI (2)"/>
      <sheetName val="SALDOS BANOBRAS (2)"/>
      <sheetName val="DIRECTA"/>
      <sheetName val="INDIRECTA"/>
      <sheetName val="GLOBAL"/>
      <sheetName val="SALDOS BANOBRAS"/>
      <sheetName val="DESCU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 1 "/>
      <sheetName val="INGR 2 "/>
      <sheetName val="INGR 3"/>
      <sheetName val="INGR 4 "/>
      <sheetName val="INGR 5"/>
      <sheetName val="INGR 6"/>
      <sheetName val="INGR 7"/>
      <sheetName val="INGR 8"/>
      <sheetName val="INGR 9"/>
      <sheetName val="INGR 10"/>
      <sheetName val="INGR 11"/>
      <sheetName val="INGR 12"/>
    </sheetNames>
    <sheetDataSet>
      <sheetData sheetId="0"/>
      <sheetData sheetId="1"/>
      <sheetData sheetId="2">
        <row r="8">
          <cell r="B8">
            <v>222791929</v>
          </cell>
          <cell r="C8">
            <v>159085534</v>
          </cell>
          <cell r="D8">
            <v>172595655</v>
          </cell>
        </row>
      </sheetData>
      <sheetData sheetId="3">
        <row r="10">
          <cell r="B10">
            <v>0</v>
          </cell>
          <cell r="C10">
            <v>0</v>
          </cell>
          <cell r="D10">
            <v>0</v>
          </cell>
        </row>
        <row r="12">
          <cell r="B12">
            <v>365496132</v>
          </cell>
          <cell r="C12">
            <v>231162369</v>
          </cell>
          <cell r="D12">
            <v>345211478</v>
          </cell>
        </row>
        <row r="14">
          <cell r="B14">
            <v>8920996</v>
          </cell>
          <cell r="C14">
            <v>7947376</v>
          </cell>
          <cell r="D14">
            <v>13370102</v>
          </cell>
        </row>
        <row r="17">
          <cell r="B17">
            <v>324800386</v>
          </cell>
          <cell r="C17">
            <v>153148055</v>
          </cell>
          <cell r="D17">
            <v>264379895</v>
          </cell>
        </row>
        <row r="18">
          <cell r="B18">
            <v>301492355</v>
          </cell>
          <cell r="C18">
            <v>21500948</v>
          </cell>
          <cell r="D18">
            <v>214973286</v>
          </cell>
        </row>
        <row r="20">
          <cell r="B20">
            <v>848115</v>
          </cell>
          <cell r="C20">
            <v>659877</v>
          </cell>
          <cell r="D20">
            <v>170402</v>
          </cell>
        </row>
      </sheetData>
      <sheetData sheetId="4"/>
      <sheetData sheetId="5"/>
      <sheetData sheetId="6"/>
      <sheetData sheetId="7"/>
      <sheetData sheetId="8">
        <row r="10">
          <cell r="B10">
            <v>3502221756</v>
          </cell>
          <cell r="C10">
            <v>3907063944</v>
          </cell>
          <cell r="D10">
            <v>3719326286</v>
          </cell>
        </row>
        <row r="17">
          <cell r="B17">
            <v>9814976320.8299999</v>
          </cell>
          <cell r="C17">
            <v>8762318764</v>
          </cell>
          <cell r="D17">
            <v>9891477857.9800014</v>
          </cell>
        </row>
        <row r="29">
          <cell r="B29">
            <v>3554831981.9699998</v>
          </cell>
          <cell r="C29">
            <v>1299103487</v>
          </cell>
          <cell r="D29">
            <v>3892907622.25</v>
          </cell>
        </row>
        <row r="32">
          <cell r="B32">
            <v>502377509.11000001</v>
          </cell>
          <cell r="C32">
            <v>557359232</v>
          </cell>
          <cell r="D32">
            <v>623533586.42999995</v>
          </cell>
        </row>
      </sheetData>
      <sheetData sheetId="9"/>
      <sheetData sheetId="10"/>
      <sheetData sheetId="11">
        <row r="8">
          <cell r="B8">
            <v>266363240</v>
          </cell>
          <cell r="D8">
            <v>23090000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UENTO MPO 4to TRIM"/>
      <sheetName val="DEUDA MPAL OCT-DIC"/>
      <sheetName val="DEUDA MPALene-diciembre"/>
      <sheetName val="concentrado ene-diciembre"/>
      <sheetName val="Deuda octubre-dic"/>
      <sheetName val="Evolución  deuda ene-dic"/>
      <sheetName val="ENDEUDAMIENTO"/>
      <sheetName val="swaps-cap "/>
      <sheetName val="FORMATOS PPTARIO"/>
      <sheetName val="FORMATOS PPTARIO interes"/>
    </sheetNames>
    <sheetDataSet>
      <sheetData sheetId="0"/>
      <sheetData sheetId="1"/>
      <sheetData sheetId="2"/>
      <sheetData sheetId="3">
        <row r="7">
          <cell r="F7">
            <v>1557600000</v>
          </cell>
        </row>
        <row r="8">
          <cell r="F8">
            <v>1113684916.29</v>
          </cell>
        </row>
        <row r="9">
          <cell r="F9">
            <v>0</v>
          </cell>
        </row>
        <row r="10">
          <cell r="F10">
            <v>1244342315.53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1000000000</v>
          </cell>
        </row>
        <row r="15">
          <cell r="F15">
            <v>2392331854.4200001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200"/>
  <sheetViews>
    <sheetView showGridLines="0" tabSelected="1" workbookViewId="0">
      <selection activeCell="A2" sqref="A2"/>
    </sheetView>
  </sheetViews>
  <sheetFormatPr baseColWidth="10" defaultRowHeight="11.25" x14ac:dyDescent="0.15"/>
  <cols>
    <col min="1" max="1" width="39.42578125" style="1" customWidth="1"/>
    <col min="2" max="2" width="13.7109375" style="1" bestFit="1" customWidth="1"/>
    <col min="3" max="3" width="13.85546875" style="1" bestFit="1" customWidth="1"/>
    <col min="4" max="4" width="13" style="1" bestFit="1" customWidth="1"/>
    <col min="5" max="5" width="13.5703125" style="1" customWidth="1"/>
    <col min="6" max="6" width="9.85546875" style="1" customWidth="1"/>
    <col min="7" max="7" width="9" style="1" customWidth="1"/>
    <col min="8" max="13" width="11.42578125" style="2"/>
    <col min="14" max="14" width="26.140625" style="2" customWidth="1"/>
    <col min="15" max="125" width="11.42578125" style="2"/>
    <col min="126" max="237" width="11.42578125" style="1"/>
    <col min="238" max="238" width="32.28515625" style="1" customWidth="1"/>
    <col min="239" max="241" width="12.7109375" style="1" bestFit="1" customWidth="1"/>
    <col min="242" max="242" width="12.42578125" style="1" customWidth="1"/>
    <col min="243" max="243" width="9.85546875" style="1" customWidth="1"/>
    <col min="244" max="244" width="9" style="1" customWidth="1"/>
    <col min="245" max="245" width="11.42578125" style="1"/>
    <col min="246" max="246" width="13.85546875" style="1" bestFit="1" customWidth="1"/>
    <col min="247" max="253" width="11.42578125" style="1"/>
    <col min="254" max="254" width="29.140625" style="1" customWidth="1"/>
    <col min="255" max="261" width="11.42578125" style="1"/>
    <col min="262" max="262" width="21.85546875" style="1" customWidth="1"/>
    <col min="263" max="269" width="11.42578125" style="1"/>
    <col min="270" max="270" width="26.140625" style="1" customWidth="1"/>
    <col min="271" max="493" width="11.42578125" style="1"/>
    <col min="494" max="494" width="32.28515625" style="1" customWidth="1"/>
    <col min="495" max="497" width="12.7109375" style="1" bestFit="1" customWidth="1"/>
    <col min="498" max="498" width="12.42578125" style="1" customWidth="1"/>
    <col min="499" max="499" width="9.85546875" style="1" customWidth="1"/>
    <col min="500" max="500" width="9" style="1" customWidth="1"/>
    <col min="501" max="501" width="11.42578125" style="1"/>
    <col min="502" max="502" width="13.85546875" style="1" bestFit="1" customWidth="1"/>
    <col min="503" max="509" width="11.42578125" style="1"/>
    <col min="510" max="510" width="29.140625" style="1" customWidth="1"/>
    <col min="511" max="517" width="11.42578125" style="1"/>
    <col min="518" max="518" width="21.85546875" style="1" customWidth="1"/>
    <col min="519" max="525" width="11.42578125" style="1"/>
    <col min="526" max="526" width="26.140625" style="1" customWidth="1"/>
    <col min="527" max="749" width="11.42578125" style="1"/>
    <col min="750" max="750" width="32.28515625" style="1" customWidth="1"/>
    <col min="751" max="753" width="12.7109375" style="1" bestFit="1" customWidth="1"/>
    <col min="754" max="754" width="12.42578125" style="1" customWidth="1"/>
    <col min="755" max="755" width="9.85546875" style="1" customWidth="1"/>
    <col min="756" max="756" width="9" style="1" customWidth="1"/>
    <col min="757" max="757" width="11.42578125" style="1"/>
    <col min="758" max="758" width="13.85546875" style="1" bestFit="1" customWidth="1"/>
    <col min="759" max="765" width="11.42578125" style="1"/>
    <col min="766" max="766" width="29.140625" style="1" customWidth="1"/>
    <col min="767" max="773" width="11.42578125" style="1"/>
    <col min="774" max="774" width="21.85546875" style="1" customWidth="1"/>
    <col min="775" max="781" width="11.42578125" style="1"/>
    <col min="782" max="782" width="26.140625" style="1" customWidth="1"/>
    <col min="783" max="1005" width="11.42578125" style="1"/>
    <col min="1006" max="1006" width="32.28515625" style="1" customWidth="1"/>
    <col min="1007" max="1009" width="12.7109375" style="1" bestFit="1" customWidth="1"/>
    <col min="1010" max="1010" width="12.42578125" style="1" customWidth="1"/>
    <col min="1011" max="1011" width="9.85546875" style="1" customWidth="1"/>
    <col min="1012" max="1012" width="9" style="1" customWidth="1"/>
    <col min="1013" max="1013" width="11.42578125" style="1"/>
    <col min="1014" max="1014" width="13.85546875" style="1" bestFit="1" customWidth="1"/>
    <col min="1015" max="1021" width="11.42578125" style="1"/>
    <col min="1022" max="1022" width="29.140625" style="1" customWidth="1"/>
    <col min="1023" max="1029" width="11.42578125" style="1"/>
    <col min="1030" max="1030" width="21.85546875" style="1" customWidth="1"/>
    <col min="1031" max="1037" width="11.42578125" style="1"/>
    <col min="1038" max="1038" width="26.140625" style="1" customWidth="1"/>
    <col min="1039" max="1261" width="11.42578125" style="1"/>
    <col min="1262" max="1262" width="32.28515625" style="1" customWidth="1"/>
    <col min="1263" max="1265" width="12.7109375" style="1" bestFit="1" customWidth="1"/>
    <col min="1266" max="1266" width="12.42578125" style="1" customWidth="1"/>
    <col min="1267" max="1267" width="9.85546875" style="1" customWidth="1"/>
    <col min="1268" max="1268" width="9" style="1" customWidth="1"/>
    <col min="1269" max="1269" width="11.42578125" style="1"/>
    <col min="1270" max="1270" width="13.85546875" style="1" bestFit="1" customWidth="1"/>
    <col min="1271" max="1277" width="11.42578125" style="1"/>
    <col min="1278" max="1278" width="29.140625" style="1" customWidth="1"/>
    <col min="1279" max="1285" width="11.42578125" style="1"/>
    <col min="1286" max="1286" width="21.85546875" style="1" customWidth="1"/>
    <col min="1287" max="1293" width="11.42578125" style="1"/>
    <col min="1294" max="1294" width="26.140625" style="1" customWidth="1"/>
    <col min="1295" max="1517" width="11.42578125" style="1"/>
    <col min="1518" max="1518" width="32.28515625" style="1" customWidth="1"/>
    <col min="1519" max="1521" width="12.7109375" style="1" bestFit="1" customWidth="1"/>
    <col min="1522" max="1522" width="12.42578125" style="1" customWidth="1"/>
    <col min="1523" max="1523" width="9.85546875" style="1" customWidth="1"/>
    <col min="1524" max="1524" width="9" style="1" customWidth="1"/>
    <col min="1525" max="1525" width="11.42578125" style="1"/>
    <col min="1526" max="1526" width="13.85546875" style="1" bestFit="1" customWidth="1"/>
    <col min="1527" max="1533" width="11.42578125" style="1"/>
    <col min="1534" max="1534" width="29.140625" style="1" customWidth="1"/>
    <col min="1535" max="1541" width="11.42578125" style="1"/>
    <col min="1542" max="1542" width="21.85546875" style="1" customWidth="1"/>
    <col min="1543" max="1549" width="11.42578125" style="1"/>
    <col min="1550" max="1550" width="26.140625" style="1" customWidth="1"/>
    <col min="1551" max="1773" width="11.42578125" style="1"/>
    <col min="1774" max="1774" width="32.28515625" style="1" customWidth="1"/>
    <col min="1775" max="1777" width="12.7109375" style="1" bestFit="1" customWidth="1"/>
    <col min="1778" max="1778" width="12.42578125" style="1" customWidth="1"/>
    <col min="1779" max="1779" width="9.85546875" style="1" customWidth="1"/>
    <col min="1780" max="1780" width="9" style="1" customWidth="1"/>
    <col min="1781" max="1781" width="11.42578125" style="1"/>
    <col min="1782" max="1782" width="13.85546875" style="1" bestFit="1" customWidth="1"/>
    <col min="1783" max="1789" width="11.42578125" style="1"/>
    <col min="1790" max="1790" width="29.140625" style="1" customWidth="1"/>
    <col min="1791" max="1797" width="11.42578125" style="1"/>
    <col min="1798" max="1798" width="21.85546875" style="1" customWidth="1"/>
    <col min="1799" max="1805" width="11.42578125" style="1"/>
    <col min="1806" max="1806" width="26.140625" style="1" customWidth="1"/>
    <col min="1807" max="2029" width="11.42578125" style="1"/>
    <col min="2030" max="2030" width="32.28515625" style="1" customWidth="1"/>
    <col min="2031" max="2033" width="12.7109375" style="1" bestFit="1" customWidth="1"/>
    <col min="2034" max="2034" width="12.42578125" style="1" customWidth="1"/>
    <col min="2035" max="2035" width="9.85546875" style="1" customWidth="1"/>
    <col min="2036" max="2036" width="9" style="1" customWidth="1"/>
    <col min="2037" max="2037" width="11.42578125" style="1"/>
    <col min="2038" max="2038" width="13.85546875" style="1" bestFit="1" customWidth="1"/>
    <col min="2039" max="2045" width="11.42578125" style="1"/>
    <col min="2046" max="2046" width="29.140625" style="1" customWidth="1"/>
    <col min="2047" max="2053" width="11.42578125" style="1"/>
    <col min="2054" max="2054" width="21.85546875" style="1" customWidth="1"/>
    <col min="2055" max="2061" width="11.42578125" style="1"/>
    <col min="2062" max="2062" width="26.140625" style="1" customWidth="1"/>
    <col min="2063" max="2285" width="11.42578125" style="1"/>
    <col min="2286" max="2286" width="32.28515625" style="1" customWidth="1"/>
    <col min="2287" max="2289" width="12.7109375" style="1" bestFit="1" customWidth="1"/>
    <col min="2290" max="2290" width="12.42578125" style="1" customWidth="1"/>
    <col min="2291" max="2291" width="9.85546875" style="1" customWidth="1"/>
    <col min="2292" max="2292" width="9" style="1" customWidth="1"/>
    <col min="2293" max="2293" width="11.42578125" style="1"/>
    <col min="2294" max="2294" width="13.85546875" style="1" bestFit="1" customWidth="1"/>
    <col min="2295" max="2301" width="11.42578125" style="1"/>
    <col min="2302" max="2302" width="29.140625" style="1" customWidth="1"/>
    <col min="2303" max="2309" width="11.42578125" style="1"/>
    <col min="2310" max="2310" width="21.85546875" style="1" customWidth="1"/>
    <col min="2311" max="2317" width="11.42578125" style="1"/>
    <col min="2318" max="2318" width="26.140625" style="1" customWidth="1"/>
    <col min="2319" max="2541" width="11.42578125" style="1"/>
    <col min="2542" max="2542" width="32.28515625" style="1" customWidth="1"/>
    <col min="2543" max="2545" width="12.7109375" style="1" bestFit="1" customWidth="1"/>
    <col min="2546" max="2546" width="12.42578125" style="1" customWidth="1"/>
    <col min="2547" max="2547" width="9.85546875" style="1" customWidth="1"/>
    <col min="2548" max="2548" width="9" style="1" customWidth="1"/>
    <col min="2549" max="2549" width="11.42578125" style="1"/>
    <col min="2550" max="2550" width="13.85546875" style="1" bestFit="1" customWidth="1"/>
    <col min="2551" max="2557" width="11.42578125" style="1"/>
    <col min="2558" max="2558" width="29.140625" style="1" customWidth="1"/>
    <col min="2559" max="2565" width="11.42578125" style="1"/>
    <col min="2566" max="2566" width="21.85546875" style="1" customWidth="1"/>
    <col min="2567" max="2573" width="11.42578125" style="1"/>
    <col min="2574" max="2574" width="26.140625" style="1" customWidth="1"/>
    <col min="2575" max="2797" width="11.42578125" style="1"/>
    <col min="2798" max="2798" width="32.28515625" style="1" customWidth="1"/>
    <col min="2799" max="2801" width="12.7109375" style="1" bestFit="1" customWidth="1"/>
    <col min="2802" max="2802" width="12.42578125" style="1" customWidth="1"/>
    <col min="2803" max="2803" width="9.85546875" style="1" customWidth="1"/>
    <col min="2804" max="2804" width="9" style="1" customWidth="1"/>
    <col min="2805" max="2805" width="11.42578125" style="1"/>
    <col min="2806" max="2806" width="13.85546875" style="1" bestFit="1" customWidth="1"/>
    <col min="2807" max="2813" width="11.42578125" style="1"/>
    <col min="2814" max="2814" width="29.140625" style="1" customWidth="1"/>
    <col min="2815" max="2821" width="11.42578125" style="1"/>
    <col min="2822" max="2822" width="21.85546875" style="1" customWidth="1"/>
    <col min="2823" max="2829" width="11.42578125" style="1"/>
    <col min="2830" max="2830" width="26.140625" style="1" customWidth="1"/>
    <col min="2831" max="3053" width="11.42578125" style="1"/>
    <col min="3054" max="3054" width="32.28515625" style="1" customWidth="1"/>
    <col min="3055" max="3057" width="12.7109375" style="1" bestFit="1" customWidth="1"/>
    <col min="3058" max="3058" width="12.42578125" style="1" customWidth="1"/>
    <col min="3059" max="3059" width="9.85546875" style="1" customWidth="1"/>
    <col min="3060" max="3060" width="9" style="1" customWidth="1"/>
    <col min="3061" max="3061" width="11.42578125" style="1"/>
    <col min="3062" max="3062" width="13.85546875" style="1" bestFit="1" customWidth="1"/>
    <col min="3063" max="3069" width="11.42578125" style="1"/>
    <col min="3070" max="3070" width="29.140625" style="1" customWidth="1"/>
    <col min="3071" max="3077" width="11.42578125" style="1"/>
    <col min="3078" max="3078" width="21.85546875" style="1" customWidth="1"/>
    <col min="3079" max="3085" width="11.42578125" style="1"/>
    <col min="3086" max="3086" width="26.140625" style="1" customWidth="1"/>
    <col min="3087" max="3309" width="11.42578125" style="1"/>
    <col min="3310" max="3310" width="32.28515625" style="1" customWidth="1"/>
    <col min="3311" max="3313" width="12.7109375" style="1" bestFit="1" customWidth="1"/>
    <col min="3314" max="3314" width="12.42578125" style="1" customWidth="1"/>
    <col min="3315" max="3315" width="9.85546875" style="1" customWidth="1"/>
    <col min="3316" max="3316" width="9" style="1" customWidth="1"/>
    <col min="3317" max="3317" width="11.42578125" style="1"/>
    <col min="3318" max="3318" width="13.85546875" style="1" bestFit="1" customWidth="1"/>
    <col min="3319" max="3325" width="11.42578125" style="1"/>
    <col min="3326" max="3326" width="29.140625" style="1" customWidth="1"/>
    <col min="3327" max="3333" width="11.42578125" style="1"/>
    <col min="3334" max="3334" width="21.85546875" style="1" customWidth="1"/>
    <col min="3335" max="3341" width="11.42578125" style="1"/>
    <col min="3342" max="3342" width="26.140625" style="1" customWidth="1"/>
    <col min="3343" max="3565" width="11.42578125" style="1"/>
    <col min="3566" max="3566" width="32.28515625" style="1" customWidth="1"/>
    <col min="3567" max="3569" width="12.7109375" style="1" bestFit="1" customWidth="1"/>
    <col min="3570" max="3570" width="12.42578125" style="1" customWidth="1"/>
    <col min="3571" max="3571" width="9.85546875" style="1" customWidth="1"/>
    <col min="3572" max="3572" width="9" style="1" customWidth="1"/>
    <col min="3573" max="3573" width="11.42578125" style="1"/>
    <col min="3574" max="3574" width="13.85546875" style="1" bestFit="1" customWidth="1"/>
    <col min="3575" max="3581" width="11.42578125" style="1"/>
    <col min="3582" max="3582" width="29.140625" style="1" customWidth="1"/>
    <col min="3583" max="3589" width="11.42578125" style="1"/>
    <col min="3590" max="3590" width="21.85546875" style="1" customWidth="1"/>
    <col min="3591" max="3597" width="11.42578125" style="1"/>
    <col min="3598" max="3598" width="26.140625" style="1" customWidth="1"/>
    <col min="3599" max="3821" width="11.42578125" style="1"/>
    <col min="3822" max="3822" width="32.28515625" style="1" customWidth="1"/>
    <col min="3823" max="3825" width="12.7109375" style="1" bestFit="1" customWidth="1"/>
    <col min="3826" max="3826" width="12.42578125" style="1" customWidth="1"/>
    <col min="3827" max="3827" width="9.85546875" style="1" customWidth="1"/>
    <col min="3828" max="3828" width="9" style="1" customWidth="1"/>
    <col min="3829" max="3829" width="11.42578125" style="1"/>
    <col min="3830" max="3830" width="13.85546875" style="1" bestFit="1" customWidth="1"/>
    <col min="3831" max="3837" width="11.42578125" style="1"/>
    <col min="3838" max="3838" width="29.140625" style="1" customWidth="1"/>
    <col min="3839" max="3845" width="11.42578125" style="1"/>
    <col min="3846" max="3846" width="21.85546875" style="1" customWidth="1"/>
    <col min="3847" max="3853" width="11.42578125" style="1"/>
    <col min="3854" max="3854" width="26.140625" style="1" customWidth="1"/>
    <col min="3855" max="4077" width="11.42578125" style="1"/>
    <col min="4078" max="4078" width="32.28515625" style="1" customWidth="1"/>
    <col min="4079" max="4081" width="12.7109375" style="1" bestFit="1" customWidth="1"/>
    <col min="4082" max="4082" width="12.42578125" style="1" customWidth="1"/>
    <col min="4083" max="4083" width="9.85546875" style="1" customWidth="1"/>
    <col min="4084" max="4084" width="9" style="1" customWidth="1"/>
    <col min="4085" max="4085" width="11.42578125" style="1"/>
    <col min="4086" max="4086" width="13.85546875" style="1" bestFit="1" customWidth="1"/>
    <col min="4087" max="4093" width="11.42578125" style="1"/>
    <col min="4094" max="4094" width="29.140625" style="1" customWidth="1"/>
    <col min="4095" max="4101" width="11.42578125" style="1"/>
    <col min="4102" max="4102" width="21.85546875" style="1" customWidth="1"/>
    <col min="4103" max="4109" width="11.42578125" style="1"/>
    <col min="4110" max="4110" width="26.140625" style="1" customWidth="1"/>
    <col min="4111" max="4333" width="11.42578125" style="1"/>
    <col min="4334" max="4334" width="32.28515625" style="1" customWidth="1"/>
    <col min="4335" max="4337" width="12.7109375" style="1" bestFit="1" customWidth="1"/>
    <col min="4338" max="4338" width="12.42578125" style="1" customWidth="1"/>
    <col min="4339" max="4339" width="9.85546875" style="1" customWidth="1"/>
    <col min="4340" max="4340" width="9" style="1" customWidth="1"/>
    <col min="4341" max="4341" width="11.42578125" style="1"/>
    <col min="4342" max="4342" width="13.85546875" style="1" bestFit="1" customWidth="1"/>
    <col min="4343" max="4349" width="11.42578125" style="1"/>
    <col min="4350" max="4350" width="29.140625" style="1" customWidth="1"/>
    <col min="4351" max="4357" width="11.42578125" style="1"/>
    <col min="4358" max="4358" width="21.85546875" style="1" customWidth="1"/>
    <col min="4359" max="4365" width="11.42578125" style="1"/>
    <col min="4366" max="4366" width="26.140625" style="1" customWidth="1"/>
    <col min="4367" max="4589" width="11.42578125" style="1"/>
    <col min="4590" max="4590" width="32.28515625" style="1" customWidth="1"/>
    <col min="4591" max="4593" width="12.7109375" style="1" bestFit="1" customWidth="1"/>
    <col min="4594" max="4594" width="12.42578125" style="1" customWidth="1"/>
    <col min="4595" max="4595" width="9.85546875" style="1" customWidth="1"/>
    <col min="4596" max="4596" width="9" style="1" customWidth="1"/>
    <col min="4597" max="4597" width="11.42578125" style="1"/>
    <col min="4598" max="4598" width="13.85546875" style="1" bestFit="1" customWidth="1"/>
    <col min="4599" max="4605" width="11.42578125" style="1"/>
    <col min="4606" max="4606" width="29.140625" style="1" customWidth="1"/>
    <col min="4607" max="4613" width="11.42578125" style="1"/>
    <col min="4614" max="4614" width="21.85546875" style="1" customWidth="1"/>
    <col min="4615" max="4621" width="11.42578125" style="1"/>
    <col min="4622" max="4622" width="26.140625" style="1" customWidth="1"/>
    <col min="4623" max="4845" width="11.42578125" style="1"/>
    <col min="4846" max="4846" width="32.28515625" style="1" customWidth="1"/>
    <col min="4847" max="4849" width="12.7109375" style="1" bestFit="1" customWidth="1"/>
    <col min="4850" max="4850" width="12.42578125" style="1" customWidth="1"/>
    <col min="4851" max="4851" width="9.85546875" style="1" customWidth="1"/>
    <col min="4852" max="4852" width="9" style="1" customWidth="1"/>
    <col min="4853" max="4853" width="11.42578125" style="1"/>
    <col min="4854" max="4854" width="13.85546875" style="1" bestFit="1" customWidth="1"/>
    <col min="4855" max="4861" width="11.42578125" style="1"/>
    <col min="4862" max="4862" width="29.140625" style="1" customWidth="1"/>
    <col min="4863" max="4869" width="11.42578125" style="1"/>
    <col min="4870" max="4870" width="21.85546875" style="1" customWidth="1"/>
    <col min="4871" max="4877" width="11.42578125" style="1"/>
    <col min="4878" max="4878" width="26.140625" style="1" customWidth="1"/>
    <col min="4879" max="5101" width="11.42578125" style="1"/>
    <col min="5102" max="5102" width="32.28515625" style="1" customWidth="1"/>
    <col min="5103" max="5105" width="12.7109375" style="1" bestFit="1" customWidth="1"/>
    <col min="5106" max="5106" width="12.42578125" style="1" customWidth="1"/>
    <col min="5107" max="5107" width="9.85546875" style="1" customWidth="1"/>
    <col min="5108" max="5108" width="9" style="1" customWidth="1"/>
    <col min="5109" max="5109" width="11.42578125" style="1"/>
    <col min="5110" max="5110" width="13.85546875" style="1" bestFit="1" customWidth="1"/>
    <col min="5111" max="5117" width="11.42578125" style="1"/>
    <col min="5118" max="5118" width="29.140625" style="1" customWidth="1"/>
    <col min="5119" max="5125" width="11.42578125" style="1"/>
    <col min="5126" max="5126" width="21.85546875" style="1" customWidth="1"/>
    <col min="5127" max="5133" width="11.42578125" style="1"/>
    <col min="5134" max="5134" width="26.140625" style="1" customWidth="1"/>
    <col min="5135" max="5357" width="11.42578125" style="1"/>
    <col min="5358" max="5358" width="32.28515625" style="1" customWidth="1"/>
    <col min="5359" max="5361" width="12.7109375" style="1" bestFit="1" customWidth="1"/>
    <col min="5362" max="5362" width="12.42578125" style="1" customWidth="1"/>
    <col min="5363" max="5363" width="9.85546875" style="1" customWidth="1"/>
    <col min="5364" max="5364" width="9" style="1" customWidth="1"/>
    <col min="5365" max="5365" width="11.42578125" style="1"/>
    <col min="5366" max="5366" width="13.85546875" style="1" bestFit="1" customWidth="1"/>
    <col min="5367" max="5373" width="11.42578125" style="1"/>
    <col min="5374" max="5374" width="29.140625" style="1" customWidth="1"/>
    <col min="5375" max="5381" width="11.42578125" style="1"/>
    <col min="5382" max="5382" width="21.85546875" style="1" customWidth="1"/>
    <col min="5383" max="5389" width="11.42578125" style="1"/>
    <col min="5390" max="5390" width="26.140625" style="1" customWidth="1"/>
    <col min="5391" max="5613" width="11.42578125" style="1"/>
    <col min="5614" max="5614" width="32.28515625" style="1" customWidth="1"/>
    <col min="5615" max="5617" width="12.7109375" style="1" bestFit="1" customWidth="1"/>
    <col min="5618" max="5618" width="12.42578125" style="1" customWidth="1"/>
    <col min="5619" max="5619" width="9.85546875" style="1" customWidth="1"/>
    <col min="5620" max="5620" width="9" style="1" customWidth="1"/>
    <col min="5621" max="5621" width="11.42578125" style="1"/>
    <col min="5622" max="5622" width="13.85546875" style="1" bestFit="1" customWidth="1"/>
    <col min="5623" max="5629" width="11.42578125" style="1"/>
    <col min="5630" max="5630" width="29.140625" style="1" customWidth="1"/>
    <col min="5631" max="5637" width="11.42578125" style="1"/>
    <col min="5638" max="5638" width="21.85546875" style="1" customWidth="1"/>
    <col min="5639" max="5645" width="11.42578125" style="1"/>
    <col min="5646" max="5646" width="26.140625" style="1" customWidth="1"/>
    <col min="5647" max="5869" width="11.42578125" style="1"/>
    <col min="5870" max="5870" width="32.28515625" style="1" customWidth="1"/>
    <col min="5871" max="5873" width="12.7109375" style="1" bestFit="1" customWidth="1"/>
    <col min="5874" max="5874" width="12.42578125" style="1" customWidth="1"/>
    <col min="5875" max="5875" width="9.85546875" style="1" customWidth="1"/>
    <col min="5876" max="5876" width="9" style="1" customWidth="1"/>
    <col min="5877" max="5877" width="11.42578125" style="1"/>
    <col min="5878" max="5878" width="13.85546875" style="1" bestFit="1" customWidth="1"/>
    <col min="5879" max="5885" width="11.42578125" style="1"/>
    <col min="5886" max="5886" width="29.140625" style="1" customWidth="1"/>
    <col min="5887" max="5893" width="11.42578125" style="1"/>
    <col min="5894" max="5894" width="21.85546875" style="1" customWidth="1"/>
    <col min="5895" max="5901" width="11.42578125" style="1"/>
    <col min="5902" max="5902" width="26.140625" style="1" customWidth="1"/>
    <col min="5903" max="6125" width="11.42578125" style="1"/>
    <col min="6126" max="6126" width="32.28515625" style="1" customWidth="1"/>
    <col min="6127" max="6129" width="12.7109375" style="1" bestFit="1" customWidth="1"/>
    <col min="6130" max="6130" width="12.42578125" style="1" customWidth="1"/>
    <col min="6131" max="6131" width="9.85546875" style="1" customWidth="1"/>
    <col min="6132" max="6132" width="9" style="1" customWidth="1"/>
    <col min="6133" max="6133" width="11.42578125" style="1"/>
    <col min="6134" max="6134" width="13.85546875" style="1" bestFit="1" customWidth="1"/>
    <col min="6135" max="6141" width="11.42578125" style="1"/>
    <col min="6142" max="6142" width="29.140625" style="1" customWidth="1"/>
    <col min="6143" max="6149" width="11.42578125" style="1"/>
    <col min="6150" max="6150" width="21.85546875" style="1" customWidth="1"/>
    <col min="6151" max="6157" width="11.42578125" style="1"/>
    <col min="6158" max="6158" width="26.140625" style="1" customWidth="1"/>
    <col min="6159" max="6381" width="11.42578125" style="1"/>
    <col min="6382" max="6382" width="32.28515625" style="1" customWidth="1"/>
    <col min="6383" max="6385" width="12.7109375" style="1" bestFit="1" customWidth="1"/>
    <col min="6386" max="6386" width="12.42578125" style="1" customWidth="1"/>
    <col min="6387" max="6387" width="9.85546875" style="1" customWidth="1"/>
    <col min="6388" max="6388" width="9" style="1" customWidth="1"/>
    <col min="6389" max="6389" width="11.42578125" style="1"/>
    <col min="6390" max="6390" width="13.85546875" style="1" bestFit="1" customWidth="1"/>
    <col min="6391" max="6397" width="11.42578125" style="1"/>
    <col min="6398" max="6398" width="29.140625" style="1" customWidth="1"/>
    <col min="6399" max="6405" width="11.42578125" style="1"/>
    <col min="6406" max="6406" width="21.85546875" style="1" customWidth="1"/>
    <col min="6407" max="6413" width="11.42578125" style="1"/>
    <col min="6414" max="6414" width="26.140625" style="1" customWidth="1"/>
    <col min="6415" max="6637" width="11.42578125" style="1"/>
    <col min="6638" max="6638" width="32.28515625" style="1" customWidth="1"/>
    <col min="6639" max="6641" width="12.7109375" style="1" bestFit="1" customWidth="1"/>
    <col min="6642" max="6642" width="12.42578125" style="1" customWidth="1"/>
    <col min="6643" max="6643" width="9.85546875" style="1" customWidth="1"/>
    <col min="6644" max="6644" width="9" style="1" customWidth="1"/>
    <col min="6645" max="6645" width="11.42578125" style="1"/>
    <col min="6646" max="6646" width="13.85546875" style="1" bestFit="1" customWidth="1"/>
    <col min="6647" max="6653" width="11.42578125" style="1"/>
    <col min="6654" max="6654" width="29.140625" style="1" customWidth="1"/>
    <col min="6655" max="6661" width="11.42578125" style="1"/>
    <col min="6662" max="6662" width="21.85546875" style="1" customWidth="1"/>
    <col min="6663" max="6669" width="11.42578125" style="1"/>
    <col min="6670" max="6670" width="26.140625" style="1" customWidth="1"/>
    <col min="6671" max="6893" width="11.42578125" style="1"/>
    <col min="6894" max="6894" width="32.28515625" style="1" customWidth="1"/>
    <col min="6895" max="6897" width="12.7109375" style="1" bestFit="1" customWidth="1"/>
    <col min="6898" max="6898" width="12.42578125" style="1" customWidth="1"/>
    <col min="6899" max="6899" width="9.85546875" style="1" customWidth="1"/>
    <col min="6900" max="6900" width="9" style="1" customWidth="1"/>
    <col min="6901" max="6901" width="11.42578125" style="1"/>
    <col min="6902" max="6902" width="13.85546875" style="1" bestFit="1" customWidth="1"/>
    <col min="6903" max="6909" width="11.42578125" style="1"/>
    <col min="6910" max="6910" width="29.140625" style="1" customWidth="1"/>
    <col min="6911" max="6917" width="11.42578125" style="1"/>
    <col min="6918" max="6918" width="21.85546875" style="1" customWidth="1"/>
    <col min="6919" max="6925" width="11.42578125" style="1"/>
    <col min="6926" max="6926" width="26.140625" style="1" customWidth="1"/>
    <col min="6927" max="7149" width="11.42578125" style="1"/>
    <col min="7150" max="7150" width="32.28515625" style="1" customWidth="1"/>
    <col min="7151" max="7153" width="12.7109375" style="1" bestFit="1" customWidth="1"/>
    <col min="7154" max="7154" width="12.42578125" style="1" customWidth="1"/>
    <col min="7155" max="7155" width="9.85546875" style="1" customWidth="1"/>
    <col min="7156" max="7156" width="9" style="1" customWidth="1"/>
    <col min="7157" max="7157" width="11.42578125" style="1"/>
    <col min="7158" max="7158" width="13.85546875" style="1" bestFit="1" customWidth="1"/>
    <col min="7159" max="7165" width="11.42578125" style="1"/>
    <col min="7166" max="7166" width="29.140625" style="1" customWidth="1"/>
    <col min="7167" max="7173" width="11.42578125" style="1"/>
    <col min="7174" max="7174" width="21.85546875" style="1" customWidth="1"/>
    <col min="7175" max="7181" width="11.42578125" style="1"/>
    <col min="7182" max="7182" width="26.140625" style="1" customWidth="1"/>
    <col min="7183" max="7405" width="11.42578125" style="1"/>
    <col min="7406" max="7406" width="32.28515625" style="1" customWidth="1"/>
    <col min="7407" max="7409" width="12.7109375" style="1" bestFit="1" customWidth="1"/>
    <col min="7410" max="7410" width="12.42578125" style="1" customWidth="1"/>
    <col min="7411" max="7411" width="9.85546875" style="1" customWidth="1"/>
    <col min="7412" max="7412" width="9" style="1" customWidth="1"/>
    <col min="7413" max="7413" width="11.42578125" style="1"/>
    <col min="7414" max="7414" width="13.85546875" style="1" bestFit="1" customWidth="1"/>
    <col min="7415" max="7421" width="11.42578125" style="1"/>
    <col min="7422" max="7422" width="29.140625" style="1" customWidth="1"/>
    <col min="7423" max="7429" width="11.42578125" style="1"/>
    <col min="7430" max="7430" width="21.85546875" style="1" customWidth="1"/>
    <col min="7431" max="7437" width="11.42578125" style="1"/>
    <col min="7438" max="7438" width="26.140625" style="1" customWidth="1"/>
    <col min="7439" max="7661" width="11.42578125" style="1"/>
    <col min="7662" max="7662" width="32.28515625" style="1" customWidth="1"/>
    <col min="7663" max="7665" width="12.7109375" style="1" bestFit="1" customWidth="1"/>
    <col min="7666" max="7666" width="12.42578125" style="1" customWidth="1"/>
    <col min="7667" max="7667" width="9.85546875" style="1" customWidth="1"/>
    <col min="7668" max="7668" width="9" style="1" customWidth="1"/>
    <col min="7669" max="7669" width="11.42578125" style="1"/>
    <col min="7670" max="7670" width="13.85546875" style="1" bestFit="1" customWidth="1"/>
    <col min="7671" max="7677" width="11.42578125" style="1"/>
    <col min="7678" max="7678" width="29.140625" style="1" customWidth="1"/>
    <col min="7679" max="7685" width="11.42578125" style="1"/>
    <col min="7686" max="7686" width="21.85546875" style="1" customWidth="1"/>
    <col min="7687" max="7693" width="11.42578125" style="1"/>
    <col min="7694" max="7694" width="26.140625" style="1" customWidth="1"/>
    <col min="7695" max="7917" width="11.42578125" style="1"/>
    <col min="7918" max="7918" width="32.28515625" style="1" customWidth="1"/>
    <col min="7919" max="7921" width="12.7109375" style="1" bestFit="1" customWidth="1"/>
    <col min="7922" max="7922" width="12.42578125" style="1" customWidth="1"/>
    <col min="7923" max="7923" width="9.85546875" style="1" customWidth="1"/>
    <col min="7924" max="7924" width="9" style="1" customWidth="1"/>
    <col min="7925" max="7925" width="11.42578125" style="1"/>
    <col min="7926" max="7926" width="13.85546875" style="1" bestFit="1" customWidth="1"/>
    <col min="7927" max="7933" width="11.42578125" style="1"/>
    <col min="7934" max="7934" width="29.140625" style="1" customWidth="1"/>
    <col min="7935" max="7941" width="11.42578125" style="1"/>
    <col min="7942" max="7942" width="21.85546875" style="1" customWidth="1"/>
    <col min="7943" max="7949" width="11.42578125" style="1"/>
    <col min="7950" max="7950" width="26.140625" style="1" customWidth="1"/>
    <col min="7951" max="8173" width="11.42578125" style="1"/>
    <col min="8174" max="8174" width="32.28515625" style="1" customWidth="1"/>
    <col min="8175" max="8177" width="12.7109375" style="1" bestFit="1" customWidth="1"/>
    <col min="8178" max="8178" width="12.42578125" style="1" customWidth="1"/>
    <col min="8179" max="8179" width="9.85546875" style="1" customWidth="1"/>
    <col min="8180" max="8180" width="9" style="1" customWidth="1"/>
    <col min="8181" max="8181" width="11.42578125" style="1"/>
    <col min="8182" max="8182" width="13.85546875" style="1" bestFit="1" customWidth="1"/>
    <col min="8183" max="8189" width="11.42578125" style="1"/>
    <col min="8190" max="8190" width="29.140625" style="1" customWidth="1"/>
    <col min="8191" max="8197" width="11.42578125" style="1"/>
    <col min="8198" max="8198" width="21.85546875" style="1" customWidth="1"/>
    <col min="8199" max="8205" width="11.42578125" style="1"/>
    <col min="8206" max="8206" width="26.140625" style="1" customWidth="1"/>
    <col min="8207" max="8429" width="11.42578125" style="1"/>
    <col min="8430" max="8430" width="32.28515625" style="1" customWidth="1"/>
    <col min="8431" max="8433" width="12.7109375" style="1" bestFit="1" customWidth="1"/>
    <col min="8434" max="8434" width="12.42578125" style="1" customWidth="1"/>
    <col min="8435" max="8435" width="9.85546875" style="1" customWidth="1"/>
    <col min="8436" max="8436" width="9" style="1" customWidth="1"/>
    <col min="8437" max="8437" width="11.42578125" style="1"/>
    <col min="8438" max="8438" width="13.85546875" style="1" bestFit="1" customWidth="1"/>
    <col min="8439" max="8445" width="11.42578125" style="1"/>
    <col min="8446" max="8446" width="29.140625" style="1" customWidth="1"/>
    <col min="8447" max="8453" width="11.42578125" style="1"/>
    <col min="8454" max="8454" width="21.85546875" style="1" customWidth="1"/>
    <col min="8455" max="8461" width="11.42578125" style="1"/>
    <col min="8462" max="8462" width="26.140625" style="1" customWidth="1"/>
    <col min="8463" max="8685" width="11.42578125" style="1"/>
    <col min="8686" max="8686" width="32.28515625" style="1" customWidth="1"/>
    <col min="8687" max="8689" width="12.7109375" style="1" bestFit="1" customWidth="1"/>
    <col min="8690" max="8690" width="12.42578125" style="1" customWidth="1"/>
    <col min="8691" max="8691" width="9.85546875" style="1" customWidth="1"/>
    <col min="8692" max="8692" width="9" style="1" customWidth="1"/>
    <col min="8693" max="8693" width="11.42578125" style="1"/>
    <col min="8694" max="8694" width="13.85546875" style="1" bestFit="1" customWidth="1"/>
    <col min="8695" max="8701" width="11.42578125" style="1"/>
    <col min="8702" max="8702" width="29.140625" style="1" customWidth="1"/>
    <col min="8703" max="8709" width="11.42578125" style="1"/>
    <col min="8710" max="8710" width="21.85546875" style="1" customWidth="1"/>
    <col min="8711" max="8717" width="11.42578125" style="1"/>
    <col min="8718" max="8718" width="26.140625" style="1" customWidth="1"/>
    <col min="8719" max="8941" width="11.42578125" style="1"/>
    <col min="8942" max="8942" width="32.28515625" style="1" customWidth="1"/>
    <col min="8943" max="8945" width="12.7109375" style="1" bestFit="1" customWidth="1"/>
    <col min="8946" max="8946" width="12.42578125" style="1" customWidth="1"/>
    <col min="8947" max="8947" width="9.85546875" style="1" customWidth="1"/>
    <col min="8948" max="8948" width="9" style="1" customWidth="1"/>
    <col min="8949" max="8949" width="11.42578125" style="1"/>
    <col min="8950" max="8950" width="13.85546875" style="1" bestFit="1" customWidth="1"/>
    <col min="8951" max="8957" width="11.42578125" style="1"/>
    <col min="8958" max="8958" width="29.140625" style="1" customWidth="1"/>
    <col min="8959" max="8965" width="11.42578125" style="1"/>
    <col min="8966" max="8966" width="21.85546875" style="1" customWidth="1"/>
    <col min="8967" max="8973" width="11.42578125" style="1"/>
    <col min="8974" max="8974" width="26.140625" style="1" customWidth="1"/>
    <col min="8975" max="9197" width="11.42578125" style="1"/>
    <col min="9198" max="9198" width="32.28515625" style="1" customWidth="1"/>
    <col min="9199" max="9201" width="12.7109375" style="1" bestFit="1" customWidth="1"/>
    <col min="9202" max="9202" width="12.42578125" style="1" customWidth="1"/>
    <col min="9203" max="9203" width="9.85546875" style="1" customWidth="1"/>
    <col min="9204" max="9204" width="9" style="1" customWidth="1"/>
    <col min="9205" max="9205" width="11.42578125" style="1"/>
    <col min="9206" max="9206" width="13.85546875" style="1" bestFit="1" customWidth="1"/>
    <col min="9207" max="9213" width="11.42578125" style="1"/>
    <col min="9214" max="9214" width="29.140625" style="1" customWidth="1"/>
    <col min="9215" max="9221" width="11.42578125" style="1"/>
    <col min="9222" max="9222" width="21.85546875" style="1" customWidth="1"/>
    <col min="9223" max="9229" width="11.42578125" style="1"/>
    <col min="9230" max="9230" width="26.140625" style="1" customWidth="1"/>
    <col min="9231" max="9453" width="11.42578125" style="1"/>
    <col min="9454" max="9454" width="32.28515625" style="1" customWidth="1"/>
    <col min="9455" max="9457" width="12.7109375" style="1" bestFit="1" customWidth="1"/>
    <col min="9458" max="9458" width="12.42578125" style="1" customWidth="1"/>
    <col min="9459" max="9459" width="9.85546875" style="1" customWidth="1"/>
    <col min="9460" max="9460" width="9" style="1" customWidth="1"/>
    <col min="9461" max="9461" width="11.42578125" style="1"/>
    <col min="9462" max="9462" width="13.85546875" style="1" bestFit="1" customWidth="1"/>
    <col min="9463" max="9469" width="11.42578125" style="1"/>
    <col min="9470" max="9470" width="29.140625" style="1" customWidth="1"/>
    <col min="9471" max="9477" width="11.42578125" style="1"/>
    <col min="9478" max="9478" width="21.85546875" style="1" customWidth="1"/>
    <col min="9479" max="9485" width="11.42578125" style="1"/>
    <col min="9486" max="9486" width="26.140625" style="1" customWidth="1"/>
    <col min="9487" max="9709" width="11.42578125" style="1"/>
    <col min="9710" max="9710" width="32.28515625" style="1" customWidth="1"/>
    <col min="9711" max="9713" width="12.7109375" style="1" bestFit="1" customWidth="1"/>
    <col min="9714" max="9714" width="12.42578125" style="1" customWidth="1"/>
    <col min="9715" max="9715" width="9.85546875" style="1" customWidth="1"/>
    <col min="9716" max="9716" width="9" style="1" customWidth="1"/>
    <col min="9717" max="9717" width="11.42578125" style="1"/>
    <col min="9718" max="9718" width="13.85546875" style="1" bestFit="1" customWidth="1"/>
    <col min="9719" max="9725" width="11.42578125" style="1"/>
    <col min="9726" max="9726" width="29.140625" style="1" customWidth="1"/>
    <col min="9727" max="9733" width="11.42578125" style="1"/>
    <col min="9734" max="9734" width="21.85546875" style="1" customWidth="1"/>
    <col min="9735" max="9741" width="11.42578125" style="1"/>
    <col min="9742" max="9742" width="26.140625" style="1" customWidth="1"/>
    <col min="9743" max="9965" width="11.42578125" style="1"/>
    <col min="9966" max="9966" width="32.28515625" style="1" customWidth="1"/>
    <col min="9967" max="9969" width="12.7109375" style="1" bestFit="1" customWidth="1"/>
    <col min="9970" max="9970" width="12.42578125" style="1" customWidth="1"/>
    <col min="9971" max="9971" width="9.85546875" style="1" customWidth="1"/>
    <col min="9972" max="9972" width="9" style="1" customWidth="1"/>
    <col min="9973" max="9973" width="11.42578125" style="1"/>
    <col min="9974" max="9974" width="13.85546875" style="1" bestFit="1" customWidth="1"/>
    <col min="9975" max="9981" width="11.42578125" style="1"/>
    <col min="9982" max="9982" width="29.140625" style="1" customWidth="1"/>
    <col min="9983" max="9989" width="11.42578125" style="1"/>
    <col min="9990" max="9990" width="21.85546875" style="1" customWidth="1"/>
    <col min="9991" max="9997" width="11.42578125" style="1"/>
    <col min="9998" max="9998" width="26.140625" style="1" customWidth="1"/>
    <col min="9999" max="10221" width="11.42578125" style="1"/>
    <col min="10222" max="10222" width="32.28515625" style="1" customWidth="1"/>
    <col min="10223" max="10225" width="12.7109375" style="1" bestFit="1" customWidth="1"/>
    <col min="10226" max="10226" width="12.42578125" style="1" customWidth="1"/>
    <col min="10227" max="10227" width="9.85546875" style="1" customWidth="1"/>
    <col min="10228" max="10228" width="9" style="1" customWidth="1"/>
    <col min="10229" max="10229" width="11.42578125" style="1"/>
    <col min="10230" max="10230" width="13.85546875" style="1" bestFit="1" customWidth="1"/>
    <col min="10231" max="10237" width="11.42578125" style="1"/>
    <col min="10238" max="10238" width="29.140625" style="1" customWidth="1"/>
    <col min="10239" max="10245" width="11.42578125" style="1"/>
    <col min="10246" max="10246" width="21.85546875" style="1" customWidth="1"/>
    <col min="10247" max="10253" width="11.42578125" style="1"/>
    <col min="10254" max="10254" width="26.140625" style="1" customWidth="1"/>
    <col min="10255" max="10477" width="11.42578125" style="1"/>
    <col min="10478" max="10478" width="32.28515625" style="1" customWidth="1"/>
    <col min="10479" max="10481" width="12.7109375" style="1" bestFit="1" customWidth="1"/>
    <col min="10482" max="10482" width="12.42578125" style="1" customWidth="1"/>
    <col min="10483" max="10483" width="9.85546875" style="1" customWidth="1"/>
    <col min="10484" max="10484" width="9" style="1" customWidth="1"/>
    <col min="10485" max="10485" width="11.42578125" style="1"/>
    <col min="10486" max="10486" width="13.85546875" style="1" bestFit="1" customWidth="1"/>
    <col min="10487" max="10493" width="11.42578125" style="1"/>
    <col min="10494" max="10494" width="29.140625" style="1" customWidth="1"/>
    <col min="10495" max="10501" width="11.42578125" style="1"/>
    <col min="10502" max="10502" width="21.85546875" style="1" customWidth="1"/>
    <col min="10503" max="10509" width="11.42578125" style="1"/>
    <col min="10510" max="10510" width="26.140625" style="1" customWidth="1"/>
    <col min="10511" max="10733" width="11.42578125" style="1"/>
    <col min="10734" max="10734" width="32.28515625" style="1" customWidth="1"/>
    <col min="10735" max="10737" width="12.7109375" style="1" bestFit="1" customWidth="1"/>
    <col min="10738" max="10738" width="12.42578125" style="1" customWidth="1"/>
    <col min="10739" max="10739" width="9.85546875" style="1" customWidth="1"/>
    <col min="10740" max="10740" width="9" style="1" customWidth="1"/>
    <col min="10741" max="10741" width="11.42578125" style="1"/>
    <col min="10742" max="10742" width="13.85546875" style="1" bestFit="1" customWidth="1"/>
    <col min="10743" max="10749" width="11.42578125" style="1"/>
    <col min="10750" max="10750" width="29.140625" style="1" customWidth="1"/>
    <col min="10751" max="10757" width="11.42578125" style="1"/>
    <col min="10758" max="10758" width="21.85546875" style="1" customWidth="1"/>
    <col min="10759" max="10765" width="11.42578125" style="1"/>
    <col min="10766" max="10766" width="26.140625" style="1" customWidth="1"/>
    <col min="10767" max="10989" width="11.42578125" style="1"/>
    <col min="10990" max="10990" width="32.28515625" style="1" customWidth="1"/>
    <col min="10991" max="10993" width="12.7109375" style="1" bestFit="1" customWidth="1"/>
    <col min="10994" max="10994" width="12.42578125" style="1" customWidth="1"/>
    <col min="10995" max="10995" width="9.85546875" style="1" customWidth="1"/>
    <col min="10996" max="10996" width="9" style="1" customWidth="1"/>
    <col min="10997" max="10997" width="11.42578125" style="1"/>
    <col min="10998" max="10998" width="13.85546875" style="1" bestFit="1" customWidth="1"/>
    <col min="10999" max="11005" width="11.42578125" style="1"/>
    <col min="11006" max="11006" width="29.140625" style="1" customWidth="1"/>
    <col min="11007" max="11013" width="11.42578125" style="1"/>
    <col min="11014" max="11014" width="21.85546875" style="1" customWidth="1"/>
    <col min="11015" max="11021" width="11.42578125" style="1"/>
    <col min="11022" max="11022" width="26.140625" style="1" customWidth="1"/>
    <col min="11023" max="11245" width="11.42578125" style="1"/>
    <col min="11246" max="11246" width="32.28515625" style="1" customWidth="1"/>
    <col min="11247" max="11249" width="12.7109375" style="1" bestFit="1" customWidth="1"/>
    <col min="11250" max="11250" width="12.42578125" style="1" customWidth="1"/>
    <col min="11251" max="11251" width="9.85546875" style="1" customWidth="1"/>
    <col min="11252" max="11252" width="9" style="1" customWidth="1"/>
    <col min="11253" max="11253" width="11.42578125" style="1"/>
    <col min="11254" max="11254" width="13.85546875" style="1" bestFit="1" customWidth="1"/>
    <col min="11255" max="11261" width="11.42578125" style="1"/>
    <col min="11262" max="11262" width="29.140625" style="1" customWidth="1"/>
    <col min="11263" max="11269" width="11.42578125" style="1"/>
    <col min="11270" max="11270" width="21.85546875" style="1" customWidth="1"/>
    <col min="11271" max="11277" width="11.42578125" style="1"/>
    <col min="11278" max="11278" width="26.140625" style="1" customWidth="1"/>
    <col min="11279" max="11501" width="11.42578125" style="1"/>
    <col min="11502" max="11502" width="32.28515625" style="1" customWidth="1"/>
    <col min="11503" max="11505" width="12.7109375" style="1" bestFit="1" customWidth="1"/>
    <col min="11506" max="11506" width="12.42578125" style="1" customWidth="1"/>
    <col min="11507" max="11507" width="9.85546875" style="1" customWidth="1"/>
    <col min="11508" max="11508" width="9" style="1" customWidth="1"/>
    <col min="11509" max="11509" width="11.42578125" style="1"/>
    <col min="11510" max="11510" width="13.85546875" style="1" bestFit="1" customWidth="1"/>
    <col min="11511" max="11517" width="11.42578125" style="1"/>
    <col min="11518" max="11518" width="29.140625" style="1" customWidth="1"/>
    <col min="11519" max="11525" width="11.42578125" style="1"/>
    <col min="11526" max="11526" width="21.85546875" style="1" customWidth="1"/>
    <col min="11527" max="11533" width="11.42578125" style="1"/>
    <col min="11534" max="11534" width="26.140625" style="1" customWidth="1"/>
    <col min="11535" max="11757" width="11.42578125" style="1"/>
    <col min="11758" max="11758" width="32.28515625" style="1" customWidth="1"/>
    <col min="11759" max="11761" width="12.7109375" style="1" bestFit="1" customWidth="1"/>
    <col min="11762" max="11762" width="12.42578125" style="1" customWidth="1"/>
    <col min="11763" max="11763" width="9.85546875" style="1" customWidth="1"/>
    <col min="11764" max="11764" width="9" style="1" customWidth="1"/>
    <col min="11765" max="11765" width="11.42578125" style="1"/>
    <col min="11766" max="11766" width="13.85546875" style="1" bestFit="1" customWidth="1"/>
    <col min="11767" max="11773" width="11.42578125" style="1"/>
    <col min="11774" max="11774" width="29.140625" style="1" customWidth="1"/>
    <col min="11775" max="11781" width="11.42578125" style="1"/>
    <col min="11782" max="11782" width="21.85546875" style="1" customWidth="1"/>
    <col min="11783" max="11789" width="11.42578125" style="1"/>
    <col min="11790" max="11790" width="26.140625" style="1" customWidth="1"/>
    <col min="11791" max="12013" width="11.42578125" style="1"/>
    <col min="12014" max="12014" width="32.28515625" style="1" customWidth="1"/>
    <col min="12015" max="12017" width="12.7109375" style="1" bestFit="1" customWidth="1"/>
    <col min="12018" max="12018" width="12.42578125" style="1" customWidth="1"/>
    <col min="12019" max="12019" width="9.85546875" style="1" customWidth="1"/>
    <col min="12020" max="12020" width="9" style="1" customWidth="1"/>
    <col min="12021" max="12021" width="11.42578125" style="1"/>
    <col min="12022" max="12022" width="13.85546875" style="1" bestFit="1" customWidth="1"/>
    <col min="12023" max="12029" width="11.42578125" style="1"/>
    <col min="12030" max="12030" width="29.140625" style="1" customWidth="1"/>
    <col min="12031" max="12037" width="11.42578125" style="1"/>
    <col min="12038" max="12038" width="21.85546875" style="1" customWidth="1"/>
    <col min="12039" max="12045" width="11.42578125" style="1"/>
    <col min="12046" max="12046" width="26.140625" style="1" customWidth="1"/>
    <col min="12047" max="12269" width="11.42578125" style="1"/>
    <col min="12270" max="12270" width="32.28515625" style="1" customWidth="1"/>
    <col min="12271" max="12273" width="12.7109375" style="1" bestFit="1" customWidth="1"/>
    <col min="12274" max="12274" width="12.42578125" style="1" customWidth="1"/>
    <col min="12275" max="12275" width="9.85546875" style="1" customWidth="1"/>
    <col min="12276" max="12276" width="9" style="1" customWidth="1"/>
    <col min="12277" max="12277" width="11.42578125" style="1"/>
    <col min="12278" max="12278" width="13.85546875" style="1" bestFit="1" customWidth="1"/>
    <col min="12279" max="12285" width="11.42578125" style="1"/>
    <col min="12286" max="12286" width="29.140625" style="1" customWidth="1"/>
    <col min="12287" max="12293" width="11.42578125" style="1"/>
    <col min="12294" max="12294" width="21.85546875" style="1" customWidth="1"/>
    <col min="12295" max="12301" width="11.42578125" style="1"/>
    <col min="12302" max="12302" width="26.140625" style="1" customWidth="1"/>
    <col min="12303" max="12525" width="11.42578125" style="1"/>
    <col min="12526" max="12526" width="32.28515625" style="1" customWidth="1"/>
    <col min="12527" max="12529" width="12.7109375" style="1" bestFit="1" customWidth="1"/>
    <col min="12530" max="12530" width="12.42578125" style="1" customWidth="1"/>
    <col min="12531" max="12531" width="9.85546875" style="1" customWidth="1"/>
    <col min="12532" max="12532" width="9" style="1" customWidth="1"/>
    <col min="12533" max="12533" width="11.42578125" style="1"/>
    <col min="12534" max="12534" width="13.85546875" style="1" bestFit="1" customWidth="1"/>
    <col min="12535" max="12541" width="11.42578125" style="1"/>
    <col min="12542" max="12542" width="29.140625" style="1" customWidth="1"/>
    <col min="12543" max="12549" width="11.42578125" style="1"/>
    <col min="12550" max="12550" width="21.85546875" style="1" customWidth="1"/>
    <col min="12551" max="12557" width="11.42578125" style="1"/>
    <col min="12558" max="12558" width="26.140625" style="1" customWidth="1"/>
    <col min="12559" max="12781" width="11.42578125" style="1"/>
    <col min="12782" max="12782" width="32.28515625" style="1" customWidth="1"/>
    <col min="12783" max="12785" width="12.7109375" style="1" bestFit="1" customWidth="1"/>
    <col min="12786" max="12786" width="12.42578125" style="1" customWidth="1"/>
    <col min="12787" max="12787" width="9.85546875" style="1" customWidth="1"/>
    <col min="12788" max="12788" width="9" style="1" customWidth="1"/>
    <col min="12789" max="12789" width="11.42578125" style="1"/>
    <col min="12790" max="12790" width="13.85546875" style="1" bestFit="1" customWidth="1"/>
    <col min="12791" max="12797" width="11.42578125" style="1"/>
    <col min="12798" max="12798" width="29.140625" style="1" customWidth="1"/>
    <col min="12799" max="12805" width="11.42578125" style="1"/>
    <col min="12806" max="12806" width="21.85546875" style="1" customWidth="1"/>
    <col min="12807" max="12813" width="11.42578125" style="1"/>
    <col min="12814" max="12814" width="26.140625" style="1" customWidth="1"/>
    <col min="12815" max="13037" width="11.42578125" style="1"/>
    <col min="13038" max="13038" width="32.28515625" style="1" customWidth="1"/>
    <col min="13039" max="13041" width="12.7109375" style="1" bestFit="1" customWidth="1"/>
    <col min="13042" max="13042" width="12.42578125" style="1" customWidth="1"/>
    <col min="13043" max="13043" width="9.85546875" style="1" customWidth="1"/>
    <col min="13044" max="13044" width="9" style="1" customWidth="1"/>
    <col min="13045" max="13045" width="11.42578125" style="1"/>
    <col min="13046" max="13046" width="13.85546875" style="1" bestFit="1" customWidth="1"/>
    <col min="13047" max="13053" width="11.42578125" style="1"/>
    <col min="13054" max="13054" width="29.140625" style="1" customWidth="1"/>
    <col min="13055" max="13061" width="11.42578125" style="1"/>
    <col min="13062" max="13062" width="21.85546875" style="1" customWidth="1"/>
    <col min="13063" max="13069" width="11.42578125" style="1"/>
    <col min="13070" max="13070" width="26.140625" style="1" customWidth="1"/>
    <col min="13071" max="13293" width="11.42578125" style="1"/>
    <col min="13294" max="13294" width="32.28515625" style="1" customWidth="1"/>
    <col min="13295" max="13297" width="12.7109375" style="1" bestFit="1" customWidth="1"/>
    <col min="13298" max="13298" width="12.42578125" style="1" customWidth="1"/>
    <col min="13299" max="13299" width="9.85546875" style="1" customWidth="1"/>
    <col min="13300" max="13300" width="9" style="1" customWidth="1"/>
    <col min="13301" max="13301" width="11.42578125" style="1"/>
    <col min="13302" max="13302" width="13.85546875" style="1" bestFit="1" customWidth="1"/>
    <col min="13303" max="13309" width="11.42578125" style="1"/>
    <col min="13310" max="13310" width="29.140625" style="1" customWidth="1"/>
    <col min="13311" max="13317" width="11.42578125" style="1"/>
    <col min="13318" max="13318" width="21.85546875" style="1" customWidth="1"/>
    <col min="13319" max="13325" width="11.42578125" style="1"/>
    <col min="13326" max="13326" width="26.140625" style="1" customWidth="1"/>
    <col min="13327" max="13549" width="11.42578125" style="1"/>
    <col min="13550" max="13550" width="32.28515625" style="1" customWidth="1"/>
    <col min="13551" max="13553" width="12.7109375" style="1" bestFit="1" customWidth="1"/>
    <col min="13554" max="13554" width="12.42578125" style="1" customWidth="1"/>
    <col min="13555" max="13555" width="9.85546875" style="1" customWidth="1"/>
    <col min="13556" max="13556" width="9" style="1" customWidth="1"/>
    <col min="13557" max="13557" width="11.42578125" style="1"/>
    <col min="13558" max="13558" width="13.85546875" style="1" bestFit="1" customWidth="1"/>
    <col min="13559" max="13565" width="11.42578125" style="1"/>
    <col min="13566" max="13566" width="29.140625" style="1" customWidth="1"/>
    <col min="13567" max="13573" width="11.42578125" style="1"/>
    <col min="13574" max="13574" width="21.85546875" style="1" customWidth="1"/>
    <col min="13575" max="13581" width="11.42578125" style="1"/>
    <col min="13582" max="13582" width="26.140625" style="1" customWidth="1"/>
    <col min="13583" max="13805" width="11.42578125" style="1"/>
    <col min="13806" max="13806" width="32.28515625" style="1" customWidth="1"/>
    <col min="13807" max="13809" width="12.7109375" style="1" bestFit="1" customWidth="1"/>
    <col min="13810" max="13810" width="12.42578125" style="1" customWidth="1"/>
    <col min="13811" max="13811" width="9.85546875" style="1" customWidth="1"/>
    <col min="13812" max="13812" width="9" style="1" customWidth="1"/>
    <col min="13813" max="13813" width="11.42578125" style="1"/>
    <col min="13814" max="13814" width="13.85546875" style="1" bestFit="1" customWidth="1"/>
    <col min="13815" max="13821" width="11.42578125" style="1"/>
    <col min="13822" max="13822" width="29.140625" style="1" customWidth="1"/>
    <col min="13823" max="13829" width="11.42578125" style="1"/>
    <col min="13830" max="13830" width="21.85546875" style="1" customWidth="1"/>
    <col min="13831" max="13837" width="11.42578125" style="1"/>
    <col min="13838" max="13838" width="26.140625" style="1" customWidth="1"/>
    <col min="13839" max="14061" width="11.42578125" style="1"/>
    <col min="14062" max="14062" width="32.28515625" style="1" customWidth="1"/>
    <col min="14063" max="14065" width="12.7109375" style="1" bestFit="1" customWidth="1"/>
    <col min="14066" max="14066" width="12.42578125" style="1" customWidth="1"/>
    <col min="14067" max="14067" width="9.85546875" style="1" customWidth="1"/>
    <col min="14068" max="14068" width="9" style="1" customWidth="1"/>
    <col min="14069" max="14069" width="11.42578125" style="1"/>
    <col min="14070" max="14070" width="13.85546875" style="1" bestFit="1" customWidth="1"/>
    <col min="14071" max="14077" width="11.42578125" style="1"/>
    <col min="14078" max="14078" width="29.140625" style="1" customWidth="1"/>
    <col min="14079" max="14085" width="11.42578125" style="1"/>
    <col min="14086" max="14086" width="21.85546875" style="1" customWidth="1"/>
    <col min="14087" max="14093" width="11.42578125" style="1"/>
    <col min="14094" max="14094" width="26.140625" style="1" customWidth="1"/>
    <col min="14095" max="14317" width="11.42578125" style="1"/>
    <col min="14318" max="14318" width="32.28515625" style="1" customWidth="1"/>
    <col min="14319" max="14321" width="12.7109375" style="1" bestFit="1" customWidth="1"/>
    <col min="14322" max="14322" width="12.42578125" style="1" customWidth="1"/>
    <col min="14323" max="14323" width="9.85546875" style="1" customWidth="1"/>
    <col min="14324" max="14324" width="9" style="1" customWidth="1"/>
    <col min="14325" max="14325" width="11.42578125" style="1"/>
    <col min="14326" max="14326" width="13.85546875" style="1" bestFit="1" customWidth="1"/>
    <col min="14327" max="14333" width="11.42578125" style="1"/>
    <col min="14334" max="14334" width="29.140625" style="1" customWidth="1"/>
    <col min="14335" max="14341" width="11.42578125" style="1"/>
    <col min="14342" max="14342" width="21.85546875" style="1" customWidth="1"/>
    <col min="14343" max="14349" width="11.42578125" style="1"/>
    <col min="14350" max="14350" width="26.140625" style="1" customWidth="1"/>
    <col min="14351" max="14573" width="11.42578125" style="1"/>
    <col min="14574" max="14574" width="32.28515625" style="1" customWidth="1"/>
    <col min="14575" max="14577" width="12.7109375" style="1" bestFit="1" customWidth="1"/>
    <col min="14578" max="14578" width="12.42578125" style="1" customWidth="1"/>
    <col min="14579" max="14579" width="9.85546875" style="1" customWidth="1"/>
    <col min="14580" max="14580" width="9" style="1" customWidth="1"/>
    <col min="14581" max="14581" width="11.42578125" style="1"/>
    <col min="14582" max="14582" width="13.85546875" style="1" bestFit="1" customWidth="1"/>
    <col min="14583" max="14589" width="11.42578125" style="1"/>
    <col min="14590" max="14590" width="29.140625" style="1" customWidth="1"/>
    <col min="14591" max="14597" width="11.42578125" style="1"/>
    <col min="14598" max="14598" width="21.85546875" style="1" customWidth="1"/>
    <col min="14599" max="14605" width="11.42578125" style="1"/>
    <col min="14606" max="14606" width="26.140625" style="1" customWidth="1"/>
    <col min="14607" max="14829" width="11.42578125" style="1"/>
    <col min="14830" max="14830" width="32.28515625" style="1" customWidth="1"/>
    <col min="14831" max="14833" width="12.7109375" style="1" bestFit="1" customWidth="1"/>
    <col min="14834" max="14834" width="12.42578125" style="1" customWidth="1"/>
    <col min="14835" max="14835" width="9.85546875" style="1" customWidth="1"/>
    <col min="14836" max="14836" width="9" style="1" customWidth="1"/>
    <col min="14837" max="14837" width="11.42578125" style="1"/>
    <col min="14838" max="14838" width="13.85546875" style="1" bestFit="1" customWidth="1"/>
    <col min="14839" max="14845" width="11.42578125" style="1"/>
    <col min="14846" max="14846" width="29.140625" style="1" customWidth="1"/>
    <col min="14847" max="14853" width="11.42578125" style="1"/>
    <col min="14854" max="14854" width="21.85546875" style="1" customWidth="1"/>
    <col min="14855" max="14861" width="11.42578125" style="1"/>
    <col min="14862" max="14862" width="26.140625" style="1" customWidth="1"/>
    <col min="14863" max="15085" width="11.42578125" style="1"/>
    <col min="15086" max="15086" width="32.28515625" style="1" customWidth="1"/>
    <col min="15087" max="15089" width="12.7109375" style="1" bestFit="1" customWidth="1"/>
    <col min="15090" max="15090" width="12.42578125" style="1" customWidth="1"/>
    <col min="15091" max="15091" width="9.85546875" style="1" customWidth="1"/>
    <col min="15092" max="15092" width="9" style="1" customWidth="1"/>
    <col min="15093" max="15093" width="11.42578125" style="1"/>
    <col min="15094" max="15094" width="13.85546875" style="1" bestFit="1" customWidth="1"/>
    <col min="15095" max="15101" width="11.42578125" style="1"/>
    <col min="15102" max="15102" width="29.140625" style="1" customWidth="1"/>
    <col min="15103" max="15109" width="11.42578125" style="1"/>
    <col min="15110" max="15110" width="21.85546875" style="1" customWidth="1"/>
    <col min="15111" max="15117" width="11.42578125" style="1"/>
    <col min="15118" max="15118" width="26.140625" style="1" customWidth="1"/>
    <col min="15119" max="15341" width="11.42578125" style="1"/>
    <col min="15342" max="15342" width="32.28515625" style="1" customWidth="1"/>
    <col min="15343" max="15345" width="12.7109375" style="1" bestFit="1" customWidth="1"/>
    <col min="15346" max="15346" width="12.42578125" style="1" customWidth="1"/>
    <col min="15347" max="15347" width="9.85546875" style="1" customWidth="1"/>
    <col min="15348" max="15348" width="9" style="1" customWidth="1"/>
    <col min="15349" max="15349" width="11.42578125" style="1"/>
    <col min="15350" max="15350" width="13.85546875" style="1" bestFit="1" customWidth="1"/>
    <col min="15351" max="15357" width="11.42578125" style="1"/>
    <col min="15358" max="15358" width="29.140625" style="1" customWidth="1"/>
    <col min="15359" max="15365" width="11.42578125" style="1"/>
    <col min="15366" max="15366" width="21.85546875" style="1" customWidth="1"/>
    <col min="15367" max="15373" width="11.42578125" style="1"/>
    <col min="15374" max="15374" width="26.140625" style="1" customWidth="1"/>
    <col min="15375" max="15597" width="11.42578125" style="1"/>
    <col min="15598" max="15598" width="32.28515625" style="1" customWidth="1"/>
    <col min="15599" max="15601" width="12.7109375" style="1" bestFit="1" customWidth="1"/>
    <col min="15602" max="15602" width="12.42578125" style="1" customWidth="1"/>
    <col min="15603" max="15603" width="9.85546875" style="1" customWidth="1"/>
    <col min="15604" max="15604" width="9" style="1" customWidth="1"/>
    <col min="15605" max="15605" width="11.42578125" style="1"/>
    <col min="15606" max="15606" width="13.85546875" style="1" bestFit="1" customWidth="1"/>
    <col min="15607" max="15613" width="11.42578125" style="1"/>
    <col min="15614" max="15614" width="29.140625" style="1" customWidth="1"/>
    <col min="15615" max="15621" width="11.42578125" style="1"/>
    <col min="15622" max="15622" width="21.85546875" style="1" customWidth="1"/>
    <col min="15623" max="15629" width="11.42578125" style="1"/>
    <col min="15630" max="15630" width="26.140625" style="1" customWidth="1"/>
    <col min="15631" max="15853" width="11.42578125" style="1"/>
    <col min="15854" max="15854" width="32.28515625" style="1" customWidth="1"/>
    <col min="15855" max="15857" width="12.7109375" style="1" bestFit="1" customWidth="1"/>
    <col min="15858" max="15858" width="12.42578125" style="1" customWidth="1"/>
    <col min="15859" max="15859" width="9.85546875" style="1" customWidth="1"/>
    <col min="15860" max="15860" width="9" style="1" customWidth="1"/>
    <col min="15861" max="15861" width="11.42578125" style="1"/>
    <col min="15862" max="15862" width="13.85546875" style="1" bestFit="1" customWidth="1"/>
    <col min="15863" max="15869" width="11.42578125" style="1"/>
    <col min="15870" max="15870" width="29.140625" style="1" customWidth="1"/>
    <col min="15871" max="15877" width="11.42578125" style="1"/>
    <col min="15878" max="15878" width="21.85546875" style="1" customWidth="1"/>
    <col min="15879" max="15885" width="11.42578125" style="1"/>
    <col min="15886" max="15886" width="26.140625" style="1" customWidth="1"/>
    <col min="15887" max="16109" width="11.42578125" style="1"/>
    <col min="16110" max="16110" width="32.28515625" style="1" customWidth="1"/>
    <col min="16111" max="16113" width="12.7109375" style="1" bestFit="1" customWidth="1"/>
    <col min="16114" max="16114" width="12.42578125" style="1" customWidth="1"/>
    <col min="16115" max="16115" width="9.85546875" style="1" customWidth="1"/>
    <col min="16116" max="16116" width="9" style="1" customWidth="1"/>
    <col min="16117" max="16117" width="11.42578125" style="1"/>
    <col min="16118" max="16118" width="13.85546875" style="1" bestFit="1" customWidth="1"/>
    <col min="16119" max="16125" width="11.42578125" style="1"/>
    <col min="16126" max="16126" width="29.140625" style="1" customWidth="1"/>
    <col min="16127" max="16133" width="11.42578125" style="1"/>
    <col min="16134" max="16134" width="21.85546875" style="1" customWidth="1"/>
    <col min="16135" max="16141" width="11.42578125" style="1"/>
    <col min="16142" max="16142" width="26.140625" style="1" customWidth="1"/>
    <col min="16143" max="16384" width="11.42578125" style="1"/>
  </cols>
  <sheetData>
    <row r="1" spans="1:125" x14ac:dyDescent="0.15">
      <c r="A1" s="1" t="s">
        <v>925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</row>
    <row r="2" spans="1:125" x14ac:dyDescent="0.15"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</row>
    <row r="3" spans="1:125" x14ac:dyDescent="0.15">
      <c r="A3" s="890"/>
      <c r="B3" s="890"/>
      <c r="C3" s="890"/>
      <c r="D3" s="890"/>
      <c r="E3" s="890"/>
      <c r="F3" s="890"/>
      <c r="G3" s="89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</row>
    <row r="4" spans="1:125" x14ac:dyDescent="0.15">
      <c r="A4" s="890" t="s">
        <v>0</v>
      </c>
      <c r="B4" s="890"/>
      <c r="C4" s="890"/>
      <c r="D4" s="890"/>
      <c r="E4" s="890"/>
      <c r="F4" s="890"/>
      <c r="G4" s="89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</row>
    <row r="5" spans="1:125" x14ac:dyDescent="0.15">
      <c r="A5" s="890" t="s">
        <v>1</v>
      </c>
      <c r="B5" s="890"/>
      <c r="C5" s="890"/>
      <c r="D5" s="890"/>
      <c r="E5" s="890"/>
      <c r="F5" s="890"/>
      <c r="G5" s="89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</row>
    <row r="6" spans="1:125" x14ac:dyDescent="0.15">
      <c r="A6" s="891" t="s">
        <v>2</v>
      </c>
      <c r="B6" s="891"/>
      <c r="C6" s="891"/>
      <c r="D6" s="891"/>
      <c r="E6" s="891"/>
      <c r="F6" s="891"/>
      <c r="G6" s="89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</row>
    <row r="7" spans="1:125" x14ac:dyDescent="0.15">
      <c r="A7" s="2"/>
      <c r="B7" s="3"/>
      <c r="C7" s="3"/>
      <c r="D7" s="3"/>
      <c r="E7" s="3"/>
      <c r="F7" s="3"/>
      <c r="G7" s="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</row>
    <row r="8" spans="1:125" ht="12.75" customHeight="1" x14ac:dyDescent="0.15">
      <c r="A8" s="878" t="s">
        <v>3</v>
      </c>
      <c r="B8" s="881" t="s">
        <v>4</v>
      </c>
      <c r="C8" s="882"/>
      <c r="D8" s="883"/>
      <c r="E8" s="884" t="s">
        <v>5</v>
      </c>
      <c r="F8" s="882"/>
      <c r="G8" s="88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</row>
    <row r="9" spans="1:125" ht="15" customHeight="1" x14ac:dyDescent="0.15">
      <c r="A9" s="879"/>
      <c r="B9" s="886" t="s">
        <v>6</v>
      </c>
      <c r="C9" s="888" t="s">
        <v>7</v>
      </c>
      <c r="D9" s="889"/>
      <c r="E9" s="884" t="s">
        <v>8</v>
      </c>
      <c r="F9" s="883"/>
      <c r="G9" s="4">
        <v>2015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</row>
    <row r="10" spans="1:125" ht="26.25" customHeight="1" x14ac:dyDescent="0.15">
      <c r="A10" s="880"/>
      <c r="B10" s="887"/>
      <c r="C10" s="5" t="s">
        <v>9</v>
      </c>
      <c r="D10" s="6" t="s">
        <v>10</v>
      </c>
      <c r="E10" s="6" t="s">
        <v>11</v>
      </c>
      <c r="F10" s="5" t="s">
        <v>12</v>
      </c>
      <c r="G10" s="7" t="s">
        <v>13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</row>
    <row r="11" spans="1:125" ht="16.5" customHeight="1" x14ac:dyDescent="0.15">
      <c r="A11" s="8" t="s">
        <v>14</v>
      </c>
      <c r="B11" s="9">
        <f>B13+B23+B37</f>
        <v>18865120720.91</v>
      </c>
      <c r="C11" s="9">
        <f>C13+C23+C37</f>
        <v>15099349587</v>
      </c>
      <c r="D11" s="9">
        <f>D13+D23+D37</f>
        <v>19161036170.660004</v>
      </c>
      <c r="E11" s="9">
        <f>D11-C11</f>
        <v>4061686583.6600037</v>
      </c>
      <c r="F11" s="10">
        <f>(D11*100/C11)-100</f>
        <v>26.899745318546508</v>
      </c>
      <c r="G11" s="11">
        <f>(D11/1.033)/B11*100-100</f>
        <v>-1.6761036028912599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</row>
    <row r="12" spans="1:125" ht="16.5" customHeight="1" x14ac:dyDescent="0.15">
      <c r="A12" s="13"/>
      <c r="B12" s="14"/>
      <c r="C12" s="14"/>
      <c r="D12" s="14"/>
      <c r="E12" s="15"/>
      <c r="F12" s="16"/>
      <c r="G12" s="1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</row>
    <row r="13" spans="1:125" ht="16.5" customHeight="1" x14ac:dyDescent="0.15">
      <c r="A13" s="17" t="s">
        <v>15</v>
      </c>
      <c r="B13" s="18">
        <f>B14+B15+B16+B17+B18+B21</f>
        <v>1224349913</v>
      </c>
      <c r="C13" s="18">
        <f>C14+C15+C16+C17+C18+C21</f>
        <v>573504159</v>
      </c>
      <c r="D13" s="18">
        <f>D14+D15+D16+D17+D18+D21</f>
        <v>1010700818</v>
      </c>
      <c r="E13" s="19">
        <f t="shared" ref="E13:E21" si="0">D13-C13</f>
        <v>437196659</v>
      </c>
      <c r="F13" s="16">
        <f t="shared" ref="F13:F19" si="1">(D13*100/C13)-100</f>
        <v>76.232517609344825</v>
      </c>
      <c r="G13" s="11">
        <f t="shared" ref="G13:G14" si="2">(D13/1.033)/B13*100-100</f>
        <v>-20.087127660681588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</row>
    <row r="14" spans="1:125" ht="14.25" customHeight="1" x14ac:dyDescent="0.15">
      <c r="A14" s="13" t="s">
        <v>16</v>
      </c>
      <c r="B14" s="20">
        <f>'[4]INGR 3'!B8</f>
        <v>222791929</v>
      </c>
      <c r="C14" s="20">
        <f>'[4]INGR 3'!C8</f>
        <v>159085534</v>
      </c>
      <c r="D14" s="20">
        <f>'[4]INGR 3'!D8</f>
        <v>172595655</v>
      </c>
      <c r="E14" s="20">
        <f t="shared" si="0"/>
        <v>13510121</v>
      </c>
      <c r="F14" s="21">
        <f t="shared" si="1"/>
        <v>8.4923629825449751</v>
      </c>
      <c r="G14" s="22">
        <f t="shared" si="2"/>
        <v>-25.005384450333821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</row>
    <row r="15" spans="1:125" ht="14.25" customHeight="1" x14ac:dyDescent="0.15">
      <c r="A15" s="13" t="s">
        <v>17</v>
      </c>
      <c r="B15" s="20">
        <f>'[4]INGR 4 '!B10</f>
        <v>0</v>
      </c>
      <c r="C15" s="20">
        <f>'[4]INGR 4 '!C10</f>
        <v>0</v>
      </c>
      <c r="D15" s="20">
        <f>'[4]INGR 4 '!D10</f>
        <v>0</v>
      </c>
      <c r="E15" s="20">
        <f t="shared" si="0"/>
        <v>0</v>
      </c>
      <c r="F15" s="21" t="s">
        <v>18</v>
      </c>
      <c r="G15" s="22" t="s">
        <v>18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</row>
    <row r="16" spans="1:125" ht="14.25" customHeight="1" x14ac:dyDescent="0.15">
      <c r="A16" s="13" t="s">
        <v>19</v>
      </c>
      <c r="B16" s="20">
        <f>'[4]INGR 4 '!B12</f>
        <v>365496132</v>
      </c>
      <c r="C16" s="20">
        <f>'[4]INGR 4 '!C12</f>
        <v>231162369</v>
      </c>
      <c r="D16" s="20">
        <f>'[4]INGR 4 '!D12</f>
        <v>345211478</v>
      </c>
      <c r="E16" s="20">
        <f t="shared" si="0"/>
        <v>114049109</v>
      </c>
      <c r="F16" s="21">
        <f t="shared" si="1"/>
        <v>49.337229711467444</v>
      </c>
      <c r="G16" s="22">
        <f t="shared" ref="G16:G37" si="3">(D16/1.033)/B16*100-100</f>
        <v>-8.5671787695420392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</row>
    <row r="17" spans="1:125" ht="14.25" customHeight="1" x14ac:dyDescent="0.15">
      <c r="A17" s="13" t="s">
        <v>20</v>
      </c>
      <c r="B17" s="20">
        <f>'[4]INGR 4 '!B14</f>
        <v>8920996</v>
      </c>
      <c r="C17" s="20">
        <f>'[4]INGR 4 '!C14</f>
        <v>7947376</v>
      </c>
      <c r="D17" s="20">
        <f>'[4]INGR 4 '!D14</f>
        <v>13370102</v>
      </c>
      <c r="E17" s="20">
        <f t="shared" si="0"/>
        <v>5422726</v>
      </c>
      <c r="F17" s="21">
        <f t="shared" si="1"/>
        <v>68.23291108914438</v>
      </c>
      <c r="G17" s="22">
        <f t="shared" si="3"/>
        <v>45.084512346809845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</row>
    <row r="18" spans="1:125" ht="14.25" customHeight="1" x14ac:dyDescent="0.15">
      <c r="A18" s="13" t="s">
        <v>21</v>
      </c>
      <c r="B18" s="23">
        <f>B19+B20</f>
        <v>626292741</v>
      </c>
      <c r="C18" s="23">
        <f>C19+C20</f>
        <v>174649003</v>
      </c>
      <c r="D18" s="23">
        <f>D19+D20</f>
        <v>479353181</v>
      </c>
      <c r="E18" s="23">
        <f>D18-C18</f>
        <v>304704178</v>
      </c>
      <c r="F18" s="21">
        <f>(D18*100/C18)-100</f>
        <v>174.46660030461209</v>
      </c>
      <c r="G18" s="22">
        <f t="shared" si="3"/>
        <v>-25.906874682990349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</row>
    <row r="19" spans="1:125" ht="14.25" customHeight="1" x14ac:dyDescent="0.15">
      <c r="A19" s="24" t="s">
        <v>22</v>
      </c>
      <c r="B19" s="25">
        <f>'[4]INGR 4 '!B17</f>
        <v>324800386</v>
      </c>
      <c r="C19" s="25">
        <f>'[4]INGR 4 '!C17</f>
        <v>153148055</v>
      </c>
      <c r="D19" s="25">
        <f>'[4]INGR 4 '!D17</f>
        <v>264379895</v>
      </c>
      <c r="E19" s="26">
        <f t="shared" si="0"/>
        <v>111231840</v>
      </c>
      <c r="F19" s="27">
        <f t="shared" si="1"/>
        <v>72.630266182616566</v>
      </c>
      <c r="G19" s="22">
        <f>(D19/1.033)/B19*100-100</f>
        <v>-21.202658094144809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</row>
    <row r="20" spans="1:125" ht="14.25" customHeight="1" x14ac:dyDescent="0.15">
      <c r="A20" s="24" t="s">
        <v>23</v>
      </c>
      <c r="B20" s="28">
        <f>'[4]INGR 4 '!B18</f>
        <v>301492355</v>
      </c>
      <c r="C20" s="28">
        <f>'[4]INGR 4 '!C18</f>
        <v>21500948</v>
      </c>
      <c r="D20" s="28">
        <f>'[4]INGR 4 '!D18</f>
        <v>214973286</v>
      </c>
      <c r="E20" s="20">
        <f t="shared" si="0"/>
        <v>193472338</v>
      </c>
      <c r="F20" s="21">
        <f>(D20*100/C20)-100</f>
        <v>899.83166323643036</v>
      </c>
      <c r="G20" s="22">
        <f t="shared" si="3"/>
        <v>-30.974768905000175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</row>
    <row r="21" spans="1:125" ht="53.25" customHeight="1" x14ac:dyDescent="0.15">
      <c r="A21" s="24" t="s">
        <v>24</v>
      </c>
      <c r="B21" s="28">
        <f>'[4]INGR 4 '!B20</f>
        <v>848115</v>
      </c>
      <c r="C21" s="28">
        <f>'[4]INGR 4 '!C20</f>
        <v>659877</v>
      </c>
      <c r="D21" s="28">
        <f>'[4]INGR 4 '!D20</f>
        <v>170402</v>
      </c>
      <c r="E21" s="28">
        <f t="shared" si="0"/>
        <v>-489475</v>
      </c>
      <c r="F21" s="30">
        <f>(D21*100/C21)-100</f>
        <v>-74.176702627913983</v>
      </c>
      <c r="G21" s="22">
        <f t="shared" si="3"/>
        <v>-80.549999272631013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</row>
    <row r="22" spans="1:125" ht="16.5" customHeight="1" x14ac:dyDescent="0.15">
      <c r="A22" s="31"/>
      <c r="B22" s="20"/>
      <c r="C22" s="20"/>
      <c r="D22" s="28"/>
      <c r="E22" s="20"/>
      <c r="F22" s="21"/>
      <c r="G22" s="2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</row>
    <row r="23" spans="1:125" ht="25.5" customHeight="1" x14ac:dyDescent="0.15">
      <c r="A23" s="32" t="s">
        <v>25</v>
      </c>
      <c r="B23" s="19">
        <f>B25+B34</f>
        <v>17374407567.91</v>
      </c>
      <c r="C23" s="19">
        <f>C25+C34</f>
        <v>14525845427</v>
      </c>
      <c r="D23" s="19">
        <f>D25+D34</f>
        <v>18127245352.660004</v>
      </c>
      <c r="E23" s="19">
        <f>E25+E34</f>
        <v>3601399925.6600013</v>
      </c>
      <c r="F23" s="16">
        <f>(D23*100/C23)-100</f>
        <v>24.793048664595332</v>
      </c>
      <c r="G23" s="11">
        <f t="shared" si="3"/>
        <v>1.0000262140326726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</row>
    <row r="24" spans="1:125" x14ac:dyDescent="0.15">
      <c r="A24" s="31"/>
      <c r="B24" s="20"/>
      <c r="C24" s="20"/>
      <c r="D24" s="28"/>
      <c r="E24" s="20"/>
      <c r="F24" s="21"/>
      <c r="G24" s="22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</row>
    <row r="25" spans="1:125" ht="16.5" customHeight="1" x14ac:dyDescent="0.15">
      <c r="A25" s="33" t="s">
        <v>26</v>
      </c>
      <c r="B25" s="23">
        <f>SUM(B27:B31)</f>
        <v>16872030058.799999</v>
      </c>
      <c r="C25" s="23">
        <f>SUM(C27:C31)</f>
        <v>13968486195</v>
      </c>
      <c r="D25" s="23">
        <f>SUM(D27:D31)</f>
        <v>17503711766.230003</v>
      </c>
      <c r="E25" s="23">
        <f>SUM(E27:E31)</f>
        <v>3535225571.2300014</v>
      </c>
      <c r="F25" s="21">
        <f>(D25*100/C25)-100</f>
        <v>25.308580485231332</v>
      </c>
      <c r="G25" s="22">
        <f t="shared" si="3"/>
        <v>0.42977534418469077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</row>
    <row r="26" spans="1:125" ht="6.75" customHeight="1" x14ac:dyDescent="0.15">
      <c r="A26" s="13"/>
      <c r="B26" s="14"/>
      <c r="C26" s="14"/>
      <c r="D26" s="14"/>
      <c r="E26" s="34"/>
      <c r="F26" s="16"/>
      <c r="G26" s="2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</row>
    <row r="27" spans="1:125" ht="16.5" customHeight="1" x14ac:dyDescent="0.15">
      <c r="A27" s="13" t="s">
        <v>27</v>
      </c>
      <c r="B27" s="20">
        <f>'[4]INGR 9'!B10</f>
        <v>3502221756</v>
      </c>
      <c r="C27" s="20">
        <f>'[4]INGR 9'!C10</f>
        <v>3907063944</v>
      </c>
      <c r="D27" s="20">
        <f>'[4]INGR 9'!D10</f>
        <v>3719326286</v>
      </c>
      <c r="E27" s="20">
        <f>D27-C27</f>
        <v>-187737658</v>
      </c>
      <c r="F27" s="21">
        <f>(D27*100/C27)-100</f>
        <v>-4.80508281130912</v>
      </c>
      <c r="G27" s="22">
        <f t="shared" si="3"/>
        <v>2.8064390043298459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</row>
    <row r="28" spans="1:125" ht="10.5" customHeight="1" x14ac:dyDescent="0.15">
      <c r="A28" s="13"/>
      <c r="B28" s="14"/>
      <c r="C28" s="14"/>
      <c r="D28" s="14"/>
      <c r="E28" s="20"/>
      <c r="F28" s="21"/>
      <c r="G28" s="2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</row>
    <row r="29" spans="1:125" ht="16.5" customHeight="1" x14ac:dyDescent="0.15">
      <c r="A29" s="35" t="s">
        <v>28</v>
      </c>
      <c r="B29" s="20">
        <f>'[4]INGR 9'!B17</f>
        <v>9814976320.8299999</v>
      </c>
      <c r="C29" s="20">
        <f>'[4]INGR 9'!C17</f>
        <v>8762318764</v>
      </c>
      <c r="D29" s="20">
        <f>'[4]INGR 9'!D17</f>
        <v>9891477857.9800014</v>
      </c>
      <c r="E29" s="20">
        <f>D29-C29</f>
        <v>1129159093.9800014</v>
      </c>
      <c r="F29" s="21">
        <f>(D29*100/C29)-100</f>
        <v>12.886532941704345</v>
      </c>
      <c r="G29" s="22">
        <f t="shared" si="3"/>
        <v>-2.4400418219720592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</row>
    <row r="30" spans="1:125" ht="9" customHeight="1" x14ac:dyDescent="0.15">
      <c r="A30" s="13"/>
      <c r="B30" s="14"/>
      <c r="C30" s="14" t="s">
        <v>29</v>
      </c>
      <c r="D30" s="14"/>
      <c r="E30" s="20"/>
      <c r="F30" s="21"/>
      <c r="G30" s="2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</row>
    <row r="31" spans="1:125" x14ac:dyDescent="0.15">
      <c r="A31" s="35" t="s">
        <v>30</v>
      </c>
      <c r="B31" s="20">
        <f>'[4]INGR 9'!B29</f>
        <v>3554831981.9699998</v>
      </c>
      <c r="C31" s="20">
        <f>'[4]INGR 9'!C29</f>
        <v>1299103487</v>
      </c>
      <c r="D31" s="20">
        <f>'[4]INGR 9'!D29</f>
        <v>3892907622.25</v>
      </c>
      <c r="E31" s="20">
        <f>D31-C31</f>
        <v>2593804135.25</v>
      </c>
      <c r="F31" s="21">
        <f>(D31*100/C31)-100</f>
        <v>199.66108637271327</v>
      </c>
      <c r="G31" s="22">
        <f t="shared" si="3"/>
        <v>6.0119194382883876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</row>
    <row r="32" spans="1:125" ht="9.75" customHeight="1" x14ac:dyDescent="0.15">
      <c r="A32" s="13"/>
      <c r="B32" s="14"/>
      <c r="C32" s="14"/>
      <c r="D32" s="14"/>
      <c r="E32" s="20"/>
      <c r="F32" s="21"/>
      <c r="G32" s="2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</row>
    <row r="33" spans="1:125" x14ac:dyDescent="0.15">
      <c r="A33" s="13"/>
      <c r="B33" s="14"/>
      <c r="C33" s="14"/>
      <c r="D33" s="14"/>
      <c r="E33" s="20"/>
      <c r="F33" s="21"/>
      <c r="G33" s="22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</row>
    <row r="34" spans="1:125" ht="21.75" customHeight="1" x14ac:dyDescent="0.15">
      <c r="A34" s="36" t="s">
        <v>31</v>
      </c>
      <c r="B34" s="23">
        <f>'[4]INGR 9'!B32</f>
        <v>502377509.11000001</v>
      </c>
      <c r="C34" s="23">
        <f>'[4]INGR 9'!C32</f>
        <v>557359232</v>
      </c>
      <c r="D34" s="23">
        <f>'[4]INGR 9'!D32</f>
        <v>623533586.42999995</v>
      </c>
      <c r="E34" s="23">
        <f>D34-C34</f>
        <v>66174354.429999948</v>
      </c>
      <c r="F34" s="21">
        <f>(D34*100/C34)-100</f>
        <v>11.872837235070676</v>
      </c>
      <c r="G34" s="22">
        <f t="shared" si="3"/>
        <v>20.151540051061673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</row>
    <row r="35" spans="1:125" ht="16.5" customHeight="1" x14ac:dyDescent="0.15">
      <c r="A35" s="13"/>
      <c r="B35" s="14"/>
      <c r="C35" s="14"/>
      <c r="D35" s="14"/>
      <c r="E35" s="34"/>
      <c r="F35" s="16"/>
      <c r="G35" s="2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</row>
    <row r="36" spans="1:125" ht="16.5" customHeight="1" x14ac:dyDescent="0.15">
      <c r="A36" s="37"/>
      <c r="B36" s="19"/>
      <c r="C36" s="19"/>
      <c r="D36" s="19"/>
      <c r="E36" s="19"/>
      <c r="F36" s="21"/>
      <c r="G36" s="2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</row>
    <row r="37" spans="1:125" ht="16.5" customHeight="1" x14ac:dyDescent="0.15">
      <c r="A37" s="32" t="s">
        <v>32</v>
      </c>
      <c r="B37" s="19">
        <f>'[4]INGR 12'!B8</f>
        <v>266363240</v>
      </c>
      <c r="C37" s="19">
        <v>1</v>
      </c>
      <c r="D37" s="19">
        <f>'[4]INGR 12'!D8</f>
        <v>23090000</v>
      </c>
      <c r="E37" s="19">
        <f>D37-C37</f>
        <v>23089999</v>
      </c>
      <c r="F37" s="16" t="s">
        <v>18</v>
      </c>
      <c r="G37" s="38">
        <f t="shared" si="3"/>
        <v>-91.608312118137235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</row>
    <row r="38" spans="1:125" ht="14.25" customHeight="1" x14ac:dyDescent="0.15">
      <c r="A38" s="37"/>
      <c r="B38" s="19"/>
      <c r="C38" s="19"/>
      <c r="D38" s="19"/>
      <c r="E38" s="39"/>
      <c r="F38" s="21"/>
      <c r="G38" s="2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</row>
    <row r="39" spans="1:125" x14ac:dyDescent="0.15">
      <c r="A39" s="876" t="s">
        <v>33</v>
      </c>
      <c r="B39" s="876"/>
      <c r="C39" s="876"/>
      <c r="D39" s="40"/>
      <c r="F39" s="40"/>
      <c r="G39" s="40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</row>
    <row r="40" spans="1:125" x14ac:dyDescent="0.15">
      <c r="A40" s="877" t="s">
        <v>34</v>
      </c>
      <c r="B40" s="877"/>
      <c r="D40" s="4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</row>
    <row r="41" spans="1:125" x14ac:dyDescent="0.15">
      <c r="B41" s="4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</row>
    <row r="42" spans="1:125" x14ac:dyDescent="0.15"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</row>
    <row r="43" spans="1:125" x14ac:dyDescent="0.15">
      <c r="B43" s="41"/>
      <c r="D43" s="4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</row>
    <row r="44" spans="1:125" x14ac:dyDescent="0.15"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</row>
    <row r="45" spans="1:125" x14ac:dyDescent="0.15"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</row>
    <row r="46" spans="1:125" x14ac:dyDescent="0.15"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</row>
    <row r="47" spans="1:125" x14ac:dyDescent="0.15">
      <c r="B47" s="4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</row>
    <row r="48" spans="1:125" x14ac:dyDescent="0.15"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</row>
    <row r="49" spans="8:125" x14ac:dyDescent="0.15"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</row>
    <row r="50" spans="8:125" x14ac:dyDescent="0.15"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</row>
    <row r="51" spans="8:125" x14ac:dyDescent="0.15"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</row>
    <row r="52" spans="8:125" x14ac:dyDescent="0.15"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</row>
    <row r="53" spans="8:125" x14ac:dyDescent="0.15"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</row>
    <row r="54" spans="8:125" x14ac:dyDescent="0.15"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</row>
    <row r="55" spans="8:125" x14ac:dyDescent="0.15"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</row>
    <row r="56" spans="8:125" x14ac:dyDescent="0.15"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</row>
    <row r="57" spans="8:125" x14ac:dyDescent="0.15"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</row>
    <row r="58" spans="8:125" x14ac:dyDescent="0.15"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</row>
    <row r="59" spans="8:125" x14ac:dyDescent="0.15"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</row>
    <row r="60" spans="8:125" x14ac:dyDescent="0.15"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</row>
    <row r="61" spans="8:125" x14ac:dyDescent="0.15"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</row>
    <row r="62" spans="8:125" x14ac:dyDescent="0.15"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</row>
    <row r="63" spans="8:125" x14ac:dyDescent="0.15"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</row>
    <row r="64" spans="8:125" x14ac:dyDescent="0.15"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</row>
    <row r="65" spans="8:125" x14ac:dyDescent="0.15"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</row>
    <row r="66" spans="8:125" x14ac:dyDescent="0.15"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</row>
    <row r="67" spans="8:125" x14ac:dyDescent="0.15"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</row>
    <row r="68" spans="8:125" x14ac:dyDescent="0.15"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</row>
    <row r="69" spans="8:125" x14ac:dyDescent="0.15"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</row>
    <row r="70" spans="8:125" x14ac:dyDescent="0.15"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</row>
    <row r="71" spans="8:125" x14ac:dyDescent="0.15"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</row>
    <row r="72" spans="8:125" x14ac:dyDescent="0.15"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</row>
    <row r="73" spans="8:125" x14ac:dyDescent="0.15"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</row>
    <row r="74" spans="8:125" x14ac:dyDescent="0.15"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</row>
    <row r="75" spans="8:125" x14ac:dyDescent="0.15"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</row>
    <row r="76" spans="8:125" x14ac:dyDescent="0.15"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</row>
    <row r="77" spans="8:125" x14ac:dyDescent="0.15"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</row>
    <row r="78" spans="8:125" x14ac:dyDescent="0.15"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</row>
    <row r="79" spans="8:125" x14ac:dyDescent="0.15"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</row>
    <row r="80" spans="8:125" x14ac:dyDescent="0.15"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</row>
    <row r="81" spans="8:125" x14ac:dyDescent="0.15"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</row>
    <row r="82" spans="8:125" x14ac:dyDescent="0.15"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</row>
    <row r="83" spans="8:125" x14ac:dyDescent="0.15"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</row>
    <row r="84" spans="8:125" x14ac:dyDescent="0.15"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</row>
    <row r="85" spans="8:125" x14ac:dyDescent="0.15"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</row>
    <row r="86" spans="8:125" x14ac:dyDescent="0.15"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</row>
    <row r="87" spans="8:125" x14ac:dyDescent="0.15"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</row>
    <row r="88" spans="8:125" x14ac:dyDescent="0.15"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</row>
    <row r="89" spans="8:125" x14ac:dyDescent="0.15"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</row>
    <row r="90" spans="8:125" x14ac:dyDescent="0.15"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</row>
    <row r="91" spans="8:125" x14ac:dyDescent="0.15"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</row>
    <row r="92" spans="8:125" x14ac:dyDescent="0.15"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</row>
    <row r="93" spans="8:125" x14ac:dyDescent="0.15"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</row>
    <row r="94" spans="8:125" x14ac:dyDescent="0.15"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</row>
    <row r="95" spans="8:125" x14ac:dyDescent="0.15"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</row>
    <row r="96" spans="8:125" x14ac:dyDescent="0.15"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</row>
    <row r="97" spans="8:125" x14ac:dyDescent="0.15"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</row>
    <row r="98" spans="8:125" x14ac:dyDescent="0.15"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</row>
    <row r="99" spans="8:125" x14ac:dyDescent="0.15"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</row>
    <row r="100" spans="8:125" x14ac:dyDescent="0.15"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</row>
    <row r="101" spans="8:125" x14ac:dyDescent="0.15"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</row>
    <row r="102" spans="8:125" x14ac:dyDescent="0.15"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</row>
    <row r="103" spans="8:125" x14ac:dyDescent="0.15"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</row>
    <row r="104" spans="8:125" x14ac:dyDescent="0.15"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</row>
    <row r="105" spans="8:125" x14ac:dyDescent="0.15"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</row>
    <row r="106" spans="8:125" x14ac:dyDescent="0.15"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</row>
    <row r="107" spans="8:125" x14ac:dyDescent="0.15"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</row>
    <row r="108" spans="8:125" x14ac:dyDescent="0.15"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</row>
    <row r="109" spans="8:125" x14ac:dyDescent="0.15"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</row>
    <row r="110" spans="8:125" x14ac:dyDescent="0.15"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</row>
    <row r="111" spans="8:125" x14ac:dyDescent="0.15"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</row>
    <row r="112" spans="8:125" x14ac:dyDescent="0.15"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</row>
    <row r="113" spans="8:125" x14ac:dyDescent="0.15"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</row>
    <row r="114" spans="8:125" x14ac:dyDescent="0.15"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</row>
    <row r="115" spans="8:125" x14ac:dyDescent="0.15"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</row>
    <row r="116" spans="8:125" x14ac:dyDescent="0.15"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</row>
    <row r="117" spans="8:125" x14ac:dyDescent="0.15"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</row>
    <row r="118" spans="8:125" x14ac:dyDescent="0.15"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</row>
    <row r="119" spans="8:125" x14ac:dyDescent="0.15"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</row>
    <row r="120" spans="8:125" x14ac:dyDescent="0.15"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</row>
    <row r="121" spans="8:125" x14ac:dyDescent="0.15"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</row>
    <row r="122" spans="8:125" x14ac:dyDescent="0.15"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</row>
    <row r="123" spans="8:125" x14ac:dyDescent="0.15"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</row>
    <row r="124" spans="8:125" x14ac:dyDescent="0.15"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</row>
    <row r="125" spans="8:125" x14ac:dyDescent="0.15"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</row>
    <row r="126" spans="8:125" x14ac:dyDescent="0.15"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</row>
    <row r="127" spans="8:125" x14ac:dyDescent="0.15"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</row>
    <row r="128" spans="8:125" x14ac:dyDescent="0.15"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</row>
    <row r="129" spans="8:125" x14ac:dyDescent="0.15"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</row>
    <row r="130" spans="8:125" x14ac:dyDescent="0.15"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</row>
    <row r="131" spans="8:125" x14ac:dyDescent="0.15"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</row>
    <row r="132" spans="8:125" x14ac:dyDescent="0.15"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</row>
    <row r="133" spans="8:125" x14ac:dyDescent="0.15"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</row>
    <row r="134" spans="8:125" x14ac:dyDescent="0.15"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</row>
    <row r="135" spans="8:125" x14ac:dyDescent="0.15"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</row>
    <row r="136" spans="8:125" x14ac:dyDescent="0.15"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</row>
    <row r="137" spans="8:125" x14ac:dyDescent="0.15"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</row>
    <row r="138" spans="8:125" x14ac:dyDescent="0.15"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</row>
    <row r="139" spans="8:125" x14ac:dyDescent="0.15"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</row>
    <row r="140" spans="8:125" x14ac:dyDescent="0.15"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</row>
    <row r="141" spans="8:125" x14ac:dyDescent="0.15"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</row>
    <row r="142" spans="8:125" x14ac:dyDescent="0.15"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</row>
    <row r="143" spans="8:125" x14ac:dyDescent="0.15"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</row>
    <row r="144" spans="8:125" x14ac:dyDescent="0.15"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</row>
    <row r="145" spans="8:125" x14ac:dyDescent="0.15"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</row>
    <row r="146" spans="8:125" x14ac:dyDescent="0.15"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</row>
    <row r="147" spans="8:125" x14ac:dyDescent="0.15"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</row>
    <row r="148" spans="8:125" x14ac:dyDescent="0.15"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</row>
    <row r="149" spans="8:125" x14ac:dyDescent="0.15"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</row>
    <row r="150" spans="8:125" x14ac:dyDescent="0.15"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</row>
    <row r="151" spans="8:125" x14ac:dyDescent="0.15"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</row>
    <row r="152" spans="8:125" x14ac:dyDescent="0.15"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</row>
    <row r="153" spans="8:125" x14ac:dyDescent="0.15"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</row>
    <row r="154" spans="8:125" x14ac:dyDescent="0.15"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</row>
    <row r="155" spans="8:125" x14ac:dyDescent="0.15"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</row>
    <row r="156" spans="8:125" x14ac:dyDescent="0.15"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</row>
    <row r="157" spans="8:125" x14ac:dyDescent="0.15"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</row>
    <row r="158" spans="8:125" x14ac:dyDescent="0.15"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</row>
    <row r="159" spans="8:125" x14ac:dyDescent="0.15"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</row>
    <row r="160" spans="8:125" x14ac:dyDescent="0.15"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</row>
    <row r="161" spans="8:125" x14ac:dyDescent="0.15"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</row>
    <row r="162" spans="8:125" x14ac:dyDescent="0.15"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</row>
    <row r="163" spans="8:125" x14ac:dyDescent="0.15"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</row>
    <row r="164" spans="8:125" x14ac:dyDescent="0.15"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</row>
    <row r="165" spans="8:125" x14ac:dyDescent="0.15"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</row>
    <row r="166" spans="8:125" x14ac:dyDescent="0.15"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</row>
    <row r="167" spans="8:125" x14ac:dyDescent="0.15"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</row>
    <row r="168" spans="8:125" x14ac:dyDescent="0.15"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</row>
    <row r="169" spans="8:125" x14ac:dyDescent="0.15"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</row>
    <row r="170" spans="8:125" x14ac:dyDescent="0.15"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</row>
    <row r="171" spans="8:125" x14ac:dyDescent="0.15"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</row>
    <row r="172" spans="8:125" x14ac:dyDescent="0.15"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</row>
    <row r="173" spans="8:125" x14ac:dyDescent="0.15"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</row>
    <row r="174" spans="8:125" x14ac:dyDescent="0.15"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</row>
    <row r="175" spans="8:125" x14ac:dyDescent="0.15"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</row>
    <row r="176" spans="8:125" x14ac:dyDescent="0.15"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</row>
    <row r="177" spans="8:125" x14ac:dyDescent="0.15"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</row>
    <row r="178" spans="8:125" x14ac:dyDescent="0.15"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</row>
    <row r="179" spans="8:125" x14ac:dyDescent="0.15"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</row>
    <row r="180" spans="8:125" x14ac:dyDescent="0.15"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</row>
    <row r="181" spans="8:125" x14ac:dyDescent="0.15"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</row>
    <row r="182" spans="8:125" x14ac:dyDescent="0.15"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</row>
    <row r="183" spans="8:125" x14ac:dyDescent="0.15"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</row>
    <row r="184" spans="8:125" x14ac:dyDescent="0.15"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</row>
    <row r="185" spans="8:125" x14ac:dyDescent="0.15"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</row>
    <row r="186" spans="8:125" x14ac:dyDescent="0.15"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</row>
    <row r="187" spans="8:125" x14ac:dyDescent="0.15"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</row>
    <row r="188" spans="8:125" x14ac:dyDescent="0.15"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</row>
    <row r="189" spans="8:125" x14ac:dyDescent="0.15"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</row>
    <row r="190" spans="8:125" x14ac:dyDescent="0.15"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</row>
    <row r="191" spans="8:125" x14ac:dyDescent="0.15"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</row>
    <row r="192" spans="8:125" x14ac:dyDescent="0.15"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</row>
    <row r="193" spans="8:125" x14ac:dyDescent="0.15"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</row>
    <row r="194" spans="8:125" x14ac:dyDescent="0.15"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</row>
    <row r="195" spans="8:125" x14ac:dyDescent="0.15"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</row>
    <row r="196" spans="8:125" x14ac:dyDescent="0.15"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</row>
    <row r="197" spans="8:125" x14ac:dyDescent="0.15"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</row>
    <row r="198" spans="8:125" x14ac:dyDescent="0.15"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</row>
    <row r="199" spans="8:125" x14ac:dyDescent="0.15"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</row>
    <row r="200" spans="8:125" x14ac:dyDescent="0.15"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</row>
    <row r="201" spans="8:125" x14ac:dyDescent="0.15"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</row>
    <row r="202" spans="8:125" x14ac:dyDescent="0.15"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</row>
    <row r="203" spans="8:125" x14ac:dyDescent="0.15"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</row>
    <row r="204" spans="8:125" x14ac:dyDescent="0.15"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</row>
    <row r="205" spans="8:125" x14ac:dyDescent="0.15"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</row>
    <row r="206" spans="8:125" x14ac:dyDescent="0.15"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</row>
    <row r="207" spans="8:125" x14ac:dyDescent="0.15"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</row>
    <row r="208" spans="8:125" x14ac:dyDescent="0.15"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</row>
    <row r="209" spans="8:125" x14ac:dyDescent="0.15"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</row>
    <row r="210" spans="8:125" x14ac:dyDescent="0.15"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</row>
    <row r="211" spans="8:125" x14ac:dyDescent="0.15"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</row>
    <row r="212" spans="8:125" x14ac:dyDescent="0.15"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</row>
    <row r="213" spans="8:125" x14ac:dyDescent="0.15"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</row>
    <row r="214" spans="8:125" x14ac:dyDescent="0.15"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</row>
    <row r="215" spans="8:125" x14ac:dyDescent="0.15"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</row>
    <row r="216" spans="8:125" x14ac:dyDescent="0.15"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</row>
    <row r="217" spans="8:125" x14ac:dyDescent="0.15"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</row>
    <row r="218" spans="8:125" x14ac:dyDescent="0.15"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</row>
    <row r="219" spans="8:125" x14ac:dyDescent="0.15"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</row>
    <row r="220" spans="8:125" x14ac:dyDescent="0.15"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</row>
    <row r="221" spans="8:125" x14ac:dyDescent="0.15"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</row>
    <row r="222" spans="8:125" x14ac:dyDescent="0.15"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</row>
    <row r="223" spans="8:125" x14ac:dyDescent="0.15"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</row>
    <row r="224" spans="8:125" x14ac:dyDescent="0.15"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</row>
    <row r="225" spans="8:125" x14ac:dyDescent="0.15"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</row>
    <row r="226" spans="8:125" x14ac:dyDescent="0.15"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</row>
    <row r="227" spans="8:125" x14ac:dyDescent="0.15"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</row>
    <row r="228" spans="8:125" x14ac:dyDescent="0.15"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</row>
    <row r="229" spans="8:125" x14ac:dyDescent="0.15"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</row>
    <row r="230" spans="8:125" x14ac:dyDescent="0.15"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</row>
    <row r="231" spans="8:125" x14ac:dyDescent="0.15"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</row>
    <row r="232" spans="8:125" x14ac:dyDescent="0.15"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</row>
    <row r="233" spans="8:125" x14ac:dyDescent="0.15"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</row>
    <row r="234" spans="8:125" x14ac:dyDescent="0.15"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</row>
    <row r="235" spans="8:125" x14ac:dyDescent="0.15"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</row>
    <row r="236" spans="8:125" x14ac:dyDescent="0.15"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</row>
    <row r="237" spans="8:125" x14ac:dyDescent="0.15"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</row>
    <row r="238" spans="8:125" x14ac:dyDescent="0.15"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</row>
    <row r="239" spans="8:125" x14ac:dyDescent="0.15"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</row>
    <row r="240" spans="8:125" x14ac:dyDescent="0.15"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</row>
    <row r="241" spans="8:125" x14ac:dyDescent="0.15"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</row>
    <row r="242" spans="8:125" x14ac:dyDescent="0.15"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</row>
    <row r="243" spans="8:125" x14ac:dyDescent="0.15"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</row>
    <row r="244" spans="8:125" x14ac:dyDescent="0.15"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</row>
    <row r="245" spans="8:125" x14ac:dyDescent="0.15"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</row>
    <row r="246" spans="8:125" x14ac:dyDescent="0.15"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</row>
    <row r="247" spans="8:125" x14ac:dyDescent="0.15"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</row>
    <row r="248" spans="8:125" x14ac:dyDescent="0.15"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</row>
    <row r="249" spans="8:125" x14ac:dyDescent="0.15"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</row>
    <row r="250" spans="8:125" x14ac:dyDescent="0.15"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</row>
    <row r="251" spans="8:125" x14ac:dyDescent="0.15"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</row>
    <row r="252" spans="8:125" x14ac:dyDescent="0.15"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</row>
    <row r="253" spans="8:125" x14ac:dyDescent="0.15"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</row>
    <row r="254" spans="8:125" x14ac:dyDescent="0.15"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</row>
    <row r="255" spans="8:125" x14ac:dyDescent="0.15"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</row>
    <row r="256" spans="8:125" x14ac:dyDescent="0.15"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</row>
    <row r="257" spans="8:125" x14ac:dyDescent="0.15"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</row>
    <row r="258" spans="8:125" x14ac:dyDescent="0.15"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</row>
    <row r="259" spans="8:125" x14ac:dyDescent="0.15"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</row>
    <row r="260" spans="8:125" x14ac:dyDescent="0.15"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</row>
    <row r="261" spans="8:125" x14ac:dyDescent="0.15"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</row>
    <row r="262" spans="8:125" x14ac:dyDescent="0.15"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</row>
    <row r="263" spans="8:125" x14ac:dyDescent="0.15"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</row>
    <row r="264" spans="8:125" x14ac:dyDescent="0.15"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</row>
    <row r="265" spans="8:125" x14ac:dyDescent="0.15"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</row>
    <row r="266" spans="8:125" x14ac:dyDescent="0.15"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</row>
    <row r="267" spans="8:125" x14ac:dyDescent="0.15"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</row>
    <row r="268" spans="8:125" x14ac:dyDescent="0.15"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</row>
    <row r="269" spans="8:125" x14ac:dyDescent="0.15"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</row>
    <row r="270" spans="8:125" x14ac:dyDescent="0.15"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</row>
    <row r="271" spans="8:125" x14ac:dyDescent="0.15"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</row>
    <row r="272" spans="8:125" x14ac:dyDescent="0.15"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</row>
    <row r="273" spans="8:125" x14ac:dyDescent="0.15"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</row>
    <row r="274" spans="8:125" x14ac:dyDescent="0.15"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</row>
    <row r="275" spans="8:125" x14ac:dyDescent="0.15"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</row>
    <row r="276" spans="8:125" x14ac:dyDescent="0.15"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</row>
    <row r="277" spans="8:125" x14ac:dyDescent="0.15"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</row>
    <row r="278" spans="8:125" x14ac:dyDescent="0.15"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</row>
    <row r="279" spans="8:125" x14ac:dyDescent="0.15"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</row>
    <row r="280" spans="8:125" x14ac:dyDescent="0.15"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</row>
    <row r="281" spans="8:125" x14ac:dyDescent="0.15"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</row>
    <row r="282" spans="8:125" x14ac:dyDescent="0.15"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</row>
    <row r="283" spans="8:125" x14ac:dyDescent="0.15"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</row>
    <row r="284" spans="8:125" x14ac:dyDescent="0.15"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</row>
    <row r="285" spans="8:125" x14ac:dyDescent="0.15"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</row>
    <row r="286" spans="8:125" x14ac:dyDescent="0.15"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</row>
    <row r="287" spans="8:125" x14ac:dyDescent="0.15"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</row>
    <row r="288" spans="8:125" x14ac:dyDescent="0.15"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</row>
    <row r="289" spans="8:125" x14ac:dyDescent="0.15"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</row>
    <row r="290" spans="8:125" x14ac:dyDescent="0.15"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</row>
    <row r="291" spans="8:125" x14ac:dyDescent="0.15"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</row>
    <row r="292" spans="8:125" x14ac:dyDescent="0.15"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</row>
    <row r="293" spans="8:125" x14ac:dyDescent="0.15"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</row>
    <row r="294" spans="8:125" x14ac:dyDescent="0.15"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</row>
    <row r="295" spans="8:125" x14ac:dyDescent="0.15"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</row>
    <row r="296" spans="8:125" x14ac:dyDescent="0.15"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</row>
    <row r="297" spans="8:125" x14ac:dyDescent="0.15"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</row>
    <row r="298" spans="8:125" x14ac:dyDescent="0.15"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</row>
    <row r="299" spans="8:125" x14ac:dyDescent="0.15"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</row>
    <row r="300" spans="8:125" x14ac:dyDescent="0.15"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</row>
    <row r="301" spans="8:125" x14ac:dyDescent="0.15"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</row>
    <row r="302" spans="8:125" x14ac:dyDescent="0.15"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</row>
    <row r="303" spans="8:125" x14ac:dyDescent="0.15"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</row>
    <row r="304" spans="8:125" x14ac:dyDescent="0.15"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</row>
    <row r="305" spans="8:125" x14ac:dyDescent="0.15"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</row>
    <row r="306" spans="8:125" x14ac:dyDescent="0.15"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</row>
    <row r="307" spans="8:125" x14ac:dyDescent="0.15"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</row>
    <row r="308" spans="8:125" x14ac:dyDescent="0.15"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</row>
    <row r="309" spans="8:125" x14ac:dyDescent="0.15"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</row>
    <row r="310" spans="8:125" x14ac:dyDescent="0.15"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</row>
    <row r="311" spans="8:125" x14ac:dyDescent="0.15"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</row>
    <row r="312" spans="8:125" x14ac:dyDescent="0.15"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</row>
    <row r="313" spans="8:125" x14ac:dyDescent="0.15"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</row>
    <row r="314" spans="8:125" x14ac:dyDescent="0.15"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</row>
    <row r="315" spans="8:125" x14ac:dyDescent="0.15"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</row>
    <row r="316" spans="8:125" x14ac:dyDescent="0.15"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</row>
    <row r="317" spans="8:125" x14ac:dyDescent="0.15"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</row>
    <row r="318" spans="8:125" x14ac:dyDescent="0.15"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</row>
    <row r="319" spans="8:125" x14ac:dyDescent="0.15"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</row>
    <row r="320" spans="8:125" x14ac:dyDescent="0.15"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</row>
    <row r="321" spans="8:125" x14ac:dyDescent="0.15"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</row>
    <row r="322" spans="8:125" x14ac:dyDescent="0.15"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</row>
    <row r="323" spans="8:125" x14ac:dyDescent="0.15"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</row>
    <row r="324" spans="8:125" x14ac:dyDescent="0.15"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</row>
    <row r="325" spans="8:125" x14ac:dyDescent="0.15"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</row>
    <row r="326" spans="8:125" x14ac:dyDescent="0.15"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</row>
    <row r="327" spans="8:125" x14ac:dyDescent="0.15"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</row>
    <row r="328" spans="8:125" x14ac:dyDescent="0.15"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</row>
    <row r="329" spans="8:125" x14ac:dyDescent="0.15"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</row>
    <row r="330" spans="8:125" x14ac:dyDescent="0.15"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</row>
    <row r="331" spans="8:125" x14ac:dyDescent="0.15"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</row>
    <row r="332" spans="8:125" x14ac:dyDescent="0.15"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</row>
    <row r="333" spans="8:125" x14ac:dyDescent="0.15"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</row>
    <row r="334" spans="8:125" x14ac:dyDescent="0.15"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</row>
    <row r="335" spans="8:125" x14ac:dyDescent="0.15"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</row>
    <row r="336" spans="8:125" x14ac:dyDescent="0.15"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</row>
    <row r="337" spans="8:125" x14ac:dyDescent="0.15"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</row>
    <row r="338" spans="8:125" x14ac:dyDescent="0.15"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</row>
    <row r="339" spans="8:125" x14ac:dyDescent="0.15"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</row>
    <row r="340" spans="8:125" x14ac:dyDescent="0.15"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</row>
    <row r="341" spans="8:125" x14ac:dyDescent="0.15"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</row>
    <row r="342" spans="8:125" x14ac:dyDescent="0.15"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</row>
    <row r="343" spans="8:125" x14ac:dyDescent="0.15"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</row>
    <row r="344" spans="8:125" x14ac:dyDescent="0.15"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</row>
    <row r="345" spans="8:125" x14ac:dyDescent="0.15"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</row>
    <row r="346" spans="8:125" x14ac:dyDescent="0.15"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</row>
    <row r="347" spans="8:125" x14ac:dyDescent="0.15"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</row>
    <row r="348" spans="8:125" x14ac:dyDescent="0.15"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</row>
    <row r="349" spans="8:125" x14ac:dyDescent="0.15"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</row>
    <row r="350" spans="8:125" x14ac:dyDescent="0.15"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</row>
    <row r="351" spans="8:125" x14ac:dyDescent="0.15"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</row>
    <row r="352" spans="8:125" x14ac:dyDescent="0.15"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</row>
    <row r="353" spans="8:125" x14ac:dyDescent="0.15"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</row>
    <row r="354" spans="8:125" x14ac:dyDescent="0.15"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</row>
    <row r="355" spans="8:125" x14ac:dyDescent="0.15"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</row>
    <row r="356" spans="8:125" x14ac:dyDescent="0.15"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</row>
    <row r="357" spans="8:125" x14ac:dyDescent="0.15"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</row>
    <row r="358" spans="8:125" x14ac:dyDescent="0.15"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</row>
    <row r="359" spans="8:125" x14ac:dyDescent="0.15"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</row>
    <row r="360" spans="8:125" x14ac:dyDescent="0.15"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</row>
    <row r="361" spans="8:125" x14ac:dyDescent="0.15"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</row>
    <row r="362" spans="8:125" x14ac:dyDescent="0.15"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</row>
    <row r="363" spans="8:125" x14ac:dyDescent="0.15"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</row>
    <row r="364" spans="8:125" x14ac:dyDescent="0.15"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</row>
    <row r="365" spans="8:125" x14ac:dyDescent="0.15"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</row>
    <row r="366" spans="8:125" x14ac:dyDescent="0.15"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</row>
    <row r="367" spans="8:125" x14ac:dyDescent="0.15"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</row>
    <row r="368" spans="8:125" x14ac:dyDescent="0.15"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</row>
    <row r="369" spans="8:125" x14ac:dyDescent="0.15"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</row>
    <row r="370" spans="8:125" x14ac:dyDescent="0.15"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</row>
    <row r="371" spans="8:125" x14ac:dyDescent="0.15"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</row>
    <row r="372" spans="8:125" x14ac:dyDescent="0.15"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</row>
    <row r="373" spans="8:125" x14ac:dyDescent="0.15"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</row>
    <row r="374" spans="8:125" x14ac:dyDescent="0.15"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</row>
    <row r="375" spans="8:125" x14ac:dyDescent="0.15"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</row>
    <row r="376" spans="8:125" x14ac:dyDescent="0.15"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</row>
    <row r="377" spans="8:125" x14ac:dyDescent="0.15"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</row>
    <row r="378" spans="8:125" x14ac:dyDescent="0.15"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</row>
    <row r="379" spans="8:125" x14ac:dyDescent="0.15"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</row>
    <row r="380" spans="8:125" x14ac:dyDescent="0.15"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</row>
    <row r="381" spans="8:125" x14ac:dyDescent="0.15"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</row>
    <row r="382" spans="8:125" x14ac:dyDescent="0.15"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</row>
    <row r="383" spans="8:125" x14ac:dyDescent="0.15"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</row>
    <row r="384" spans="8:125" x14ac:dyDescent="0.15"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</row>
    <row r="385" spans="8:125" x14ac:dyDescent="0.15"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</row>
    <row r="386" spans="8:125" x14ac:dyDescent="0.15"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</row>
    <row r="387" spans="8:125" x14ac:dyDescent="0.15"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</row>
    <row r="388" spans="8:125" x14ac:dyDescent="0.15"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</row>
    <row r="389" spans="8:125" x14ac:dyDescent="0.15"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</row>
    <row r="390" spans="8:125" x14ac:dyDescent="0.15"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</row>
    <row r="391" spans="8:125" x14ac:dyDescent="0.15"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</row>
    <row r="392" spans="8:125" x14ac:dyDescent="0.15"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</row>
    <row r="393" spans="8:125" x14ac:dyDescent="0.15"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</row>
    <row r="394" spans="8:125" x14ac:dyDescent="0.15"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</row>
    <row r="395" spans="8:125" x14ac:dyDescent="0.15"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</row>
    <row r="396" spans="8:125" x14ac:dyDescent="0.15"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</row>
    <row r="397" spans="8:125" x14ac:dyDescent="0.15"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</row>
    <row r="398" spans="8:125" x14ac:dyDescent="0.15"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</row>
    <row r="399" spans="8:125" x14ac:dyDescent="0.15"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</row>
    <row r="400" spans="8:125" x14ac:dyDescent="0.15"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</row>
    <row r="401" spans="8:125" x14ac:dyDescent="0.15"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</row>
    <row r="402" spans="8:125" x14ac:dyDescent="0.15"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</row>
    <row r="403" spans="8:125" x14ac:dyDescent="0.15"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</row>
    <row r="404" spans="8:125" x14ac:dyDescent="0.15"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</row>
    <row r="405" spans="8:125" x14ac:dyDescent="0.15"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</row>
    <row r="406" spans="8:125" x14ac:dyDescent="0.15"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</row>
    <row r="407" spans="8:125" x14ac:dyDescent="0.15"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</row>
    <row r="408" spans="8:125" x14ac:dyDescent="0.15"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</row>
    <row r="409" spans="8:125" x14ac:dyDescent="0.15"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</row>
    <row r="410" spans="8:125" x14ac:dyDescent="0.15"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</row>
    <row r="411" spans="8:125" x14ac:dyDescent="0.15"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</row>
    <row r="412" spans="8:125" x14ac:dyDescent="0.15"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</row>
    <row r="413" spans="8:125" x14ac:dyDescent="0.15"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</row>
    <row r="414" spans="8:125" x14ac:dyDescent="0.15"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</row>
    <row r="415" spans="8:125" x14ac:dyDescent="0.15"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</row>
    <row r="416" spans="8:125" x14ac:dyDescent="0.15"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</row>
    <row r="417" spans="8:125" x14ac:dyDescent="0.15"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</row>
    <row r="418" spans="8:125" x14ac:dyDescent="0.15"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</row>
    <row r="419" spans="8:125" x14ac:dyDescent="0.15"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</row>
    <row r="420" spans="8:125" x14ac:dyDescent="0.15"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</row>
    <row r="421" spans="8:125" x14ac:dyDescent="0.15"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</row>
    <row r="422" spans="8:125" x14ac:dyDescent="0.15"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</row>
    <row r="423" spans="8:125" x14ac:dyDescent="0.15"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</row>
    <row r="424" spans="8:125" x14ac:dyDescent="0.15"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</row>
    <row r="425" spans="8:125" x14ac:dyDescent="0.15"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</row>
    <row r="426" spans="8:125" x14ac:dyDescent="0.15"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</row>
    <row r="427" spans="8:125" x14ac:dyDescent="0.15"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</row>
    <row r="428" spans="8:125" x14ac:dyDescent="0.15"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</row>
    <row r="429" spans="8:125" x14ac:dyDescent="0.15"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</row>
    <row r="430" spans="8:125" x14ac:dyDescent="0.15"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</row>
    <row r="431" spans="8:125" x14ac:dyDescent="0.15"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</row>
    <row r="432" spans="8:125" x14ac:dyDescent="0.15"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</row>
    <row r="433" spans="8:125" x14ac:dyDescent="0.15"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</row>
    <row r="434" spans="8:125" x14ac:dyDescent="0.15"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</row>
    <row r="435" spans="8:125" x14ac:dyDescent="0.15"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</row>
    <row r="436" spans="8:125" x14ac:dyDescent="0.15"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</row>
    <row r="437" spans="8:125" x14ac:dyDescent="0.15"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</row>
    <row r="438" spans="8:125" x14ac:dyDescent="0.15"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</row>
    <row r="439" spans="8:125" x14ac:dyDescent="0.15"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</row>
    <row r="440" spans="8:125" x14ac:dyDescent="0.15"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</row>
    <row r="441" spans="8:125" x14ac:dyDescent="0.15"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</row>
    <row r="442" spans="8:125" x14ac:dyDescent="0.15"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</row>
    <row r="443" spans="8:125" x14ac:dyDescent="0.15"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</row>
    <row r="444" spans="8:125" x14ac:dyDescent="0.15"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</row>
    <row r="445" spans="8:125" x14ac:dyDescent="0.15"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</row>
    <row r="446" spans="8:125" x14ac:dyDescent="0.15"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</row>
    <row r="447" spans="8:125" x14ac:dyDescent="0.15"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</row>
    <row r="448" spans="8:125" x14ac:dyDescent="0.15"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</row>
    <row r="449" spans="8:125" x14ac:dyDescent="0.15"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</row>
    <row r="450" spans="8:125" x14ac:dyDescent="0.15"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</row>
    <row r="451" spans="8:125" x14ac:dyDescent="0.15"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</row>
    <row r="452" spans="8:125" x14ac:dyDescent="0.15"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</row>
    <row r="453" spans="8:125" x14ac:dyDescent="0.15"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</row>
    <row r="454" spans="8:125" x14ac:dyDescent="0.15"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</row>
    <row r="455" spans="8:125" x14ac:dyDescent="0.15"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</row>
    <row r="456" spans="8:125" x14ac:dyDescent="0.15"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</row>
    <row r="457" spans="8:125" x14ac:dyDescent="0.15"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</row>
    <row r="458" spans="8:125" x14ac:dyDescent="0.15"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</row>
    <row r="459" spans="8:125" x14ac:dyDescent="0.15"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</row>
    <row r="460" spans="8:125" x14ac:dyDescent="0.15"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</row>
    <row r="461" spans="8:125" x14ac:dyDescent="0.15"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</row>
    <row r="462" spans="8:125" x14ac:dyDescent="0.15"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</row>
    <row r="463" spans="8:125" x14ac:dyDescent="0.15"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</row>
    <row r="464" spans="8:125" x14ac:dyDescent="0.15"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</row>
    <row r="465" spans="8:125" x14ac:dyDescent="0.15"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</row>
    <row r="466" spans="8:125" x14ac:dyDescent="0.15"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</row>
    <row r="467" spans="8:125" x14ac:dyDescent="0.15"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</row>
    <row r="468" spans="8:125" x14ac:dyDescent="0.15"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</row>
    <row r="469" spans="8:125" x14ac:dyDescent="0.15"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</row>
    <row r="470" spans="8:125" x14ac:dyDescent="0.15"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</row>
    <row r="471" spans="8:125" x14ac:dyDescent="0.15"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</row>
    <row r="472" spans="8:125" x14ac:dyDescent="0.15"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</row>
    <row r="473" spans="8:125" x14ac:dyDescent="0.15"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</row>
    <row r="474" spans="8:125" x14ac:dyDescent="0.15"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</row>
    <row r="475" spans="8:125" x14ac:dyDescent="0.15"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</row>
    <row r="476" spans="8:125" x14ac:dyDescent="0.15"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</row>
    <row r="477" spans="8:125" x14ac:dyDescent="0.15"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</row>
    <row r="478" spans="8:125" x14ac:dyDescent="0.15"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</row>
    <row r="479" spans="8:125" x14ac:dyDescent="0.15"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</row>
    <row r="480" spans="8:125" x14ac:dyDescent="0.15"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</row>
    <row r="481" spans="8:125" x14ac:dyDescent="0.15"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</row>
    <row r="482" spans="8:125" x14ac:dyDescent="0.15"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</row>
    <row r="483" spans="8:125" x14ac:dyDescent="0.15"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</row>
    <row r="484" spans="8:125" x14ac:dyDescent="0.15"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</row>
    <row r="485" spans="8:125" x14ac:dyDescent="0.15"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</row>
    <row r="486" spans="8:125" x14ac:dyDescent="0.15"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</row>
    <row r="487" spans="8:125" x14ac:dyDescent="0.15"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</row>
    <row r="488" spans="8:125" x14ac:dyDescent="0.15"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</row>
    <row r="489" spans="8:125" x14ac:dyDescent="0.15"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</row>
    <row r="490" spans="8:125" x14ac:dyDescent="0.15"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</row>
    <row r="491" spans="8:125" x14ac:dyDescent="0.15"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</row>
    <row r="492" spans="8:125" x14ac:dyDescent="0.15"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</row>
    <row r="493" spans="8:125" x14ac:dyDescent="0.15"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</row>
    <row r="494" spans="8:125" x14ac:dyDescent="0.15"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</row>
    <row r="495" spans="8:125" x14ac:dyDescent="0.15"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</row>
    <row r="496" spans="8:125" x14ac:dyDescent="0.15"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</row>
    <row r="497" spans="8:125" x14ac:dyDescent="0.15"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</row>
    <row r="498" spans="8:125" x14ac:dyDescent="0.15"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</row>
    <row r="499" spans="8:125" x14ac:dyDescent="0.15"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</row>
    <row r="500" spans="8:125" x14ac:dyDescent="0.15"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</row>
    <row r="501" spans="8:125" x14ac:dyDescent="0.15"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</row>
    <row r="502" spans="8:125" x14ac:dyDescent="0.15"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</row>
    <row r="503" spans="8:125" x14ac:dyDescent="0.15"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</row>
    <row r="504" spans="8:125" x14ac:dyDescent="0.15"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</row>
    <row r="505" spans="8:125" x14ac:dyDescent="0.15"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</row>
    <row r="506" spans="8:125" x14ac:dyDescent="0.15"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</row>
    <row r="507" spans="8:125" x14ac:dyDescent="0.15"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</row>
    <row r="508" spans="8:125" x14ac:dyDescent="0.15"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</row>
    <row r="509" spans="8:125" x14ac:dyDescent="0.15"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</row>
    <row r="510" spans="8:125" x14ac:dyDescent="0.15"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</row>
    <row r="511" spans="8:125" x14ac:dyDescent="0.15"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</row>
    <row r="512" spans="8:125" x14ac:dyDescent="0.15"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</row>
    <row r="513" spans="8:125" x14ac:dyDescent="0.15"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</row>
    <row r="514" spans="8:125" x14ac:dyDescent="0.15"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</row>
    <row r="515" spans="8:125" x14ac:dyDescent="0.15"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</row>
    <row r="516" spans="8:125" x14ac:dyDescent="0.15"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</row>
    <row r="517" spans="8:125" x14ac:dyDescent="0.15"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</row>
    <row r="518" spans="8:125" x14ac:dyDescent="0.15"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</row>
    <row r="519" spans="8:125" x14ac:dyDescent="0.15"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</row>
    <row r="520" spans="8:125" x14ac:dyDescent="0.15"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</row>
    <row r="521" spans="8:125" x14ac:dyDescent="0.15"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</row>
    <row r="522" spans="8:125" x14ac:dyDescent="0.15"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</row>
    <row r="523" spans="8:125" x14ac:dyDescent="0.15"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</row>
    <row r="524" spans="8:125" x14ac:dyDescent="0.15"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</row>
    <row r="525" spans="8:125" x14ac:dyDescent="0.15"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</row>
    <row r="526" spans="8:125" x14ac:dyDescent="0.15"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</row>
    <row r="527" spans="8:125" x14ac:dyDescent="0.15"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</row>
    <row r="528" spans="8:125" x14ac:dyDescent="0.15"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</row>
    <row r="529" spans="8:125" x14ac:dyDescent="0.15"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</row>
    <row r="530" spans="8:125" x14ac:dyDescent="0.15"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</row>
    <row r="531" spans="8:125" x14ac:dyDescent="0.15"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</row>
    <row r="532" spans="8:125" x14ac:dyDescent="0.15"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</row>
    <row r="533" spans="8:125" x14ac:dyDescent="0.15"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</row>
    <row r="534" spans="8:125" x14ac:dyDescent="0.15"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</row>
    <row r="535" spans="8:125" x14ac:dyDescent="0.15"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</row>
    <row r="536" spans="8:125" x14ac:dyDescent="0.15"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</row>
    <row r="537" spans="8:125" x14ac:dyDescent="0.15"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</row>
    <row r="538" spans="8:125" x14ac:dyDescent="0.15"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</row>
    <row r="539" spans="8:125" x14ac:dyDescent="0.15"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</row>
    <row r="540" spans="8:125" x14ac:dyDescent="0.15"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</row>
    <row r="541" spans="8:125" x14ac:dyDescent="0.15"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</row>
    <row r="542" spans="8:125" x14ac:dyDescent="0.15"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</row>
    <row r="543" spans="8:125" x14ac:dyDescent="0.15"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</row>
    <row r="544" spans="8:125" x14ac:dyDescent="0.15"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</row>
    <row r="545" spans="8:125" x14ac:dyDescent="0.15"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</row>
    <row r="546" spans="8:125" x14ac:dyDescent="0.15"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</row>
    <row r="547" spans="8:125" x14ac:dyDescent="0.15"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</row>
    <row r="548" spans="8:125" x14ac:dyDescent="0.15"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</row>
    <row r="549" spans="8:125" x14ac:dyDescent="0.15"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</row>
    <row r="550" spans="8:125" x14ac:dyDescent="0.15"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</row>
    <row r="551" spans="8:125" x14ac:dyDescent="0.15"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</row>
    <row r="552" spans="8:125" x14ac:dyDescent="0.15"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</row>
    <row r="553" spans="8:125" x14ac:dyDescent="0.15"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</row>
    <row r="554" spans="8:125" x14ac:dyDescent="0.15"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</row>
    <row r="555" spans="8:125" x14ac:dyDescent="0.15"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</row>
    <row r="556" spans="8:125" x14ac:dyDescent="0.15"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</row>
    <row r="557" spans="8:125" x14ac:dyDescent="0.15"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</row>
    <row r="558" spans="8:125" x14ac:dyDescent="0.15"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</row>
    <row r="559" spans="8:125" x14ac:dyDescent="0.15"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</row>
    <row r="560" spans="8:125" x14ac:dyDescent="0.15"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</row>
    <row r="561" spans="8:125" x14ac:dyDescent="0.15"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</row>
    <row r="562" spans="8:125" x14ac:dyDescent="0.15"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</row>
    <row r="563" spans="8:125" x14ac:dyDescent="0.15"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</row>
    <row r="564" spans="8:125" x14ac:dyDescent="0.15"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</row>
    <row r="565" spans="8:125" x14ac:dyDescent="0.15"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</row>
    <row r="566" spans="8:125" x14ac:dyDescent="0.15"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</row>
    <row r="567" spans="8:125" x14ac:dyDescent="0.15"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</row>
    <row r="568" spans="8:125" x14ac:dyDescent="0.15"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</row>
    <row r="569" spans="8:125" x14ac:dyDescent="0.15"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</row>
    <row r="570" spans="8:125" x14ac:dyDescent="0.15"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</row>
    <row r="571" spans="8:125" x14ac:dyDescent="0.15"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</row>
    <row r="572" spans="8:125" x14ac:dyDescent="0.15"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</row>
    <row r="573" spans="8:125" x14ac:dyDescent="0.15"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</row>
    <row r="574" spans="8:125" x14ac:dyDescent="0.15"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</row>
    <row r="575" spans="8:125" x14ac:dyDescent="0.15"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</row>
    <row r="576" spans="8:125" x14ac:dyDescent="0.15"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</row>
    <row r="577" spans="8:125" x14ac:dyDescent="0.15"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</row>
    <row r="578" spans="8:125" x14ac:dyDescent="0.15"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</row>
    <row r="579" spans="8:125" x14ac:dyDescent="0.15"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</row>
    <row r="580" spans="8:125" x14ac:dyDescent="0.15"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</row>
    <row r="581" spans="8:125" x14ac:dyDescent="0.15"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</row>
    <row r="582" spans="8:125" x14ac:dyDescent="0.15"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</row>
    <row r="583" spans="8:125" x14ac:dyDescent="0.15"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</row>
    <row r="584" spans="8:125" x14ac:dyDescent="0.15"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</row>
    <row r="585" spans="8:125" x14ac:dyDescent="0.15"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</row>
    <row r="586" spans="8:125" x14ac:dyDescent="0.15"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</row>
    <row r="587" spans="8:125" x14ac:dyDescent="0.15"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</row>
    <row r="588" spans="8:125" x14ac:dyDescent="0.15"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</row>
    <row r="589" spans="8:125" x14ac:dyDescent="0.15"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</row>
    <row r="590" spans="8:125" x14ac:dyDescent="0.15"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</row>
    <row r="591" spans="8:125" x14ac:dyDescent="0.15"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</row>
    <row r="592" spans="8:125" x14ac:dyDescent="0.15"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</row>
    <row r="593" spans="8:125" x14ac:dyDescent="0.15"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</row>
    <row r="594" spans="8:125" x14ac:dyDescent="0.15"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</row>
    <row r="595" spans="8:125" x14ac:dyDescent="0.15"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</row>
    <row r="596" spans="8:125" x14ac:dyDescent="0.15"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</row>
    <row r="597" spans="8:125" x14ac:dyDescent="0.15"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</row>
    <row r="598" spans="8:125" x14ac:dyDescent="0.15"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</row>
    <row r="599" spans="8:125" x14ac:dyDescent="0.15"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</row>
    <row r="600" spans="8:125" x14ac:dyDescent="0.15"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</row>
    <row r="601" spans="8:125" x14ac:dyDescent="0.15"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</row>
    <row r="602" spans="8:125" x14ac:dyDescent="0.15"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</row>
    <row r="603" spans="8:125" x14ac:dyDescent="0.15"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</row>
    <row r="604" spans="8:125" x14ac:dyDescent="0.15"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</row>
    <row r="605" spans="8:125" x14ac:dyDescent="0.15"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</row>
    <row r="606" spans="8:125" x14ac:dyDescent="0.15"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</row>
    <row r="607" spans="8:125" x14ac:dyDescent="0.15"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</row>
    <row r="608" spans="8:125" x14ac:dyDescent="0.15"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</row>
    <row r="609" spans="8:125" x14ac:dyDescent="0.15"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</row>
    <row r="610" spans="8:125" x14ac:dyDescent="0.15"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</row>
    <row r="611" spans="8:125" x14ac:dyDescent="0.15"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</row>
    <row r="612" spans="8:125" x14ac:dyDescent="0.15"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</row>
    <row r="613" spans="8:125" x14ac:dyDescent="0.15"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</row>
    <row r="614" spans="8:125" x14ac:dyDescent="0.15"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</row>
    <row r="615" spans="8:125" x14ac:dyDescent="0.15"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</row>
    <row r="616" spans="8:125" x14ac:dyDescent="0.15"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</row>
    <row r="617" spans="8:125" x14ac:dyDescent="0.15"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</row>
    <row r="618" spans="8:125" x14ac:dyDescent="0.15"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</row>
    <row r="619" spans="8:125" x14ac:dyDescent="0.15"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</row>
    <row r="620" spans="8:125" x14ac:dyDescent="0.15"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</row>
    <row r="621" spans="8:125" x14ac:dyDescent="0.15"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</row>
    <row r="622" spans="8:125" x14ac:dyDescent="0.15"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</row>
    <row r="623" spans="8:125" x14ac:dyDescent="0.15"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</row>
    <row r="624" spans="8:125" x14ac:dyDescent="0.15"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</row>
    <row r="625" spans="8:125" x14ac:dyDescent="0.15"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</row>
    <row r="626" spans="8:125" x14ac:dyDescent="0.15"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</row>
    <row r="627" spans="8:125" x14ac:dyDescent="0.15"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</row>
    <row r="628" spans="8:125" x14ac:dyDescent="0.15"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</row>
    <row r="629" spans="8:125" x14ac:dyDescent="0.15"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</row>
    <row r="630" spans="8:125" x14ac:dyDescent="0.15"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</row>
    <row r="631" spans="8:125" x14ac:dyDescent="0.15"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</row>
    <row r="632" spans="8:125" x14ac:dyDescent="0.15"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</row>
    <row r="633" spans="8:125" x14ac:dyDescent="0.15"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</row>
    <row r="634" spans="8:125" x14ac:dyDescent="0.15"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</row>
    <row r="635" spans="8:125" x14ac:dyDescent="0.15"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</row>
    <row r="636" spans="8:125" x14ac:dyDescent="0.15"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</row>
    <row r="637" spans="8:125" x14ac:dyDescent="0.15"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</row>
    <row r="638" spans="8:125" x14ac:dyDescent="0.15"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</row>
    <row r="639" spans="8:125" x14ac:dyDescent="0.15"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</row>
    <row r="640" spans="8:125" x14ac:dyDescent="0.15"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</row>
    <row r="641" spans="8:125" x14ac:dyDescent="0.15"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</row>
    <row r="642" spans="8:125" x14ac:dyDescent="0.15"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</row>
    <row r="643" spans="8:125" x14ac:dyDescent="0.15"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</row>
    <row r="644" spans="8:125" x14ac:dyDescent="0.15"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</row>
    <row r="645" spans="8:125" x14ac:dyDescent="0.15"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</row>
    <row r="646" spans="8:125" x14ac:dyDescent="0.15"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</row>
    <row r="647" spans="8:125" x14ac:dyDescent="0.15"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</row>
    <row r="648" spans="8:125" x14ac:dyDescent="0.15"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</row>
    <row r="649" spans="8:125" x14ac:dyDescent="0.15"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</row>
    <row r="650" spans="8:125" x14ac:dyDescent="0.15"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</row>
    <row r="651" spans="8:125" x14ac:dyDescent="0.15"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</row>
    <row r="652" spans="8:125" x14ac:dyDescent="0.15"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</row>
    <row r="653" spans="8:125" x14ac:dyDescent="0.15"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</row>
    <row r="654" spans="8:125" x14ac:dyDescent="0.15"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</row>
    <row r="655" spans="8:125" x14ac:dyDescent="0.15"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</row>
    <row r="656" spans="8:125" x14ac:dyDescent="0.15"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</row>
    <row r="657" spans="8:125" x14ac:dyDescent="0.15"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</row>
    <row r="658" spans="8:125" x14ac:dyDescent="0.15"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</row>
    <row r="659" spans="8:125" x14ac:dyDescent="0.15"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</row>
    <row r="660" spans="8:125" x14ac:dyDescent="0.15"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</row>
    <row r="661" spans="8:125" x14ac:dyDescent="0.15"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</row>
    <row r="662" spans="8:125" x14ac:dyDescent="0.15"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</row>
    <row r="663" spans="8:125" x14ac:dyDescent="0.15"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</row>
    <row r="664" spans="8:125" x14ac:dyDescent="0.15"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</row>
    <row r="665" spans="8:125" x14ac:dyDescent="0.15"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</row>
    <row r="666" spans="8:125" x14ac:dyDescent="0.15"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</row>
    <row r="667" spans="8:125" x14ac:dyDescent="0.15"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</row>
    <row r="668" spans="8:125" x14ac:dyDescent="0.15"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</row>
    <row r="669" spans="8:125" x14ac:dyDescent="0.15"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</row>
    <row r="670" spans="8:125" x14ac:dyDescent="0.15"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</row>
    <row r="671" spans="8:125" x14ac:dyDescent="0.15"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</row>
    <row r="672" spans="8:125" x14ac:dyDescent="0.15"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</row>
    <row r="673" spans="8:125" x14ac:dyDescent="0.15"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</row>
    <row r="674" spans="8:125" x14ac:dyDescent="0.15"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</row>
    <row r="675" spans="8:125" x14ac:dyDescent="0.15"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</row>
    <row r="676" spans="8:125" x14ac:dyDescent="0.15"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</row>
    <row r="677" spans="8:125" x14ac:dyDescent="0.15"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</row>
    <row r="678" spans="8:125" x14ac:dyDescent="0.15"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</row>
    <row r="679" spans="8:125" x14ac:dyDescent="0.15"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</row>
    <row r="680" spans="8:125" x14ac:dyDescent="0.15"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</row>
    <row r="681" spans="8:125" x14ac:dyDescent="0.15"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</row>
    <row r="682" spans="8:125" x14ac:dyDescent="0.15"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</row>
    <row r="683" spans="8:125" x14ac:dyDescent="0.15"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</row>
    <row r="684" spans="8:125" x14ac:dyDescent="0.15"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</row>
    <row r="685" spans="8:125" x14ac:dyDescent="0.15"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</row>
    <row r="686" spans="8:125" x14ac:dyDescent="0.15"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</row>
    <row r="687" spans="8:125" x14ac:dyDescent="0.15"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</row>
    <row r="688" spans="8:125" x14ac:dyDescent="0.15"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</row>
    <row r="689" spans="8:125" x14ac:dyDescent="0.15"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</row>
    <row r="690" spans="8:125" x14ac:dyDescent="0.15"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</row>
    <row r="691" spans="8:125" x14ac:dyDescent="0.15"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</row>
    <row r="692" spans="8:125" x14ac:dyDescent="0.15"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</row>
    <row r="693" spans="8:125" x14ac:dyDescent="0.15"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</row>
    <row r="694" spans="8:125" x14ac:dyDescent="0.15"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</row>
    <row r="695" spans="8:125" x14ac:dyDescent="0.15"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</row>
    <row r="696" spans="8:125" x14ac:dyDescent="0.15"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</row>
    <row r="697" spans="8:125" x14ac:dyDescent="0.15"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</row>
    <row r="698" spans="8:125" x14ac:dyDescent="0.15"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</row>
    <row r="699" spans="8:125" x14ac:dyDescent="0.15"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</row>
    <row r="700" spans="8:125" x14ac:dyDescent="0.15"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</row>
    <row r="701" spans="8:125" x14ac:dyDescent="0.15"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</row>
    <row r="702" spans="8:125" x14ac:dyDescent="0.15"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</row>
    <row r="703" spans="8:125" x14ac:dyDescent="0.15"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</row>
    <row r="704" spans="8:125" x14ac:dyDescent="0.15"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</row>
    <row r="705" spans="8:125" x14ac:dyDescent="0.15"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</row>
    <row r="706" spans="8:125" x14ac:dyDescent="0.15"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</row>
    <row r="707" spans="8:125" x14ac:dyDescent="0.15"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</row>
    <row r="708" spans="8:125" x14ac:dyDescent="0.15"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</row>
    <row r="709" spans="8:125" x14ac:dyDescent="0.15"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</row>
    <row r="710" spans="8:125" x14ac:dyDescent="0.15"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</row>
    <row r="711" spans="8:125" x14ac:dyDescent="0.15"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</row>
    <row r="712" spans="8:125" x14ac:dyDescent="0.15"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</row>
    <row r="713" spans="8:125" x14ac:dyDescent="0.15"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</row>
    <row r="714" spans="8:125" x14ac:dyDescent="0.15"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</row>
    <row r="715" spans="8:125" x14ac:dyDescent="0.15"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</row>
    <row r="716" spans="8:125" x14ac:dyDescent="0.15"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</row>
    <row r="717" spans="8:125" x14ac:dyDescent="0.15"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</row>
    <row r="718" spans="8:125" x14ac:dyDescent="0.15"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</row>
    <row r="719" spans="8:125" x14ac:dyDescent="0.15"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</row>
    <row r="720" spans="8:125" x14ac:dyDescent="0.15"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</row>
    <row r="721" spans="8:125" x14ac:dyDescent="0.15"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</row>
    <row r="722" spans="8:125" x14ac:dyDescent="0.15"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</row>
    <row r="723" spans="8:125" x14ac:dyDescent="0.15"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</row>
    <row r="724" spans="8:125" x14ac:dyDescent="0.15"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</row>
    <row r="725" spans="8:125" x14ac:dyDescent="0.15"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</row>
    <row r="726" spans="8:125" x14ac:dyDescent="0.15"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</row>
    <row r="727" spans="8:125" x14ac:dyDescent="0.15"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</row>
    <row r="728" spans="8:125" x14ac:dyDescent="0.15"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</row>
    <row r="729" spans="8:125" x14ac:dyDescent="0.15"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</row>
    <row r="730" spans="8:125" x14ac:dyDescent="0.15"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</row>
    <row r="731" spans="8:125" x14ac:dyDescent="0.15"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</row>
    <row r="732" spans="8:125" x14ac:dyDescent="0.15"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</row>
    <row r="733" spans="8:125" x14ac:dyDescent="0.15"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</row>
    <row r="734" spans="8:125" x14ac:dyDescent="0.15"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</row>
    <row r="735" spans="8:125" x14ac:dyDescent="0.15"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</row>
    <row r="736" spans="8:125" x14ac:dyDescent="0.15"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</row>
    <row r="737" spans="8:125" x14ac:dyDescent="0.15"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</row>
    <row r="738" spans="8:125" x14ac:dyDescent="0.15"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</row>
    <row r="739" spans="8:125" x14ac:dyDescent="0.15"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</row>
    <row r="740" spans="8:125" x14ac:dyDescent="0.15"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</row>
    <row r="741" spans="8:125" x14ac:dyDescent="0.15"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</row>
    <row r="742" spans="8:125" x14ac:dyDescent="0.15"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</row>
    <row r="743" spans="8:125" x14ac:dyDescent="0.15"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</row>
    <row r="744" spans="8:125" x14ac:dyDescent="0.15"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</row>
    <row r="745" spans="8:125" x14ac:dyDescent="0.15"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</row>
    <row r="746" spans="8:125" x14ac:dyDescent="0.15"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</row>
    <row r="747" spans="8:125" x14ac:dyDescent="0.15"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</row>
    <row r="748" spans="8:125" x14ac:dyDescent="0.15"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</row>
    <row r="749" spans="8:125" x14ac:dyDescent="0.15"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</row>
    <row r="750" spans="8:125" x14ac:dyDescent="0.15"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</row>
    <row r="751" spans="8:125" x14ac:dyDescent="0.15"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</row>
    <row r="752" spans="8:125" x14ac:dyDescent="0.15"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</row>
    <row r="753" spans="8:125" x14ac:dyDescent="0.15"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</row>
    <row r="754" spans="8:125" x14ac:dyDescent="0.15"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</row>
    <row r="755" spans="8:125" x14ac:dyDescent="0.15"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</row>
    <row r="756" spans="8:125" x14ac:dyDescent="0.15"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</row>
    <row r="757" spans="8:125" x14ac:dyDescent="0.15"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</row>
    <row r="758" spans="8:125" x14ac:dyDescent="0.15"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</row>
    <row r="759" spans="8:125" x14ac:dyDescent="0.15"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</row>
    <row r="760" spans="8:125" x14ac:dyDescent="0.15"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</row>
    <row r="761" spans="8:125" x14ac:dyDescent="0.15"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</row>
    <row r="762" spans="8:125" x14ac:dyDescent="0.15"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</row>
    <row r="763" spans="8:125" x14ac:dyDescent="0.15"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</row>
    <row r="764" spans="8:125" x14ac:dyDescent="0.15"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</row>
    <row r="765" spans="8:125" x14ac:dyDescent="0.15"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</row>
    <row r="766" spans="8:125" x14ac:dyDescent="0.15"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</row>
    <row r="767" spans="8:125" x14ac:dyDescent="0.15"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</row>
    <row r="768" spans="8:125" x14ac:dyDescent="0.15"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</row>
    <row r="769" spans="8:125" x14ac:dyDescent="0.15"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</row>
    <row r="770" spans="8:125" x14ac:dyDescent="0.15"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</row>
    <row r="771" spans="8:125" x14ac:dyDescent="0.15"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</row>
    <row r="772" spans="8:125" x14ac:dyDescent="0.15"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</row>
    <row r="773" spans="8:125" x14ac:dyDescent="0.15"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</row>
    <row r="774" spans="8:125" x14ac:dyDescent="0.15"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</row>
    <row r="775" spans="8:125" x14ac:dyDescent="0.15"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</row>
    <row r="776" spans="8:125" x14ac:dyDescent="0.15"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</row>
    <row r="777" spans="8:125" x14ac:dyDescent="0.15"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</row>
    <row r="778" spans="8:125" x14ac:dyDescent="0.15"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</row>
    <row r="779" spans="8:125" x14ac:dyDescent="0.15"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</row>
    <row r="780" spans="8:125" x14ac:dyDescent="0.15"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</row>
    <row r="781" spans="8:125" x14ac:dyDescent="0.15"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</row>
    <row r="782" spans="8:125" x14ac:dyDescent="0.15"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</row>
    <row r="783" spans="8:125" x14ac:dyDescent="0.15"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</row>
    <row r="784" spans="8:125" x14ac:dyDescent="0.15"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</row>
    <row r="785" spans="8:125" x14ac:dyDescent="0.15"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</row>
    <row r="786" spans="8:125" x14ac:dyDescent="0.15"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</row>
    <row r="787" spans="8:125" x14ac:dyDescent="0.15"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</row>
    <row r="788" spans="8:125" x14ac:dyDescent="0.15"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</row>
    <row r="789" spans="8:125" x14ac:dyDescent="0.15"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</row>
    <row r="790" spans="8:125" x14ac:dyDescent="0.15"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</row>
    <row r="791" spans="8:125" x14ac:dyDescent="0.15"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</row>
    <row r="792" spans="8:125" x14ac:dyDescent="0.15"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</row>
    <row r="793" spans="8:125" x14ac:dyDescent="0.15"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</row>
    <row r="794" spans="8:125" x14ac:dyDescent="0.15"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</row>
    <row r="795" spans="8:125" x14ac:dyDescent="0.15"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</row>
    <row r="796" spans="8:125" x14ac:dyDescent="0.15"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</row>
    <row r="797" spans="8:125" x14ac:dyDescent="0.15"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</row>
    <row r="798" spans="8:125" x14ac:dyDescent="0.15"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</row>
    <row r="799" spans="8:125" x14ac:dyDescent="0.15"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</row>
    <row r="800" spans="8:125" x14ac:dyDescent="0.15"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</row>
    <row r="801" spans="8:125" x14ac:dyDescent="0.15"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</row>
    <row r="802" spans="8:125" x14ac:dyDescent="0.15"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</row>
    <row r="803" spans="8:125" x14ac:dyDescent="0.15"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</row>
    <row r="804" spans="8:125" x14ac:dyDescent="0.15"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</row>
    <row r="805" spans="8:125" x14ac:dyDescent="0.15"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</row>
    <row r="806" spans="8:125" x14ac:dyDescent="0.15"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</row>
    <row r="807" spans="8:125" x14ac:dyDescent="0.15"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</row>
    <row r="808" spans="8:125" x14ac:dyDescent="0.15"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</row>
    <row r="809" spans="8:125" x14ac:dyDescent="0.15"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</row>
    <row r="810" spans="8:125" x14ac:dyDescent="0.15"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</row>
    <row r="811" spans="8:125" x14ac:dyDescent="0.15"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</row>
    <row r="812" spans="8:125" x14ac:dyDescent="0.15"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</row>
    <row r="813" spans="8:125" x14ac:dyDescent="0.15"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</row>
    <row r="814" spans="8:125" x14ac:dyDescent="0.15"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</row>
    <row r="815" spans="8:125" x14ac:dyDescent="0.15"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</row>
    <row r="816" spans="8:125" x14ac:dyDescent="0.15"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</row>
    <row r="817" spans="8:125" x14ac:dyDescent="0.15"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</row>
    <row r="818" spans="8:125" x14ac:dyDescent="0.15"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</row>
    <row r="819" spans="8:125" x14ac:dyDescent="0.15"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</row>
    <row r="820" spans="8:125" x14ac:dyDescent="0.15"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</row>
    <row r="821" spans="8:125" x14ac:dyDescent="0.15"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</row>
    <row r="822" spans="8:125" x14ac:dyDescent="0.15"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</row>
    <row r="823" spans="8:125" x14ac:dyDescent="0.15"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</row>
    <row r="824" spans="8:125" x14ac:dyDescent="0.15"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</row>
    <row r="825" spans="8:125" x14ac:dyDescent="0.15"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</row>
    <row r="826" spans="8:125" x14ac:dyDescent="0.15"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</row>
    <row r="827" spans="8:125" x14ac:dyDescent="0.15"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</row>
    <row r="828" spans="8:125" x14ac:dyDescent="0.15"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</row>
    <row r="829" spans="8:125" x14ac:dyDescent="0.15"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</row>
    <row r="830" spans="8:125" x14ac:dyDescent="0.15"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</row>
    <row r="831" spans="8:125" x14ac:dyDescent="0.15"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</row>
    <row r="832" spans="8:125" x14ac:dyDescent="0.15"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</row>
    <row r="833" spans="8:125" x14ac:dyDescent="0.15"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</row>
    <row r="834" spans="8:125" x14ac:dyDescent="0.15"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</row>
    <row r="835" spans="8:125" x14ac:dyDescent="0.15"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</row>
    <row r="836" spans="8:125" x14ac:dyDescent="0.15"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</row>
    <row r="837" spans="8:125" x14ac:dyDescent="0.15"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</row>
    <row r="838" spans="8:125" x14ac:dyDescent="0.15"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</row>
    <row r="839" spans="8:125" x14ac:dyDescent="0.15"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</row>
    <row r="840" spans="8:125" x14ac:dyDescent="0.15"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</row>
    <row r="841" spans="8:125" x14ac:dyDescent="0.15"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</row>
    <row r="842" spans="8:125" x14ac:dyDescent="0.15"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</row>
    <row r="843" spans="8:125" x14ac:dyDescent="0.15"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</row>
    <row r="844" spans="8:125" x14ac:dyDescent="0.15"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</row>
    <row r="845" spans="8:125" x14ac:dyDescent="0.15"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</row>
    <row r="846" spans="8:125" x14ac:dyDescent="0.15"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</row>
    <row r="847" spans="8:125" x14ac:dyDescent="0.15"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</row>
    <row r="848" spans="8:125" x14ac:dyDescent="0.15"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</row>
    <row r="849" spans="8:125" x14ac:dyDescent="0.15"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</row>
    <row r="850" spans="8:125" x14ac:dyDescent="0.15"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</row>
    <row r="851" spans="8:125" x14ac:dyDescent="0.15"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</row>
    <row r="852" spans="8:125" x14ac:dyDescent="0.15"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</row>
    <row r="853" spans="8:125" x14ac:dyDescent="0.15"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</row>
    <row r="854" spans="8:125" x14ac:dyDescent="0.15"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</row>
    <row r="855" spans="8:125" x14ac:dyDescent="0.15"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</row>
    <row r="856" spans="8:125" x14ac:dyDescent="0.15"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</row>
    <row r="857" spans="8:125" x14ac:dyDescent="0.15"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</row>
    <row r="858" spans="8:125" x14ac:dyDescent="0.15"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</row>
    <row r="859" spans="8:125" x14ac:dyDescent="0.15"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</row>
    <row r="860" spans="8:125" x14ac:dyDescent="0.15"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</row>
    <row r="861" spans="8:125" x14ac:dyDescent="0.15"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</row>
    <row r="862" spans="8:125" x14ac:dyDescent="0.15"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</row>
    <row r="863" spans="8:125" x14ac:dyDescent="0.15"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</row>
    <row r="864" spans="8:125" x14ac:dyDescent="0.15"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</row>
    <row r="865" spans="8:125" x14ac:dyDescent="0.15"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</row>
    <row r="866" spans="8:125" x14ac:dyDescent="0.15"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</row>
    <row r="867" spans="8:125" x14ac:dyDescent="0.15"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</row>
    <row r="868" spans="8:125" x14ac:dyDescent="0.15"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</row>
    <row r="869" spans="8:125" x14ac:dyDescent="0.15"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</row>
    <row r="870" spans="8:125" x14ac:dyDescent="0.15"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</row>
    <row r="871" spans="8:125" x14ac:dyDescent="0.15"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</row>
    <row r="872" spans="8:125" x14ac:dyDescent="0.15"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</row>
    <row r="873" spans="8:125" x14ac:dyDescent="0.15"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</row>
    <row r="874" spans="8:125" x14ac:dyDescent="0.15"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</row>
    <row r="875" spans="8:125" x14ac:dyDescent="0.15"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</row>
    <row r="876" spans="8:125" x14ac:dyDescent="0.15"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</row>
    <row r="877" spans="8:125" x14ac:dyDescent="0.15"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</row>
    <row r="878" spans="8:125" x14ac:dyDescent="0.15"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</row>
    <row r="879" spans="8:125" x14ac:dyDescent="0.15"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</row>
    <row r="880" spans="8:125" x14ac:dyDescent="0.15"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</row>
    <row r="881" spans="8:125" x14ac:dyDescent="0.15"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</row>
    <row r="882" spans="8:125" x14ac:dyDescent="0.15"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</row>
    <row r="883" spans="8:125" x14ac:dyDescent="0.15"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</row>
    <row r="884" spans="8:125" x14ac:dyDescent="0.15"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</row>
    <row r="885" spans="8:125" x14ac:dyDescent="0.15"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</row>
    <row r="886" spans="8:125" x14ac:dyDescent="0.15"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</row>
    <row r="887" spans="8:125" x14ac:dyDescent="0.15"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</row>
    <row r="888" spans="8:125" x14ac:dyDescent="0.15"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</row>
    <row r="889" spans="8:125" x14ac:dyDescent="0.15"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</row>
    <row r="890" spans="8:125" x14ac:dyDescent="0.15"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</row>
    <row r="891" spans="8:125" x14ac:dyDescent="0.15"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</row>
    <row r="892" spans="8:125" x14ac:dyDescent="0.15"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</row>
    <row r="893" spans="8:125" x14ac:dyDescent="0.15"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</row>
    <row r="894" spans="8:125" x14ac:dyDescent="0.15"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</row>
    <row r="895" spans="8:125" x14ac:dyDescent="0.15"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</row>
    <row r="896" spans="8:125" x14ac:dyDescent="0.15"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</row>
    <row r="897" spans="8:125" x14ac:dyDescent="0.15"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</row>
    <row r="898" spans="8:125" x14ac:dyDescent="0.15"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</row>
    <row r="899" spans="8:125" x14ac:dyDescent="0.15"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</row>
    <row r="900" spans="8:125" x14ac:dyDescent="0.15"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</row>
    <row r="901" spans="8:125" x14ac:dyDescent="0.15"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</row>
    <row r="902" spans="8:125" x14ac:dyDescent="0.15"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</row>
    <row r="903" spans="8:125" x14ac:dyDescent="0.15"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</row>
    <row r="904" spans="8:125" x14ac:dyDescent="0.15"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</row>
    <row r="905" spans="8:125" x14ac:dyDescent="0.15"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</row>
    <row r="906" spans="8:125" x14ac:dyDescent="0.15"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</row>
    <row r="907" spans="8:125" x14ac:dyDescent="0.15"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</row>
    <row r="908" spans="8:125" x14ac:dyDescent="0.15"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</row>
    <row r="909" spans="8:125" x14ac:dyDescent="0.15"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</row>
    <row r="910" spans="8:125" x14ac:dyDescent="0.15"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</row>
    <row r="911" spans="8:125" x14ac:dyDescent="0.15"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</row>
    <row r="912" spans="8:125" x14ac:dyDescent="0.15"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</row>
    <row r="913" spans="8:125" x14ac:dyDescent="0.15"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</row>
    <row r="914" spans="8:125" x14ac:dyDescent="0.15"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</row>
    <row r="915" spans="8:125" x14ac:dyDescent="0.15"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</row>
    <row r="916" spans="8:125" x14ac:dyDescent="0.15"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</row>
    <row r="917" spans="8:125" x14ac:dyDescent="0.15"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</row>
    <row r="918" spans="8:125" x14ac:dyDescent="0.15"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</row>
    <row r="919" spans="8:125" x14ac:dyDescent="0.15"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</row>
    <row r="920" spans="8:125" x14ac:dyDescent="0.15"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</row>
    <row r="921" spans="8:125" x14ac:dyDescent="0.15"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</row>
    <row r="922" spans="8:125" x14ac:dyDescent="0.15"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</row>
    <row r="923" spans="8:125" x14ac:dyDescent="0.15"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</row>
    <row r="924" spans="8:125" x14ac:dyDescent="0.15"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</row>
    <row r="925" spans="8:125" x14ac:dyDescent="0.15"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</row>
    <row r="926" spans="8:125" x14ac:dyDescent="0.15"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</row>
    <row r="927" spans="8:125" x14ac:dyDescent="0.15"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</row>
    <row r="928" spans="8:125" x14ac:dyDescent="0.15"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</row>
    <row r="929" spans="8:125" x14ac:dyDescent="0.15"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</row>
    <row r="930" spans="8:125" x14ac:dyDescent="0.15"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</row>
    <row r="931" spans="8:125" x14ac:dyDescent="0.15"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</row>
    <row r="932" spans="8:125" x14ac:dyDescent="0.15"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</row>
    <row r="933" spans="8:125" x14ac:dyDescent="0.15"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</row>
    <row r="934" spans="8:125" x14ac:dyDescent="0.15"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</row>
    <row r="935" spans="8:125" x14ac:dyDescent="0.15"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</row>
    <row r="936" spans="8:125" x14ac:dyDescent="0.15"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</row>
    <row r="937" spans="8:125" x14ac:dyDescent="0.15"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</row>
    <row r="938" spans="8:125" x14ac:dyDescent="0.15"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</row>
    <row r="939" spans="8:125" x14ac:dyDescent="0.15"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</row>
    <row r="940" spans="8:125" x14ac:dyDescent="0.15"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</row>
    <row r="941" spans="8:125" x14ac:dyDescent="0.15"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</row>
    <row r="942" spans="8:125" x14ac:dyDescent="0.15"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</row>
    <row r="943" spans="8:125" x14ac:dyDescent="0.15"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</row>
    <row r="944" spans="8:125" x14ac:dyDescent="0.15"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</row>
    <row r="945" spans="8:125" x14ac:dyDescent="0.15"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</row>
    <row r="946" spans="8:125" x14ac:dyDescent="0.15"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</row>
    <row r="947" spans="8:125" x14ac:dyDescent="0.15"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</row>
    <row r="948" spans="8:125" x14ac:dyDescent="0.15"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</row>
    <row r="949" spans="8:125" x14ac:dyDescent="0.15"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</row>
    <row r="950" spans="8:125" x14ac:dyDescent="0.15"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</row>
    <row r="951" spans="8:125" x14ac:dyDescent="0.15"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</row>
    <row r="952" spans="8:125" x14ac:dyDescent="0.15"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</row>
    <row r="953" spans="8:125" x14ac:dyDescent="0.15"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</row>
    <row r="954" spans="8:125" x14ac:dyDescent="0.15"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</row>
    <row r="955" spans="8:125" x14ac:dyDescent="0.15"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</row>
    <row r="956" spans="8:125" x14ac:dyDescent="0.15"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</row>
    <row r="957" spans="8:125" x14ac:dyDescent="0.15"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</row>
    <row r="958" spans="8:125" x14ac:dyDescent="0.15"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</row>
    <row r="959" spans="8:125" x14ac:dyDescent="0.15"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</row>
    <row r="960" spans="8:125" x14ac:dyDescent="0.15"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</row>
    <row r="961" spans="8:125" x14ac:dyDescent="0.15"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</row>
    <row r="962" spans="8:125" x14ac:dyDescent="0.15"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</row>
    <row r="963" spans="8:125" x14ac:dyDescent="0.15"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</row>
    <row r="964" spans="8:125" x14ac:dyDescent="0.15"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</row>
    <row r="965" spans="8:125" x14ac:dyDescent="0.15"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</row>
    <row r="966" spans="8:125" x14ac:dyDescent="0.15"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</row>
    <row r="967" spans="8:125" x14ac:dyDescent="0.15"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</row>
    <row r="968" spans="8:125" x14ac:dyDescent="0.15"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</row>
    <row r="969" spans="8:125" x14ac:dyDescent="0.15"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</row>
    <row r="970" spans="8:125" x14ac:dyDescent="0.15"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</row>
    <row r="971" spans="8:125" x14ac:dyDescent="0.15"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</row>
    <row r="972" spans="8:125" x14ac:dyDescent="0.15"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</row>
    <row r="973" spans="8:125" x14ac:dyDescent="0.15"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</row>
    <row r="974" spans="8:125" x14ac:dyDescent="0.15"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</row>
    <row r="975" spans="8:125" x14ac:dyDescent="0.15"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</row>
    <row r="976" spans="8:125" x14ac:dyDescent="0.15"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</row>
    <row r="977" spans="8:125" x14ac:dyDescent="0.15"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</row>
    <row r="978" spans="8:125" x14ac:dyDescent="0.15"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</row>
    <row r="979" spans="8:125" x14ac:dyDescent="0.15"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</row>
    <row r="980" spans="8:125" x14ac:dyDescent="0.15"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</row>
    <row r="981" spans="8:125" x14ac:dyDescent="0.15"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</row>
    <row r="982" spans="8:125" x14ac:dyDescent="0.15"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</row>
    <row r="983" spans="8:125" x14ac:dyDescent="0.15"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</row>
    <row r="984" spans="8:125" x14ac:dyDescent="0.15"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</row>
    <row r="985" spans="8:125" x14ac:dyDescent="0.15"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</row>
    <row r="986" spans="8:125" x14ac:dyDescent="0.15"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</row>
    <row r="987" spans="8:125" x14ac:dyDescent="0.15"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</row>
    <row r="988" spans="8:125" x14ac:dyDescent="0.15"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</row>
    <row r="989" spans="8:125" x14ac:dyDescent="0.15"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</row>
    <row r="990" spans="8:125" x14ac:dyDescent="0.15"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</row>
    <row r="991" spans="8:125" x14ac:dyDescent="0.15"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</row>
    <row r="992" spans="8:125" x14ac:dyDescent="0.15"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</row>
    <row r="993" spans="8:125" x14ac:dyDescent="0.15"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</row>
    <row r="994" spans="8:125" x14ac:dyDescent="0.15"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</row>
    <row r="995" spans="8:125" x14ac:dyDescent="0.15"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</row>
    <row r="996" spans="8:125" x14ac:dyDescent="0.15"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</row>
    <row r="997" spans="8:125" x14ac:dyDescent="0.15"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</row>
    <row r="998" spans="8:125" x14ac:dyDescent="0.15"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</row>
    <row r="999" spans="8:125" x14ac:dyDescent="0.15"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</row>
    <row r="1000" spans="8:125" x14ac:dyDescent="0.15"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</row>
    <row r="1001" spans="8:125" x14ac:dyDescent="0.15"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</row>
    <row r="1002" spans="8:125" x14ac:dyDescent="0.15"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</row>
    <row r="1003" spans="8:125" x14ac:dyDescent="0.15"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</row>
    <row r="1004" spans="8:125" x14ac:dyDescent="0.15"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</row>
    <row r="1005" spans="8:125" x14ac:dyDescent="0.15"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</row>
    <row r="1006" spans="8:125" x14ac:dyDescent="0.15"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</row>
    <row r="1007" spans="8:125" x14ac:dyDescent="0.15"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</row>
    <row r="1008" spans="8:125" x14ac:dyDescent="0.15"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</row>
    <row r="1009" spans="8:125" x14ac:dyDescent="0.15"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</row>
    <row r="1010" spans="8:125" x14ac:dyDescent="0.15"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</row>
    <row r="1011" spans="8:125" x14ac:dyDescent="0.15"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</row>
    <row r="1012" spans="8:125" x14ac:dyDescent="0.15"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</row>
    <row r="1013" spans="8:125" x14ac:dyDescent="0.15"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</row>
    <row r="1014" spans="8:125" x14ac:dyDescent="0.15"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</row>
    <row r="1015" spans="8:125" x14ac:dyDescent="0.15"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</row>
    <row r="1016" spans="8:125" x14ac:dyDescent="0.15"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</row>
    <row r="1017" spans="8:125" x14ac:dyDescent="0.15"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</row>
    <row r="1018" spans="8:125" x14ac:dyDescent="0.15"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</row>
    <row r="1019" spans="8:125" x14ac:dyDescent="0.15"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</row>
    <row r="1020" spans="8:125" x14ac:dyDescent="0.15"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</row>
    <row r="1021" spans="8:125" x14ac:dyDescent="0.15"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</row>
    <row r="1022" spans="8:125" x14ac:dyDescent="0.15"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</row>
    <row r="1023" spans="8:125" x14ac:dyDescent="0.15"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</row>
    <row r="1024" spans="8:125" x14ac:dyDescent="0.15"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</row>
    <row r="1025" spans="8:125" x14ac:dyDescent="0.15"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</row>
    <row r="1026" spans="8:125" x14ac:dyDescent="0.15"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</row>
    <row r="1027" spans="8:125" x14ac:dyDescent="0.15"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</row>
    <row r="1028" spans="8:125" x14ac:dyDescent="0.15"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</row>
    <row r="1029" spans="8:125" x14ac:dyDescent="0.15"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</row>
    <row r="1030" spans="8:125" x14ac:dyDescent="0.15"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</row>
    <row r="1031" spans="8:125" x14ac:dyDescent="0.15"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</row>
    <row r="1032" spans="8:125" x14ac:dyDescent="0.15"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</row>
    <row r="1033" spans="8:125" x14ac:dyDescent="0.15"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</row>
    <row r="1034" spans="8:125" x14ac:dyDescent="0.15"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</row>
    <row r="1035" spans="8:125" x14ac:dyDescent="0.15"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</row>
    <row r="1036" spans="8:125" x14ac:dyDescent="0.15"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</row>
    <row r="1037" spans="8:125" x14ac:dyDescent="0.15"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</row>
    <row r="1038" spans="8:125" x14ac:dyDescent="0.15"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</row>
    <row r="1039" spans="8:125" x14ac:dyDescent="0.15"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</row>
    <row r="1040" spans="8:125" x14ac:dyDescent="0.15"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</row>
    <row r="1041" spans="8:125" x14ac:dyDescent="0.15"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</row>
    <row r="1042" spans="8:125" x14ac:dyDescent="0.15"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</row>
    <row r="1043" spans="8:125" x14ac:dyDescent="0.15"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</row>
    <row r="1044" spans="8:125" x14ac:dyDescent="0.15"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</row>
    <row r="1045" spans="8:125" x14ac:dyDescent="0.15"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</row>
    <row r="1046" spans="8:125" x14ac:dyDescent="0.15"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</row>
    <row r="1047" spans="8:125" x14ac:dyDescent="0.15"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</row>
    <row r="1048" spans="8:125" x14ac:dyDescent="0.15"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</row>
    <row r="1049" spans="8:125" x14ac:dyDescent="0.15"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</row>
    <row r="1050" spans="8:125" x14ac:dyDescent="0.15"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</row>
    <row r="1051" spans="8:125" x14ac:dyDescent="0.15"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</row>
    <row r="1052" spans="8:125" x14ac:dyDescent="0.15"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</row>
    <row r="1053" spans="8:125" x14ac:dyDescent="0.15"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</row>
    <row r="1054" spans="8:125" x14ac:dyDescent="0.15"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</row>
    <row r="1055" spans="8:125" x14ac:dyDescent="0.15"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</row>
    <row r="1056" spans="8:125" x14ac:dyDescent="0.15"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</row>
    <row r="1057" spans="8:125" x14ac:dyDescent="0.15"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</row>
    <row r="1058" spans="8:125" x14ac:dyDescent="0.15"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</row>
    <row r="1059" spans="8:125" x14ac:dyDescent="0.15"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</row>
    <row r="1060" spans="8:125" x14ac:dyDescent="0.15"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</row>
    <row r="1061" spans="8:125" x14ac:dyDescent="0.15"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</row>
    <row r="1062" spans="8:125" x14ac:dyDescent="0.15"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</row>
    <row r="1063" spans="8:125" x14ac:dyDescent="0.15"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</row>
    <row r="1064" spans="8:125" x14ac:dyDescent="0.15"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</row>
    <row r="1065" spans="8:125" x14ac:dyDescent="0.15"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</row>
    <row r="1066" spans="8:125" x14ac:dyDescent="0.15"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</row>
    <row r="1067" spans="8:125" x14ac:dyDescent="0.15"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</row>
    <row r="1068" spans="8:125" x14ac:dyDescent="0.15"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</row>
    <row r="1069" spans="8:125" x14ac:dyDescent="0.15"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</row>
    <row r="1070" spans="8:125" x14ac:dyDescent="0.15"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</row>
    <row r="1071" spans="8:125" x14ac:dyDescent="0.15"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</row>
    <row r="1072" spans="8:125" x14ac:dyDescent="0.15"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</row>
    <row r="1073" spans="8:125" x14ac:dyDescent="0.15"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</row>
    <row r="1074" spans="8:125" x14ac:dyDescent="0.15"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</row>
    <row r="1075" spans="8:125" x14ac:dyDescent="0.15"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</row>
    <row r="1076" spans="8:125" x14ac:dyDescent="0.15"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</row>
    <row r="1077" spans="8:125" x14ac:dyDescent="0.15"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</row>
    <row r="1078" spans="8:125" x14ac:dyDescent="0.15"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</row>
    <row r="1079" spans="8:125" x14ac:dyDescent="0.15"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</row>
    <row r="1080" spans="8:125" x14ac:dyDescent="0.15"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</row>
    <row r="1081" spans="8:125" x14ac:dyDescent="0.15"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</row>
    <row r="1082" spans="8:125" x14ac:dyDescent="0.15"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</row>
    <row r="1083" spans="8:125" x14ac:dyDescent="0.15"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</row>
    <row r="1084" spans="8:125" x14ac:dyDescent="0.15"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</row>
    <row r="1085" spans="8:125" x14ac:dyDescent="0.15"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</row>
    <row r="1086" spans="8:125" x14ac:dyDescent="0.15"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</row>
    <row r="1087" spans="8:125" x14ac:dyDescent="0.15"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</row>
    <row r="1088" spans="8:125" x14ac:dyDescent="0.15"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</row>
    <row r="1089" spans="8:125" x14ac:dyDescent="0.15"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</row>
    <row r="1090" spans="8:125" x14ac:dyDescent="0.15"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</row>
    <row r="1091" spans="8:125" x14ac:dyDescent="0.15"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</row>
    <row r="1092" spans="8:125" x14ac:dyDescent="0.15"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</row>
    <row r="1093" spans="8:125" x14ac:dyDescent="0.15"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</row>
    <row r="1094" spans="8:125" x14ac:dyDescent="0.15"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</row>
    <row r="1095" spans="8:125" x14ac:dyDescent="0.15"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</row>
    <row r="1096" spans="8:125" x14ac:dyDescent="0.15"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</row>
    <row r="1097" spans="8:125" x14ac:dyDescent="0.15"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</row>
    <row r="1098" spans="8:125" x14ac:dyDescent="0.15"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</row>
    <row r="1099" spans="8:125" x14ac:dyDescent="0.15"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</row>
    <row r="1100" spans="8:125" x14ac:dyDescent="0.15"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</row>
    <row r="1101" spans="8:125" x14ac:dyDescent="0.15"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</row>
    <row r="1102" spans="8:125" x14ac:dyDescent="0.15"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</row>
    <row r="1103" spans="8:125" x14ac:dyDescent="0.15"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</row>
    <row r="1104" spans="8:125" x14ac:dyDescent="0.15"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</row>
    <row r="1105" spans="8:125" x14ac:dyDescent="0.15"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</row>
    <row r="1106" spans="8:125" x14ac:dyDescent="0.15"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</row>
    <row r="1107" spans="8:125" x14ac:dyDescent="0.15"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</row>
    <row r="1108" spans="8:125" x14ac:dyDescent="0.15"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</row>
    <row r="1109" spans="8:125" x14ac:dyDescent="0.15"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</row>
    <row r="1110" spans="8:125" x14ac:dyDescent="0.15"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</row>
    <row r="1111" spans="8:125" x14ac:dyDescent="0.15"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</row>
    <row r="1112" spans="8:125" x14ac:dyDescent="0.15"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</row>
    <row r="1113" spans="8:125" x14ac:dyDescent="0.15"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</row>
    <row r="1114" spans="8:125" x14ac:dyDescent="0.15"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</row>
    <row r="1115" spans="8:125" x14ac:dyDescent="0.15"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</row>
    <row r="1116" spans="8:125" x14ac:dyDescent="0.15"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</row>
    <row r="1117" spans="8:125" x14ac:dyDescent="0.15"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</row>
    <row r="1118" spans="8:125" x14ac:dyDescent="0.15"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</row>
    <row r="1119" spans="8:125" x14ac:dyDescent="0.15"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</row>
    <row r="1120" spans="8:125" x14ac:dyDescent="0.15"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</row>
    <row r="1121" spans="8:125" x14ac:dyDescent="0.15"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</row>
    <row r="1122" spans="8:125" x14ac:dyDescent="0.15"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</row>
    <row r="1123" spans="8:125" x14ac:dyDescent="0.15"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</row>
    <row r="1124" spans="8:125" x14ac:dyDescent="0.15"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</row>
    <row r="1125" spans="8:125" x14ac:dyDescent="0.15"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</row>
    <row r="1126" spans="8:125" x14ac:dyDescent="0.15"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</row>
    <row r="1127" spans="8:125" x14ac:dyDescent="0.15"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</row>
    <row r="1128" spans="8:125" x14ac:dyDescent="0.15"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</row>
    <row r="1129" spans="8:125" x14ac:dyDescent="0.15"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</row>
    <row r="1130" spans="8:125" x14ac:dyDescent="0.15"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</row>
    <row r="1131" spans="8:125" x14ac:dyDescent="0.15"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</row>
    <row r="1132" spans="8:125" x14ac:dyDescent="0.15"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</row>
    <row r="1133" spans="8:125" x14ac:dyDescent="0.15"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</row>
    <row r="1134" spans="8:125" x14ac:dyDescent="0.15"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</row>
    <row r="1135" spans="8:125" x14ac:dyDescent="0.15"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</row>
    <row r="1136" spans="8:125" x14ac:dyDescent="0.15"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</row>
    <row r="1137" spans="8:125" x14ac:dyDescent="0.15"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</row>
    <row r="1138" spans="8:125" x14ac:dyDescent="0.15"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</row>
    <row r="1139" spans="8:125" x14ac:dyDescent="0.15"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</row>
    <row r="1140" spans="8:125" x14ac:dyDescent="0.15"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</row>
    <row r="1141" spans="8:125" x14ac:dyDescent="0.15"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</row>
    <row r="1142" spans="8:125" x14ac:dyDescent="0.15"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</row>
    <row r="1143" spans="8:125" x14ac:dyDescent="0.15"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</row>
    <row r="1144" spans="8:125" x14ac:dyDescent="0.15"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</row>
    <row r="1145" spans="8:125" x14ac:dyDescent="0.15"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</row>
    <row r="1146" spans="8:125" x14ac:dyDescent="0.15"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</row>
    <row r="1147" spans="8:125" x14ac:dyDescent="0.15"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</row>
    <row r="1148" spans="8:125" x14ac:dyDescent="0.15"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</row>
    <row r="1149" spans="8:125" x14ac:dyDescent="0.15"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</row>
    <row r="1150" spans="8:125" x14ac:dyDescent="0.15"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</row>
    <row r="1151" spans="8:125" x14ac:dyDescent="0.15"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</row>
    <row r="1152" spans="8:125" x14ac:dyDescent="0.15"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</row>
    <row r="1153" spans="8:125" x14ac:dyDescent="0.15"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</row>
    <row r="1154" spans="8:125" x14ac:dyDescent="0.15"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</row>
    <row r="1155" spans="8:125" x14ac:dyDescent="0.15"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</row>
    <row r="1156" spans="8:125" x14ac:dyDescent="0.15"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</row>
    <row r="1157" spans="8:125" x14ac:dyDescent="0.15"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</row>
    <row r="1158" spans="8:125" x14ac:dyDescent="0.15"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</row>
    <row r="1159" spans="8:125" x14ac:dyDescent="0.15"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</row>
    <row r="1160" spans="8:125" x14ac:dyDescent="0.15"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</row>
    <row r="1161" spans="8:125" x14ac:dyDescent="0.15"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</row>
    <row r="1162" spans="8:125" x14ac:dyDescent="0.15"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</row>
    <row r="1163" spans="8:125" x14ac:dyDescent="0.15"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</row>
    <row r="1164" spans="8:125" x14ac:dyDescent="0.15"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</row>
    <row r="1165" spans="8:125" x14ac:dyDescent="0.15"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</row>
    <row r="1166" spans="8:125" x14ac:dyDescent="0.15"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</row>
    <row r="1167" spans="8:125" x14ac:dyDescent="0.15"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</row>
    <row r="1168" spans="8:125" x14ac:dyDescent="0.15"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</row>
    <row r="1169" spans="8:125" x14ac:dyDescent="0.15"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</row>
    <row r="1170" spans="8:125" x14ac:dyDescent="0.15"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</row>
    <row r="1171" spans="8:125" x14ac:dyDescent="0.15"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</row>
    <row r="1172" spans="8:125" x14ac:dyDescent="0.15"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</row>
    <row r="1173" spans="8:125" x14ac:dyDescent="0.15"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</row>
    <row r="1174" spans="8:125" x14ac:dyDescent="0.15"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</row>
    <row r="1175" spans="8:125" x14ac:dyDescent="0.15"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</row>
    <row r="1176" spans="8:125" x14ac:dyDescent="0.15"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</row>
    <row r="1177" spans="8:125" x14ac:dyDescent="0.15"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</row>
    <row r="1178" spans="8:125" x14ac:dyDescent="0.15"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</row>
    <row r="1179" spans="8:125" x14ac:dyDescent="0.15"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</row>
    <row r="1180" spans="8:125" x14ac:dyDescent="0.15"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</row>
    <row r="1181" spans="8:125" x14ac:dyDescent="0.15"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</row>
    <row r="1182" spans="8:125" x14ac:dyDescent="0.15"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</row>
    <row r="1183" spans="8:125" x14ac:dyDescent="0.15"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</row>
    <row r="1184" spans="8:125" x14ac:dyDescent="0.15"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</row>
    <row r="1185" spans="8:125" x14ac:dyDescent="0.15"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</row>
    <row r="1186" spans="8:125" x14ac:dyDescent="0.15"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</row>
    <row r="1187" spans="8:125" x14ac:dyDescent="0.15"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</row>
    <row r="1188" spans="8:125" x14ac:dyDescent="0.15"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</row>
    <row r="1189" spans="8:125" x14ac:dyDescent="0.15"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</row>
    <row r="1190" spans="8:125" x14ac:dyDescent="0.15"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</row>
    <row r="1191" spans="8:125" x14ac:dyDescent="0.15"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</row>
    <row r="1192" spans="8:125" x14ac:dyDescent="0.15"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</row>
    <row r="1193" spans="8:125" x14ac:dyDescent="0.15"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</row>
    <row r="1194" spans="8:125" x14ac:dyDescent="0.15"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</row>
    <row r="1195" spans="8:125" x14ac:dyDescent="0.15"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</row>
    <row r="1196" spans="8:125" x14ac:dyDescent="0.15"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</row>
    <row r="1197" spans="8:125" x14ac:dyDescent="0.15"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</row>
    <row r="1198" spans="8:125" x14ac:dyDescent="0.15"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</row>
    <row r="1199" spans="8:125" x14ac:dyDescent="0.15"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</row>
    <row r="1200" spans="8:125" x14ac:dyDescent="0.15"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</row>
  </sheetData>
  <mergeCells count="12">
    <mergeCell ref="A6:G6"/>
    <mergeCell ref="A3:G3"/>
    <mergeCell ref="A4:G4"/>
    <mergeCell ref="A5:G5"/>
    <mergeCell ref="A39:C39"/>
    <mergeCell ref="A40:B40"/>
    <mergeCell ref="A8:A10"/>
    <mergeCell ref="B8:D8"/>
    <mergeCell ref="E8:G8"/>
    <mergeCell ref="B9:B10"/>
    <mergeCell ref="C9:D9"/>
    <mergeCell ref="E9:F9"/>
  </mergeCells>
  <pageMargins left="0.74803149606299213" right="0.74803149606299213" top="0.98425196850393704" bottom="0.98425196850393704" header="0" footer="0"/>
  <pageSetup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workbookViewId="0">
      <selection activeCell="C35" sqref="C35"/>
    </sheetView>
  </sheetViews>
  <sheetFormatPr baseColWidth="10" defaultRowHeight="10.5" x14ac:dyDescent="0.15"/>
  <cols>
    <col min="1" max="1" width="62.140625" style="43" customWidth="1"/>
    <col min="2" max="2" width="15.28515625" style="43" customWidth="1"/>
    <col min="3" max="3" width="7.7109375" style="43" customWidth="1"/>
    <col min="4" max="4" width="12" style="43" bestFit="1" customWidth="1"/>
    <col min="5" max="5" width="23.42578125" style="43" customWidth="1"/>
    <col min="6" max="8" width="11.42578125" style="43"/>
    <col min="9" max="9" width="26.42578125" style="43" customWidth="1"/>
    <col min="10" max="12" width="11.42578125" style="43"/>
    <col min="13" max="13" width="36.42578125" style="43" customWidth="1"/>
    <col min="14" max="16" width="11.42578125" style="43"/>
    <col min="17" max="17" width="27.42578125" style="43" customWidth="1"/>
    <col min="18" max="19" width="11.42578125" style="43"/>
    <col min="20" max="20" width="13.7109375" style="43" customWidth="1"/>
    <col min="21" max="256" width="11.42578125" style="43"/>
    <col min="257" max="257" width="62.140625" style="43" customWidth="1"/>
    <col min="258" max="258" width="12" style="43" bestFit="1" customWidth="1"/>
    <col min="259" max="259" width="7.7109375" style="43" customWidth="1"/>
    <col min="260" max="260" width="12" style="43" bestFit="1" customWidth="1"/>
    <col min="261" max="261" width="23.42578125" style="43" customWidth="1"/>
    <col min="262" max="264" width="11.42578125" style="43"/>
    <col min="265" max="265" width="26.42578125" style="43" customWidth="1"/>
    <col min="266" max="268" width="11.42578125" style="43"/>
    <col min="269" max="269" width="36.42578125" style="43" customWidth="1"/>
    <col min="270" max="272" width="11.42578125" style="43"/>
    <col min="273" max="273" width="27.42578125" style="43" customWidth="1"/>
    <col min="274" max="275" width="11.42578125" style="43"/>
    <col min="276" max="276" width="13.7109375" style="43" customWidth="1"/>
    <col min="277" max="512" width="11.42578125" style="43"/>
    <col min="513" max="513" width="62.140625" style="43" customWidth="1"/>
    <col min="514" max="514" width="12" style="43" bestFit="1" customWidth="1"/>
    <col min="515" max="515" width="7.7109375" style="43" customWidth="1"/>
    <col min="516" max="516" width="12" style="43" bestFit="1" customWidth="1"/>
    <col min="517" max="517" width="23.42578125" style="43" customWidth="1"/>
    <col min="518" max="520" width="11.42578125" style="43"/>
    <col min="521" max="521" width="26.42578125" style="43" customWidth="1"/>
    <col min="522" max="524" width="11.42578125" style="43"/>
    <col min="525" max="525" width="36.42578125" style="43" customWidth="1"/>
    <col min="526" max="528" width="11.42578125" style="43"/>
    <col min="529" max="529" width="27.42578125" style="43" customWidth="1"/>
    <col min="530" max="531" width="11.42578125" style="43"/>
    <col min="532" max="532" width="13.7109375" style="43" customWidth="1"/>
    <col min="533" max="768" width="11.42578125" style="43"/>
    <col min="769" max="769" width="62.140625" style="43" customWidth="1"/>
    <col min="770" max="770" width="12" style="43" bestFit="1" customWidth="1"/>
    <col min="771" max="771" width="7.7109375" style="43" customWidth="1"/>
    <col min="772" max="772" width="12" style="43" bestFit="1" customWidth="1"/>
    <col min="773" max="773" width="23.42578125" style="43" customWidth="1"/>
    <col min="774" max="776" width="11.42578125" style="43"/>
    <col min="777" max="777" width="26.42578125" style="43" customWidth="1"/>
    <col min="778" max="780" width="11.42578125" style="43"/>
    <col min="781" max="781" width="36.42578125" style="43" customWidth="1"/>
    <col min="782" max="784" width="11.42578125" style="43"/>
    <col min="785" max="785" width="27.42578125" style="43" customWidth="1"/>
    <col min="786" max="787" width="11.42578125" style="43"/>
    <col min="788" max="788" width="13.7109375" style="43" customWidth="1"/>
    <col min="789" max="1024" width="11.42578125" style="43"/>
    <col min="1025" max="1025" width="62.140625" style="43" customWidth="1"/>
    <col min="1026" max="1026" width="12" style="43" bestFit="1" customWidth="1"/>
    <col min="1027" max="1027" width="7.7109375" style="43" customWidth="1"/>
    <col min="1028" max="1028" width="12" style="43" bestFit="1" customWidth="1"/>
    <col min="1029" max="1029" width="23.42578125" style="43" customWidth="1"/>
    <col min="1030" max="1032" width="11.42578125" style="43"/>
    <col min="1033" max="1033" width="26.42578125" style="43" customWidth="1"/>
    <col min="1034" max="1036" width="11.42578125" style="43"/>
    <col min="1037" max="1037" width="36.42578125" style="43" customWidth="1"/>
    <col min="1038" max="1040" width="11.42578125" style="43"/>
    <col min="1041" max="1041" width="27.42578125" style="43" customWidth="1"/>
    <col min="1042" max="1043" width="11.42578125" style="43"/>
    <col min="1044" max="1044" width="13.7109375" style="43" customWidth="1"/>
    <col min="1045" max="1280" width="11.42578125" style="43"/>
    <col min="1281" max="1281" width="62.140625" style="43" customWidth="1"/>
    <col min="1282" max="1282" width="12" style="43" bestFit="1" customWidth="1"/>
    <col min="1283" max="1283" width="7.7109375" style="43" customWidth="1"/>
    <col min="1284" max="1284" width="12" style="43" bestFit="1" customWidth="1"/>
    <col min="1285" max="1285" width="23.42578125" style="43" customWidth="1"/>
    <col min="1286" max="1288" width="11.42578125" style="43"/>
    <col min="1289" max="1289" width="26.42578125" style="43" customWidth="1"/>
    <col min="1290" max="1292" width="11.42578125" style="43"/>
    <col min="1293" max="1293" width="36.42578125" style="43" customWidth="1"/>
    <col min="1294" max="1296" width="11.42578125" style="43"/>
    <col min="1297" max="1297" width="27.42578125" style="43" customWidth="1"/>
    <col min="1298" max="1299" width="11.42578125" style="43"/>
    <col min="1300" max="1300" width="13.7109375" style="43" customWidth="1"/>
    <col min="1301" max="1536" width="11.42578125" style="43"/>
    <col min="1537" max="1537" width="62.140625" style="43" customWidth="1"/>
    <col min="1538" max="1538" width="12" style="43" bestFit="1" customWidth="1"/>
    <col min="1539" max="1539" width="7.7109375" style="43" customWidth="1"/>
    <col min="1540" max="1540" width="12" style="43" bestFit="1" customWidth="1"/>
    <col min="1541" max="1541" width="23.42578125" style="43" customWidth="1"/>
    <col min="1542" max="1544" width="11.42578125" style="43"/>
    <col min="1545" max="1545" width="26.42578125" style="43" customWidth="1"/>
    <col min="1546" max="1548" width="11.42578125" style="43"/>
    <col min="1549" max="1549" width="36.42578125" style="43" customWidth="1"/>
    <col min="1550" max="1552" width="11.42578125" style="43"/>
    <col min="1553" max="1553" width="27.42578125" style="43" customWidth="1"/>
    <col min="1554" max="1555" width="11.42578125" style="43"/>
    <col min="1556" max="1556" width="13.7109375" style="43" customWidth="1"/>
    <col min="1557" max="1792" width="11.42578125" style="43"/>
    <col min="1793" max="1793" width="62.140625" style="43" customWidth="1"/>
    <col min="1794" max="1794" width="12" style="43" bestFit="1" customWidth="1"/>
    <col min="1795" max="1795" width="7.7109375" style="43" customWidth="1"/>
    <col min="1796" max="1796" width="12" style="43" bestFit="1" customWidth="1"/>
    <col min="1797" max="1797" width="23.42578125" style="43" customWidth="1"/>
    <col min="1798" max="1800" width="11.42578125" style="43"/>
    <col min="1801" max="1801" width="26.42578125" style="43" customWidth="1"/>
    <col min="1802" max="1804" width="11.42578125" style="43"/>
    <col min="1805" max="1805" width="36.42578125" style="43" customWidth="1"/>
    <col min="1806" max="1808" width="11.42578125" style="43"/>
    <col min="1809" max="1809" width="27.42578125" style="43" customWidth="1"/>
    <col min="1810" max="1811" width="11.42578125" style="43"/>
    <col min="1812" max="1812" width="13.7109375" style="43" customWidth="1"/>
    <col min="1813" max="2048" width="11.42578125" style="43"/>
    <col min="2049" max="2049" width="62.140625" style="43" customWidth="1"/>
    <col min="2050" max="2050" width="12" style="43" bestFit="1" customWidth="1"/>
    <col min="2051" max="2051" width="7.7109375" style="43" customWidth="1"/>
    <col min="2052" max="2052" width="12" style="43" bestFit="1" customWidth="1"/>
    <col min="2053" max="2053" width="23.42578125" style="43" customWidth="1"/>
    <col min="2054" max="2056" width="11.42578125" style="43"/>
    <col min="2057" max="2057" width="26.42578125" style="43" customWidth="1"/>
    <col min="2058" max="2060" width="11.42578125" style="43"/>
    <col min="2061" max="2061" width="36.42578125" style="43" customWidth="1"/>
    <col min="2062" max="2064" width="11.42578125" style="43"/>
    <col min="2065" max="2065" width="27.42578125" style="43" customWidth="1"/>
    <col min="2066" max="2067" width="11.42578125" style="43"/>
    <col min="2068" max="2068" width="13.7109375" style="43" customWidth="1"/>
    <col min="2069" max="2304" width="11.42578125" style="43"/>
    <col min="2305" max="2305" width="62.140625" style="43" customWidth="1"/>
    <col min="2306" max="2306" width="12" style="43" bestFit="1" customWidth="1"/>
    <col min="2307" max="2307" width="7.7109375" style="43" customWidth="1"/>
    <col min="2308" max="2308" width="12" style="43" bestFit="1" customWidth="1"/>
    <col min="2309" max="2309" width="23.42578125" style="43" customWidth="1"/>
    <col min="2310" max="2312" width="11.42578125" style="43"/>
    <col min="2313" max="2313" width="26.42578125" style="43" customWidth="1"/>
    <col min="2314" max="2316" width="11.42578125" style="43"/>
    <col min="2317" max="2317" width="36.42578125" style="43" customWidth="1"/>
    <col min="2318" max="2320" width="11.42578125" style="43"/>
    <col min="2321" max="2321" width="27.42578125" style="43" customWidth="1"/>
    <col min="2322" max="2323" width="11.42578125" style="43"/>
    <col min="2324" max="2324" width="13.7109375" style="43" customWidth="1"/>
    <col min="2325" max="2560" width="11.42578125" style="43"/>
    <col min="2561" max="2561" width="62.140625" style="43" customWidth="1"/>
    <col min="2562" max="2562" width="12" style="43" bestFit="1" customWidth="1"/>
    <col min="2563" max="2563" width="7.7109375" style="43" customWidth="1"/>
    <col min="2564" max="2564" width="12" style="43" bestFit="1" customWidth="1"/>
    <col min="2565" max="2565" width="23.42578125" style="43" customWidth="1"/>
    <col min="2566" max="2568" width="11.42578125" style="43"/>
    <col min="2569" max="2569" width="26.42578125" style="43" customWidth="1"/>
    <col min="2570" max="2572" width="11.42578125" style="43"/>
    <col min="2573" max="2573" width="36.42578125" style="43" customWidth="1"/>
    <col min="2574" max="2576" width="11.42578125" style="43"/>
    <col min="2577" max="2577" width="27.42578125" style="43" customWidth="1"/>
    <col min="2578" max="2579" width="11.42578125" style="43"/>
    <col min="2580" max="2580" width="13.7109375" style="43" customWidth="1"/>
    <col min="2581" max="2816" width="11.42578125" style="43"/>
    <col min="2817" max="2817" width="62.140625" style="43" customWidth="1"/>
    <col min="2818" max="2818" width="12" style="43" bestFit="1" customWidth="1"/>
    <col min="2819" max="2819" width="7.7109375" style="43" customWidth="1"/>
    <col min="2820" max="2820" width="12" style="43" bestFit="1" customWidth="1"/>
    <col min="2821" max="2821" width="23.42578125" style="43" customWidth="1"/>
    <col min="2822" max="2824" width="11.42578125" style="43"/>
    <col min="2825" max="2825" width="26.42578125" style="43" customWidth="1"/>
    <col min="2826" max="2828" width="11.42578125" style="43"/>
    <col min="2829" max="2829" width="36.42578125" style="43" customWidth="1"/>
    <col min="2830" max="2832" width="11.42578125" style="43"/>
    <col min="2833" max="2833" width="27.42578125" style="43" customWidth="1"/>
    <col min="2834" max="2835" width="11.42578125" style="43"/>
    <col min="2836" max="2836" width="13.7109375" style="43" customWidth="1"/>
    <col min="2837" max="3072" width="11.42578125" style="43"/>
    <col min="3073" max="3073" width="62.140625" style="43" customWidth="1"/>
    <col min="3074" max="3074" width="12" style="43" bestFit="1" customWidth="1"/>
    <col min="3075" max="3075" width="7.7109375" style="43" customWidth="1"/>
    <col min="3076" max="3076" width="12" style="43" bestFit="1" customWidth="1"/>
    <col min="3077" max="3077" width="23.42578125" style="43" customWidth="1"/>
    <col min="3078" max="3080" width="11.42578125" style="43"/>
    <col min="3081" max="3081" width="26.42578125" style="43" customWidth="1"/>
    <col min="3082" max="3084" width="11.42578125" style="43"/>
    <col min="3085" max="3085" width="36.42578125" style="43" customWidth="1"/>
    <col min="3086" max="3088" width="11.42578125" style="43"/>
    <col min="3089" max="3089" width="27.42578125" style="43" customWidth="1"/>
    <col min="3090" max="3091" width="11.42578125" style="43"/>
    <col min="3092" max="3092" width="13.7109375" style="43" customWidth="1"/>
    <col min="3093" max="3328" width="11.42578125" style="43"/>
    <col min="3329" max="3329" width="62.140625" style="43" customWidth="1"/>
    <col min="3330" max="3330" width="12" style="43" bestFit="1" customWidth="1"/>
    <col min="3331" max="3331" width="7.7109375" style="43" customWidth="1"/>
    <col min="3332" max="3332" width="12" style="43" bestFit="1" customWidth="1"/>
    <col min="3333" max="3333" width="23.42578125" style="43" customWidth="1"/>
    <col min="3334" max="3336" width="11.42578125" style="43"/>
    <col min="3337" max="3337" width="26.42578125" style="43" customWidth="1"/>
    <col min="3338" max="3340" width="11.42578125" style="43"/>
    <col min="3341" max="3341" width="36.42578125" style="43" customWidth="1"/>
    <col min="3342" max="3344" width="11.42578125" style="43"/>
    <col min="3345" max="3345" width="27.42578125" style="43" customWidth="1"/>
    <col min="3346" max="3347" width="11.42578125" style="43"/>
    <col min="3348" max="3348" width="13.7109375" style="43" customWidth="1"/>
    <col min="3349" max="3584" width="11.42578125" style="43"/>
    <col min="3585" max="3585" width="62.140625" style="43" customWidth="1"/>
    <col min="3586" max="3586" width="12" style="43" bestFit="1" customWidth="1"/>
    <col min="3587" max="3587" width="7.7109375" style="43" customWidth="1"/>
    <col min="3588" max="3588" width="12" style="43" bestFit="1" customWidth="1"/>
    <col min="3589" max="3589" width="23.42578125" style="43" customWidth="1"/>
    <col min="3590" max="3592" width="11.42578125" style="43"/>
    <col min="3593" max="3593" width="26.42578125" style="43" customWidth="1"/>
    <col min="3594" max="3596" width="11.42578125" style="43"/>
    <col min="3597" max="3597" width="36.42578125" style="43" customWidth="1"/>
    <col min="3598" max="3600" width="11.42578125" style="43"/>
    <col min="3601" max="3601" width="27.42578125" style="43" customWidth="1"/>
    <col min="3602" max="3603" width="11.42578125" style="43"/>
    <col min="3604" max="3604" width="13.7109375" style="43" customWidth="1"/>
    <col min="3605" max="3840" width="11.42578125" style="43"/>
    <col min="3841" max="3841" width="62.140625" style="43" customWidth="1"/>
    <col min="3842" max="3842" width="12" style="43" bestFit="1" customWidth="1"/>
    <col min="3843" max="3843" width="7.7109375" style="43" customWidth="1"/>
    <col min="3844" max="3844" width="12" style="43" bestFit="1" customWidth="1"/>
    <col min="3845" max="3845" width="23.42578125" style="43" customWidth="1"/>
    <col min="3846" max="3848" width="11.42578125" style="43"/>
    <col min="3849" max="3849" width="26.42578125" style="43" customWidth="1"/>
    <col min="3850" max="3852" width="11.42578125" style="43"/>
    <col min="3853" max="3853" width="36.42578125" style="43" customWidth="1"/>
    <col min="3854" max="3856" width="11.42578125" style="43"/>
    <col min="3857" max="3857" width="27.42578125" style="43" customWidth="1"/>
    <col min="3858" max="3859" width="11.42578125" style="43"/>
    <col min="3860" max="3860" width="13.7109375" style="43" customWidth="1"/>
    <col min="3861" max="4096" width="11.42578125" style="43"/>
    <col min="4097" max="4097" width="62.140625" style="43" customWidth="1"/>
    <col min="4098" max="4098" width="12" style="43" bestFit="1" customWidth="1"/>
    <col min="4099" max="4099" width="7.7109375" style="43" customWidth="1"/>
    <col min="4100" max="4100" width="12" style="43" bestFit="1" customWidth="1"/>
    <col min="4101" max="4101" width="23.42578125" style="43" customWidth="1"/>
    <col min="4102" max="4104" width="11.42578125" style="43"/>
    <col min="4105" max="4105" width="26.42578125" style="43" customWidth="1"/>
    <col min="4106" max="4108" width="11.42578125" style="43"/>
    <col min="4109" max="4109" width="36.42578125" style="43" customWidth="1"/>
    <col min="4110" max="4112" width="11.42578125" style="43"/>
    <col min="4113" max="4113" width="27.42578125" style="43" customWidth="1"/>
    <col min="4114" max="4115" width="11.42578125" style="43"/>
    <col min="4116" max="4116" width="13.7109375" style="43" customWidth="1"/>
    <col min="4117" max="4352" width="11.42578125" style="43"/>
    <col min="4353" max="4353" width="62.140625" style="43" customWidth="1"/>
    <col min="4354" max="4354" width="12" style="43" bestFit="1" customWidth="1"/>
    <col min="4355" max="4355" width="7.7109375" style="43" customWidth="1"/>
    <col min="4356" max="4356" width="12" style="43" bestFit="1" customWidth="1"/>
    <col min="4357" max="4357" width="23.42578125" style="43" customWidth="1"/>
    <col min="4358" max="4360" width="11.42578125" style="43"/>
    <col min="4361" max="4361" width="26.42578125" style="43" customWidth="1"/>
    <col min="4362" max="4364" width="11.42578125" style="43"/>
    <col min="4365" max="4365" width="36.42578125" style="43" customWidth="1"/>
    <col min="4366" max="4368" width="11.42578125" style="43"/>
    <col min="4369" max="4369" width="27.42578125" style="43" customWidth="1"/>
    <col min="4370" max="4371" width="11.42578125" style="43"/>
    <col min="4372" max="4372" width="13.7109375" style="43" customWidth="1"/>
    <col min="4373" max="4608" width="11.42578125" style="43"/>
    <col min="4609" max="4609" width="62.140625" style="43" customWidth="1"/>
    <col min="4610" max="4610" width="12" style="43" bestFit="1" customWidth="1"/>
    <col min="4611" max="4611" width="7.7109375" style="43" customWidth="1"/>
    <col min="4612" max="4612" width="12" style="43" bestFit="1" customWidth="1"/>
    <col min="4613" max="4613" width="23.42578125" style="43" customWidth="1"/>
    <col min="4614" max="4616" width="11.42578125" style="43"/>
    <col min="4617" max="4617" width="26.42578125" style="43" customWidth="1"/>
    <col min="4618" max="4620" width="11.42578125" style="43"/>
    <col min="4621" max="4621" width="36.42578125" style="43" customWidth="1"/>
    <col min="4622" max="4624" width="11.42578125" style="43"/>
    <col min="4625" max="4625" width="27.42578125" style="43" customWidth="1"/>
    <col min="4626" max="4627" width="11.42578125" style="43"/>
    <col min="4628" max="4628" width="13.7109375" style="43" customWidth="1"/>
    <col min="4629" max="4864" width="11.42578125" style="43"/>
    <col min="4865" max="4865" width="62.140625" style="43" customWidth="1"/>
    <col min="4866" max="4866" width="12" style="43" bestFit="1" customWidth="1"/>
    <col min="4867" max="4867" width="7.7109375" style="43" customWidth="1"/>
    <col min="4868" max="4868" width="12" style="43" bestFit="1" customWidth="1"/>
    <col min="4869" max="4869" width="23.42578125" style="43" customWidth="1"/>
    <col min="4870" max="4872" width="11.42578125" style="43"/>
    <col min="4873" max="4873" width="26.42578125" style="43" customWidth="1"/>
    <col min="4874" max="4876" width="11.42578125" style="43"/>
    <col min="4877" max="4877" width="36.42578125" style="43" customWidth="1"/>
    <col min="4878" max="4880" width="11.42578125" style="43"/>
    <col min="4881" max="4881" width="27.42578125" style="43" customWidth="1"/>
    <col min="4882" max="4883" width="11.42578125" style="43"/>
    <col min="4884" max="4884" width="13.7109375" style="43" customWidth="1"/>
    <col min="4885" max="5120" width="11.42578125" style="43"/>
    <col min="5121" max="5121" width="62.140625" style="43" customWidth="1"/>
    <col min="5122" max="5122" width="12" style="43" bestFit="1" customWidth="1"/>
    <col min="5123" max="5123" width="7.7109375" style="43" customWidth="1"/>
    <col min="5124" max="5124" width="12" style="43" bestFit="1" customWidth="1"/>
    <col min="5125" max="5125" width="23.42578125" style="43" customWidth="1"/>
    <col min="5126" max="5128" width="11.42578125" style="43"/>
    <col min="5129" max="5129" width="26.42578125" style="43" customWidth="1"/>
    <col min="5130" max="5132" width="11.42578125" style="43"/>
    <col min="5133" max="5133" width="36.42578125" style="43" customWidth="1"/>
    <col min="5134" max="5136" width="11.42578125" style="43"/>
    <col min="5137" max="5137" width="27.42578125" style="43" customWidth="1"/>
    <col min="5138" max="5139" width="11.42578125" style="43"/>
    <col min="5140" max="5140" width="13.7109375" style="43" customWidth="1"/>
    <col min="5141" max="5376" width="11.42578125" style="43"/>
    <col min="5377" max="5377" width="62.140625" style="43" customWidth="1"/>
    <col min="5378" max="5378" width="12" style="43" bestFit="1" customWidth="1"/>
    <col min="5379" max="5379" width="7.7109375" style="43" customWidth="1"/>
    <col min="5380" max="5380" width="12" style="43" bestFit="1" customWidth="1"/>
    <col min="5381" max="5381" width="23.42578125" style="43" customWidth="1"/>
    <col min="5382" max="5384" width="11.42578125" style="43"/>
    <col min="5385" max="5385" width="26.42578125" style="43" customWidth="1"/>
    <col min="5386" max="5388" width="11.42578125" style="43"/>
    <col min="5389" max="5389" width="36.42578125" style="43" customWidth="1"/>
    <col min="5390" max="5392" width="11.42578125" style="43"/>
    <col min="5393" max="5393" width="27.42578125" style="43" customWidth="1"/>
    <col min="5394" max="5395" width="11.42578125" style="43"/>
    <col min="5396" max="5396" width="13.7109375" style="43" customWidth="1"/>
    <col min="5397" max="5632" width="11.42578125" style="43"/>
    <col min="5633" max="5633" width="62.140625" style="43" customWidth="1"/>
    <col min="5634" max="5634" width="12" style="43" bestFit="1" customWidth="1"/>
    <col min="5635" max="5635" width="7.7109375" style="43" customWidth="1"/>
    <col min="5636" max="5636" width="12" style="43" bestFit="1" customWidth="1"/>
    <col min="5637" max="5637" width="23.42578125" style="43" customWidth="1"/>
    <col min="5638" max="5640" width="11.42578125" style="43"/>
    <col min="5641" max="5641" width="26.42578125" style="43" customWidth="1"/>
    <col min="5642" max="5644" width="11.42578125" style="43"/>
    <col min="5645" max="5645" width="36.42578125" style="43" customWidth="1"/>
    <col min="5646" max="5648" width="11.42578125" style="43"/>
    <col min="5649" max="5649" width="27.42578125" style="43" customWidth="1"/>
    <col min="5650" max="5651" width="11.42578125" style="43"/>
    <col min="5652" max="5652" width="13.7109375" style="43" customWidth="1"/>
    <col min="5653" max="5888" width="11.42578125" style="43"/>
    <col min="5889" max="5889" width="62.140625" style="43" customWidth="1"/>
    <col min="5890" max="5890" width="12" style="43" bestFit="1" customWidth="1"/>
    <col min="5891" max="5891" width="7.7109375" style="43" customWidth="1"/>
    <col min="5892" max="5892" width="12" style="43" bestFit="1" customWidth="1"/>
    <col min="5893" max="5893" width="23.42578125" style="43" customWidth="1"/>
    <col min="5894" max="5896" width="11.42578125" style="43"/>
    <col min="5897" max="5897" width="26.42578125" style="43" customWidth="1"/>
    <col min="5898" max="5900" width="11.42578125" style="43"/>
    <col min="5901" max="5901" width="36.42578125" style="43" customWidth="1"/>
    <col min="5902" max="5904" width="11.42578125" style="43"/>
    <col min="5905" max="5905" width="27.42578125" style="43" customWidth="1"/>
    <col min="5906" max="5907" width="11.42578125" style="43"/>
    <col min="5908" max="5908" width="13.7109375" style="43" customWidth="1"/>
    <col min="5909" max="6144" width="11.42578125" style="43"/>
    <col min="6145" max="6145" width="62.140625" style="43" customWidth="1"/>
    <col min="6146" max="6146" width="12" style="43" bestFit="1" customWidth="1"/>
    <col min="6147" max="6147" width="7.7109375" style="43" customWidth="1"/>
    <col min="6148" max="6148" width="12" style="43" bestFit="1" customWidth="1"/>
    <col min="6149" max="6149" width="23.42578125" style="43" customWidth="1"/>
    <col min="6150" max="6152" width="11.42578125" style="43"/>
    <col min="6153" max="6153" width="26.42578125" style="43" customWidth="1"/>
    <col min="6154" max="6156" width="11.42578125" style="43"/>
    <col min="6157" max="6157" width="36.42578125" style="43" customWidth="1"/>
    <col min="6158" max="6160" width="11.42578125" style="43"/>
    <col min="6161" max="6161" width="27.42578125" style="43" customWidth="1"/>
    <col min="6162" max="6163" width="11.42578125" style="43"/>
    <col min="6164" max="6164" width="13.7109375" style="43" customWidth="1"/>
    <col min="6165" max="6400" width="11.42578125" style="43"/>
    <col min="6401" max="6401" width="62.140625" style="43" customWidth="1"/>
    <col min="6402" max="6402" width="12" style="43" bestFit="1" customWidth="1"/>
    <col min="6403" max="6403" width="7.7109375" style="43" customWidth="1"/>
    <col min="6404" max="6404" width="12" style="43" bestFit="1" customWidth="1"/>
    <col min="6405" max="6405" width="23.42578125" style="43" customWidth="1"/>
    <col min="6406" max="6408" width="11.42578125" style="43"/>
    <col min="6409" max="6409" width="26.42578125" style="43" customWidth="1"/>
    <col min="6410" max="6412" width="11.42578125" style="43"/>
    <col min="6413" max="6413" width="36.42578125" style="43" customWidth="1"/>
    <col min="6414" max="6416" width="11.42578125" style="43"/>
    <col min="6417" max="6417" width="27.42578125" style="43" customWidth="1"/>
    <col min="6418" max="6419" width="11.42578125" style="43"/>
    <col min="6420" max="6420" width="13.7109375" style="43" customWidth="1"/>
    <col min="6421" max="6656" width="11.42578125" style="43"/>
    <col min="6657" max="6657" width="62.140625" style="43" customWidth="1"/>
    <col min="6658" max="6658" width="12" style="43" bestFit="1" customWidth="1"/>
    <col min="6659" max="6659" width="7.7109375" style="43" customWidth="1"/>
    <col min="6660" max="6660" width="12" style="43" bestFit="1" customWidth="1"/>
    <col min="6661" max="6661" width="23.42578125" style="43" customWidth="1"/>
    <col min="6662" max="6664" width="11.42578125" style="43"/>
    <col min="6665" max="6665" width="26.42578125" style="43" customWidth="1"/>
    <col min="6666" max="6668" width="11.42578125" style="43"/>
    <col min="6669" max="6669" width="36.42578125" style="43" customWidth="1"/>
    <col min="6670" max="6672" width="11.42578125" style="43"/>
    <col min="6673" max="6673" width="27.42578125" style="43" customWidth="1"/>
    <col min="6674" max="6675" width="11.42578125" style="43"/>
    <col min="6676" max="6676" width="13.7109375" style="43" customWidth="1"/>
    <col min="6677" max="6912" width="11.42578125" style="43"/>
    <col min="6913" max="6913" width="62.140625" style="43" customWidth="1"/>
    <col min="6914" max="6914" width="12" style="43" bestFit="1" customWidth="1"/>
    <col min="6915" max="6915" width="7.7109375" style="43" customWidth="1"/>
    <col min="6916" max="6916" width="12" style="43" bestFit="1" customWidth="1"/>
    <col min="6917" max="6917" width="23.42578125" style="43" customWidth="1"/>
    <col min="6918" max="6920" width="11.42578125" style="43"/>
    <col min="6921" max="6921" width="26.42578125" style="43" customWidth="1"/>
    <col min="6922" max="6924" width="11.42578125" style="43"/>
    <col min="6925" max="6925" width="36.42578125" style="43" customWidth="1"/>
    <col min="6926" max="6928" width="11.42578125" style="43"/>
    <col min="6929" max="6929" width="27.42578125" style="43" customWidth="1"/>
    <col min="6930" max="6931" width="11.42578125" style="43"/>
    <col min="6932" max="6932" width="13.7109375" style="43" customWidth="1"/>
    <col min="6933" max="7168" width="11.42578125" style="43"/>
    <col min="7169" max="7169" width="62.140625" style="43" customWidth="1"/>
    <col min="7170" max="7170" width="12" style="43" bestFit="1" customWidth="1"/>
    <col min="7171" max="7171" width="7.7109375" style="43" customWidth="1"/>
    <col min="7172" max="7172" width="12" style="43" bestFit="1" customWidth="1"/>
    <col min="7173" max="7173" width="23.42578125" style="43" customWidth="1"/>
    <col min="7174" max="7176" width="11.42578125" style="43"/>
    <col min="7177" max="7177" width="26.42578125" style="43" customWidth="1"/>
    <col min="7178" max="7180" width="11.42578125" style="43"/>
    <col min="7181" max="7181" width="36.42578125" style="43" customWidth="1"/>
    <col min="7182" max="7184" width="11.42578125" style="43"/>
    <col min="7185" max="7185" width="27.42578125" style="43" customWidth="1"/>
    <col min="7186" max="7187" width="11.42578125" style="43"/>
    <col min="7188" max="7188" width="13.7109375" style="43" customWidth="1"/>
    <col min="7189" max="7424" width="11.42578125" style="43"/>
    <col min="7425" max="7425" width="62.140625" style="43" customWidth="1"/>
    <col min="7426" max="7426" width="12" style="43" bestFit="1" customWidth="1"/>
    <col min="7427" max="7427" width="7.7109375" style="43" customWidth="1"/>
    <col min="7428" max="7428" width="12" style="43" bestFit="1" customWidth="1"/>
    <col min="7429" max="7429" width="23.42578125" style="43" customWidth="1"/>
    <col min="7430" max="7432" width="11.42578125" style="43"/>
    <col min="7433" max="7433" width="26.42578125" style="43" customWidth="1"/>
    <col min="7434" max="7436" width="11.42578125" style="43"/>
    <col min="7437" max="7437" width="36.42578125" style="43" customWidth="1"/>
    <col min="7438" max="7440" width="11.42578125" style="43"/>
    <col min="7441" max="7441" width="27.42578125" style="43" customWidth="1"/>
    <col min="7442" max="7443" width="11.42578125" style="43"/>
    <col min="7444" max="7444" width="13.7109375" style="43" customWidth="1"/>
    <col min="7445" max="7680" width="11.42578125" style="43"/>
    <col min="7681" max="7681" width="62.140625" style="43" customWidth="1"/>
    <col min="7682" max="7682" width="12" style="43" bestFit="1" customWidth="1"/>
    <col min="7683" max="7683" width="7.7109375" style="43" customWidth="1"/>
    <col min="7684" max="7684" width="12" style="43" bestFit="1" customWidth="1"/>
    <col min="7685" max="7685" width="23.42578125" style="43" customWidth="1"/>
    <col min="7686" max="7688" width="11.42578125" style="43"/>
    <col min="7689" max="7689" width="26.42578125" style="43" customWidth="1"/>
    <col min="7690" max="7692" width="11.42578125" style="43"/>
    <col min="7693" max="7693" width="36.42578125" style="43" customWidth="1"/>
    <col min="7694" max="7696" width="11.42578125" style="43"/>
    <col min="7697" max="7697" width="27.42578125" style="43" customWidth="1"/>
    <col min="7698" max="7699" width="11.42578125" style="43"/>
    <col min="7700" max="7700" width="13.7109375" style="43" customWidth="1"/>
    <col min="7701" max="7936" width="11.42578125" style="43"/>
    <col min="7937" max="7937" width="62.140625" style="43" customWidth="1"/>
    <col min="7938" max="7938" width="12" style="43" bestFit="1" customWidth="1"/>
    <col min="7939" max="7939" width="7.7109375" style="43" customWidth="1"/>
    <col min="7940" max="7940" width="12" style="43" bestFit="1" customWidth="1"/>
    <col min="7941" max="7941" width="23.42578125" style="43" customWidth="1"/>
    <col min="7942" max="7944" width="11.42578125" style="43"/>
    <col min="7945" max="7945" width="26.42578125" style="43" customWidth="1"/>
    <col min="7946" max="7948" width="11.42578125" style="43"/>
    <col min="7949" max="7949" width="36.42578125" style="43" customWidth="1"/>
    <col min="7950" max="7952" width="11.42578125" style="43"/>
    <col min="7953" max="7953" width="27.42578125" style="43" customWidth="1"/>
    <col min="7954" max="7955" width="11.42578125" style="43"/>
    <col min="7956" max="7956" width="13.7109375" style="43" customWidth="1"/>
    <col min="7957" max="8192" width="11.42578125" style="43"/>
    <col min="8193" max="8193" width="62.140625" style="43" customWidth="1"/>
    <col min="8194" max="8194" width="12" style="43" bestFit="1" customWidth="1"/>
    <col min="8195" max="8195" width="7.7109375" style="43" customWidth="1"/>
    <col min="8196" max="8196" width="12" style="43" bestFit="1" customWidth="1"/>
    <col min="8197" max="8197" width="23.42578125" style="43" customWidth="1"/>
    <col min="8198" max="8200" width="11.42578125" style="43"/>
    <col min="8201" max="8201" width="26.42578125" style="43" customWidth="1"/>
    <col min="8202" max="8204" width="11.42578125" style="43"/>
    <col min="8205" max="8205" width="36.42578125" style="43" customWidth="1"/>
    <col min="8206" max="8208" width="11.42578125" style="43"/>
    <col min="8209" max="8209" width="27.42578125" style="43" customWidth="1"/>
    <col min="8210" max="8211" width="11.42578125" style="43"/>
    <col min="8212" max="8212" width="13.7109375" style="43" customWidth="1"/>
    <col min="8213" max="8448" width="11.42578125" style="43"/>
    <col min="8449" max="8449" width="62.140625" style="43" customWidth="1"/>
    <col min="8450" max="8450" width="12" style="43" bestFit="1" customWidth="1"/>
    <col min="8451" max="8451" width="7.7109375" style="43" customWidth="1"/>
    <col min="8452" max="8452" width="12" style="43" bestFit="1" customWidth="1"/>
    <col min="8453" max="8453" width="23.42578125" style="43" customWidth="1"/>
    <col min="8454" max="8456" width="11.42578125" style="43"/>
    <col min="8457" max="8457" width="26.42578125" style="43" customWidth="1"/>
    <col min="8458" max="8460" width="11.42578125" style="43"/>
    <col min="8461" max="8461" width="36.42578125" style="43" customWidth="1"/>
    <col min="8462" max="8464" width="11.42578125" style="43"/>
    <col min="8465" max="8465" width="27.42578125" style="43" customWidth="1"/>
    <col min="8466" max="8467" width="11.42578125" style="43"/>
    <col min="8468" max="8468" width="13.7109375" style="43" customWidth="1"/>
    <col min="8469" max="8704" width="11.42578125" style="43"/>
    <col min="8705" max="8705" width="62.140625" style="43" customWidth="1"/>
    <col min="8706" max="8706" width="12" style="43" bestFit="1" customWidth="1"/>
    <col min="8707" max="8707" width="7.7109375" style="43" customWidth="1"/>
    <col min="8708" max="8708" width="12" style="43" bestFit="1" customWidth="1"/>
    <col min="8709" max="8709" width="23.42578125" style="43" customWidth="1"/>
    <col min="8710" max="8712" width="11.42578125" style="43"/>
    <col min="8713" max="8713" width="26.42578125" style="43" customWidth="1"/>
    <col min="8714" max="8716" width="11.42578125" style="43"/>
    <col min="8717" max="8717" width="36.42578125" style="43" customWidth="1"/>
    <col min="8718" max="8720" width="11.42578125" style="43"/>
    <col min="8721" max="8721" width="27.42578125" style="43" customWidth="1"/>
    <col min="8722" max="8723" width="11.42578125" style="43"/>
    <col min="8724" max="8724" width="13.7109375" style="43" customWidth="1"/>
    <col min="8725" max="8960" width="11.42578125" style="43"/>
    <col min="8961" max="8961" width="62.140625" style="43" customWidth="1"/>
    <col min="8962" max="8962" width="12" style="43" bestFit="1" customWidth="1"/>
    <col min="8963" max="8963" width="7.7109375" style="43" customWidth="1"/>
    <col min="8964" max="8964" width="12" style="43" bestFit="1" customWidth="1"/>
    <col min="8965" max="8965" width="23.42578125" style="43" customWidth="1"/>
    <col min="8966" max="8968" width="11.42578125" style="43"/>
    <col min="8969" max="8969" width="26.42578125" style="43" customWidth="1"/>
    <col min="8970" max="8972" width="11.42578125" style="43"/>
    <col min="8973" max="8973" width="36.42578125" style="43" customWidth="1"/>
    <col min="8974" max="8976" width="11.42578125" style="43"/>
    <col min="8977" max="8977" width="27.42578125" style="43" customWidth="1"/>
    <col min="8978" max="8979" width="11.42578125" style="43"/>
    <col min="8980" max="8980" width="13.7109375" style="43" customWidth="1"/>
    <col min="8981" max="9216" width="11.42578125" style="43"/>
    <col min="9217" max="9217" width="62.140625" style="43" customWidth="1"/>
    <col min="9218" max="9218" width="12" style="43" bestFit="1" customWidth="1"/>
    <col min="9219" max="9219" width="7.7109375" style="43" customWidth="1"/>
    <col min="9220" max="9220" width="12" style="43" bestFit="1" customWidth="1"/>
    <col min="9221" max="9221" width="23.42578125" style="43" customWidth="1"/>
    <col min="9222" max="9224" width="11.42578125" style="43"/>
    <col min="9225" max="9225" width="26.42578125" style="43" customWidth="1"/>
    <col min="9226" max="9228" width="11.42578125" style="43"/>
    <col min="9229" max="9229" width="36.42578125" style="43" customWidth="1"/>
    <col min="9230" max="9232" width="11.42578125" style="43"/>
    <col min="9233" max="9233" width="27.42578125" style="43" customWidth="1"/>
    <col min="9234" max="9235" width="11.42578125" style="43"/>
    <col min="9236" max="9236" width="13.7109375" style="43" customWidth="1"/>
    <col min="9237" max="9472" width="11.42578125" style="43"/>
    <col min="9473" max="9473" width="62.140625" style="43" customWidth="1"/>
    <col min="9474" max="9474" width="12" style="43" bestFit="1" customWidth="1"/>
    <col min="9475" max="9475" width="7.7109375" style="43" customWidth="1"/>
    <col min="9476" max="9476" width="12" style="43" bestFit="1" customWidth="1"/>
    <col min="9477" max="9477" width="23.42578125" style="43" customWidth="1"/>
    <col min="9478" max="9480" width="11.42578125" style="43"/>
    <col min="9481" max="9481" width="26.42578125" style="43" customWidth="1"/>
    <col min="9482" max="9484" width="11.42578125" style="43"/>
    <col min="9485" max="9485" width="36.42578125" style="43" customWidth="1"/>
    <col min="9486" max="9488" width="11.42578125" style="43"/>
    <col min="9489" max="9489" width="27.42578125" style="43" customWidth="1"/>
    <col min="9490" max="9491" width="11.42578125" style="43"/>
    <col min="9492" max="9492" width="13.7109375" style="43" customWidth="1"/>
    <col min="9493" max="9728" width="11.42578125" style="43"/>
    <col min="9729" max="9729" width="62.140625" style="43" customWidth="1"/>
    <col min="9730" max="9730" width="12" style="43" bestFit="1" customWidth="1"/>
    <col min="9731" max="9731" width="7.7109375" style="43" customWidth="1"/>
    <col min="9732" max="9732" width="12" style="43" bestFit="1" customWidth="1"/>
    <col min="9733" max="9733" width="23.42578125" style="43" customWidth="1"/>
    <col min="9734" max="9736" width="11.42578125" style="43"/>
    <col min="9737" max="9737" width="26.42578125" style="43" customWidth="1"/>
    <col min="9738" max="9740" width="11.42578125" style="43"/>
    <col min="9741" max="9741" width="36.42578125" style="43" customWidth="1"/>
    <col min="9742" max="9744" width="11.42578125" style="43"/>
    <col min="9745" max="9745" width="27.42578125" style="43" customWidth="1"/>
    <col min="9746" max="9747" width="11.42578125" style="43"/>
    <col min="9748" max="9748" width="13.7109375" style="43" customWidth="1"/>
    <col min="9749" max="9984" width="11.42578125" style="43"/>
    <col min="9985" max="9985" width="62.140625" style="43" customWidth="1"/>
    <col min="9986" max="9986" width="12" style="43" bestFit="1" customWidth="1"/>
    <col min="9987" max="9987" width="7.7109375" style="43" customWidth="1"/>
    <col min="9988" max="9988" width="12" style="43" bestFit="1" customWidth="1"/>
    <col min="9989" max="9989" width="23.42578125" style="43" customWidth="1"/>
    <col min="9990" max="9992" width="11.42578125" style="43"/>
    <col min="9993" max="9993" width="26.42578125" style="43" customWidth="1"/>
    <col min="9994" max="9996" width="11.42578125" style="43"/>
    <col min="9997" max="9997" width="36.42578125" style="43" customWidth="1"/>
    <col min="9998" max="10000" width="11.42578125" style="43"/>
    <col min="10001" max="10001" width="27.42578125" style="43" customWidth="1"/>
    <col min="10002" max="10003" width="11.42578125" style="43"/>
    <col min="10004" max="10004" width="13.7109375" style="43" customWidth="1"/>
    <col min="10005" max="10240" width="11.42578125" style="43"/>
    <col min="10241" max="10241" width="62.140625" style="43" customWidth="1"/>
    <col min="10242" max="10242" width="12" style="43" bestFit="1" customWidth="1"/>
    <col min="10243" max="10243" width="7.7109375" style="43" customWidth="1"/>
    <col min="10244" max="10244" width="12" style="43" bestFit="1" customWidth="1"/>
    <col min="10245" max="10245" width="23.42578125" style="43" customWidth="1"/>
    <col min="10246" max="10248" width="11.42578125" style="43"/>
    <col min="10249" max="10249" width="26.42578125" style="43" customWidth="1"/>
    <col min="10250" max="10252" width="11.42578125" style="43"/>
    <col min="10253" max="10253" width="36.42578125" style="43" customWidth="1"/>
    <col min="10254" max="10256" width="11.42578125" style="43"/>
    <col min="10257" max="10257" width="27.42578125" style="43" customWidth="1"/>
    <col min="10258" max="10259" width="11.42578125" style="43"/>
    <col min="10260" max="10260" width="13.7109375" style="43" customWidth="1"/>
    <col min="10261" max="10496" width="11.42578125" style="43"/>
    <col min="10497" max="10497" width="62.140625" style="43" customWidth="1"/>
    <col min="10498" max="10498" width="12" style="43" bestFit="1" customWidth="1"/>
    <col min="10499" max="10499" width="7.7109375" style="43" customWidth="1"/>
    <col min="10500" max="10500" width="12" style="43" bestFit="1" customWidth="1"/>
    <col min="10501" max="10501" width="23.42578125" style="43" customWidth="1"/>
    <col min="10502" max="10504" width="11.42578125" style="43"/>
    <col min="10505" max="10505" width="26.42578125" style="43" customWidth="1"/>
    <col min="10506" max="10508" width="11.42578125" style="43"/>
    <col min="10509" max="10509" width="36.42578125" style="43" customWidth="1"/>
    <col min="10510" max="10512" width="11.42578125" style="43"/>
    <col min="10513" max="10513" width="27.42578125" style="43" customWidth="1"/>
    <col min="10514" max="10515" width="11.42578125" style="43"/>
    <col min="10516" max="10516" width="13.7109375" style="43" customWidth="1"/>
    <col min="10517" max="10752" width="11.42578125" style="43"/>
    <col min="10753" max="10753" width="62.140625" style="43" customWidth="1"/>
    <col min="10754" max="10754" width="12" style="43" bestFit="1" customWidth="1"/>
    <col min="10755" max="10755" width="7.7109375" style="43" customWidth="1"/>
    <col min="10756" max="10756" width="12" style="43" bestFit="1" customWidth="1"/>
    <col min="10757" max="10757" width="23.42578125" style="43" customWidth="1"/>
    <col min="10758" max="10760" width="11.42578125" style="43"/>
    <col min="10761" max="10761" width="26.42578125" style="43" customWidth="1"/>
    <col min="10762" max="10764" width="11.42578125" style="43"/>
    <col min="10765" max="10765" width="36.42578125" style="43" customWidth="1"/>
    <col min="10766" max="10768" width="11.42578125" style="43"/>
    <col min="10769" max="10769" width="27.42578125" style="43" customWidth="1"/>
    <col min="10770" max="10771" width="11.42578125" style="43"/>
    <col min="10772" max="10772" width="13.7109375" style="43" customWidth="1"/>
    <col min="10773" max="11008" width="11.42578125" style="43"/>
    <col min="11009" max="11009" width="62.140625" style="43" customWidth="1"/>
    <col min="11010" max="11010" width="12" style="43" bestFit="1" customWidth="1"/>
    <col min="11011" max="11011" width="7.7109375" style="43" customWidth="1"/>
    <col min="11012" max="11012" width="12" style="43" bestFit="1" customWidth="1"/>
    <col min="11013" max="11013" width="23.42578125" style="43" customWidth="1"/>
    <col min="11014" max="11016" width="11.42578125" style="43"/>
    <col min="11017" max="11017" width="26.42578125" style="43" customWidth="1"/>
    <col min="11018" max="11020" width="11.42578125" style="43"/>
    <col min="11021" max="11021" width="36.42578125" style="43" customWidth="1"/>
    <col min="11022" max="11024" width="11.42578125" style="43"/>
    <col min="11025" max="11025" width="27.42578125" style="43" customWidth="1"/>
    <col min="11026" max="11027" width="11.42578125" style="43"/>
    <col min="11028" max="11028" width="13.7109375" style="43" customWidth="1"/>
    <col min="11029" max="11264" width="11.42578125" style="43"/>
    <col min="11265" max="11265" width="62.140625" style="43" customWidth="1"/>
    <col min="11266" max="11266" width="12" style="43" bestFit="1" customWidth="1"/>
    <col min="11267" max="11267" width="7.7109375" style="43" customWidth="1"/>
    <col min="11268" max="11268" width="12" style="43" bestFit="1" customWidth="1"/>
    <col min="11269" max="11269" width="23.42578125" style="43" customWidth="1"/>
    <col min="11270" max="11272" width="11.42578125" style="43"/>
    <col min="11273" max="11273" width="26.42578125" style="43" customWidth="1"/>
    <col min="11274" max="11276" width="11.42578125" style="43"/>
    <col min="11277" max="11277" width="36.42578125" style="43" customWidth="1"/>
    <col min="11278" max="11280" width="11.42578125" style="43"/>
    <col min="11281" max="11281" width="27.42578125" style="43" customWidth="1"/>
    <col min="11282" max="11283" width="11.42578125" style="43"/>
    <col min="11284" max="11284" width="13.7109375" style="43" customWidth="1"/>
    <col min="11285" max="11520" width="11.42578125" style="43"/>
    <col min="11521" max="11521" width="62.140625" style="43" customWidth="1"/>
    <col min="11522" max="11522" width="12" style="43" bestFit="1" customWidth="1"/>
    <col min="11523" max="11523" width="7.7109375" style="43" customWidth="1"/>
    <col min="11524" max="11524" width="12" style="43" bestFit="1" customWidth="1"/>
    <col min="11525" max="11525" width="23.42578125" style="43" customWidth="1"/>
    <col min="11526" max="11528" width="11.42578125" style="43"/>
    <col min="11529" max="11529" width="26.42578125" style="43" customWidth="1"/>
    <col min="11530" max="11532" width="11.42578125" style="43"/>
    <col min="11533" max="11533" width="36.42578125" style="43" customWidth="1"/>
    <col min="11534" max="11536" width="11.42578125" style="43"/>
    <col min="11537" max="11537" width="27.42578125" style="43" customWidth="1"/>
    <col min="11538" max="11539" width="11.42578125" style="43"/>
    <col min="11540" max="11540" width="13.7109375" style="43" customWidth="1"/>
    <col min="11541" max="11776" width="11.42578125" style="43"/>
    <col min="11777" max="11777" width="62.140625" style="43" customWidth="1"/>
    <col min="11778" max="11778" width="12" style="43" bestFit="1" customWidth="1"/>
    <col min="11779" max="11779" width="7.7109375" style="43" customWidth="1"/>
    <col min="11780" max="11780" width="12" style="43" bestFit="1" customWidth="1"/>
    <col min="11781" max="11781" width="23.42578125" style="43" customWidth="1"/>
    <col min="11782" max="11784" width="11.42578125" style="43"/>
    <col min="11785" max="11785" width="26.42578125" style="43" customWidth="1"/>
    <col min="11786" max="11788" width="11.42578125" style="43"/>
    <col min="11789" max="11789" width="36.42578125" style="43" customWidth="1"/>
    <col min="11790" max="11792" width="11.42578125" style="43"/>
    <col min="11793" max="11793" width="27.42578125" style="43" customWidth="1"/>
    <col min="11794" max="11795" width="11.42578125" style="43"/>
    <col min="11796" max="11796" width="13.7109375" style="43" customWidth="1"/>
    <col min="11797" max="12032" width="11.42578125" style="43"/>
    <col min="12033" max="12033" width="62.140625" style="43" customWidth="1"/>
    <col min="12034" max="12034" width="12" style="43" bestFit="1" customWidth="1"/>
    <col min="12035" max="12035" width="7.7109375" style="43" customWidth="1"/>
    <col min="12036" max="12036" width="12" style="43" bestFit="1" customWidth="1"/>
    <col min="12037" max="12037" width="23.42578125" style="43" customWidth="1"/>
    <col min="12038" max="12040" width="11.42578125" style="43"/>
    <col min="12041" max="12041" width="26.42578125" style="43" customWidth="1"/>
    <col min="12042" max="12044" width="11.42578125" style="43"/>
    <col min="12045" max="12045" width="36.42578125" style="43" customWidth="1"/>
    <col min="12046" max="12048" width="11.42578125" style="43"/>
    <col min="12049" max="12049" width="27.42578125" style="43" customWidth="1"/>
    <col min="12050" max="12051" width="11.42578125" style="43"/>
    <col min="12052" max="12052" width="13.7109375" style="43" customWidth="1"/>
    <col min="12053" max="12288" width="11.42578125" style="43"/>
    <col min="12289" max="12289" width="62.140625" style="43" customWidth="1"/>
    <col min="12290" max="12290" width="12" style="43" bestFit="1" customWidth="1"/>
    <col min="12291" max="12291" width="7.7109375" style="43" customWidth="1"/>
    <col min="12292" max="12292" width="12" style="43" bestFit="1" customWidth="1"/>
    <col min="12293" max="12293" width="23.42578125" style="43" customWidth="1"/>
    <col min="12294" max="12296" width="11.42578125" style="43"/>
    <col min="12297" max="12297" width="26.42578125" style="43" customWidth="1"/>
    <col min="12298" max="12300" width="11.42578125" style="43"/>
    <col min="12301" max="12301" width="36.42578125" style="43" customWidth="1"/>
    <col min="12302" max="12304" width="11.42578125" style="43"/>
    <col min="12305" max="12305" width="27.42578125" style="43" customWidth="1"/>
    <col min="12306" max="12307" width="11.42578125" style="43"/>
    <col min="12308" max="12308" width="13.7109375" style="43" customWidth="1"/>
    <col min="12309" max="12544" width="11.42578125" style="43"/>
    <col min="12545" max="12545" width="62.140625" style="43" customWidth="1"/>
    <col min="12546" max="12546" width="12" style="43" bestFit="1" customWidth="1"/>
    <col min="12547" max="12547" width="7.7109375" style="43" customWidth="1"/>
    <col min="12548" max="12548" width="12" style="43" bestFit="1" customWidth="1"/>
    <col min="12549" max="12549" width="23.42578125" style="43" customWidth="1"/>
    <col min="12550" max="12552" width="11.42578125" style="43"/>
    <col min="12553" max="12553" width="26.42578125" style="43" customWidth="1"/>
    <col min="12554" max="12556" width="11.42578125" style="43"/>
    <col min="12557" max="12557" width="36.42578125" style="43" customWidth="1"/>
    <col min="12558" max="12560" width="11.42578125" style="43"/>
    <col min="12561" max="12561" width="27.42578125" style="43" customWidth="1"/>
    <col min="12562" max="12563" width="11.42578125" style="43"/>
    <col min="12564" max="12564" width="13.7109375" style="43" customWidth="1"/>
    <col min="12565" max="12800" width="11.42578125" style="43"/>
    <col min="12801" max="12801" width="62.140625" style="43" customWidth="1"/>
    <col min="12802" max="12802" width="12" style="43" bestFit="1" customWidth="1"/>
    <col min="12803" max="12803" width="7.7109375" style="43" customWidth="1"/>
    <col min="12804" max="12804" width="12" style="43" bestFit="1" customWidth="1"/>
    <col min="12805" max="12805" width="23.42578125" style="43" customWidth="1"/>
    <col min="12806" max="12808" width="11.42578125" style="43"/>
    <col min="12809" max="12809" width="26.42578125" style="43" customWidth="1"/>
    <col min="12810" max="12812" width="11.42578125" style="43"/>
    <col min="12813" max="12813" width="36.42578125" style="43" customWidth="1"/>
    <col min="12814" max="12816" width="11.42578125" style="43"/>
    <col min="12817" max="12817" width="27.42578125" style="43" customWidth="1"/>
    <col min="12818" max="12819" width="11.42578125" style="43"/>
    <col min="12820" max="12820" width="13.7109375" style="43" customWidth="1"/>
    <col min="12821" max="13056" width="11.42578125" style="43"/>
    <col min="13057" max="13057" width="62.140625" style="43" customWidth="1"/>
    <col min="13058" max="13058" width="12" style="43" bestFit="1" customWidth="1"/>
    <col min="13059" max="13059" width="7.7109375" style="43" customWidth="1"/>
    <col min="13060" max="13060" width="12" style="43" bestFit="1" customWidth="1"/>
    <col min="13061" max="13061" width="23.42578125" style="43" customWidth="1"/>
    <col min="13062" max="13064" width="11.42578125" style="43"/>
    <col min="13065" max="13065" width="26.42578125" style="43" customWidth="1"/>
    <col min="13066" max="13068" width="11.42578125" style="43"/>
    <col min="13069" max="13069" width="36.42578125" style="43" customWidth="1"/>
    <col min="13070" max="13072" width="11.42578125" style="43"/>
    <col min="13073" max="13073" width="27.42578125" style="43" customWidth="1"/>
    <col min="13074" max="13075" width="11.42578125" style="43"/>
    <col min="13076" max="13076" width="13.7109375" style="43" customWidth="1"/>
    <col min="13077" max="13312" width="11.42578125" style="43"/>
    <col min="13313" max="13313" width="62.140625" style="43" customWidth="1"/>
    <col min="13314" max="13314" width="12" style="43" bestFit="1" customWidth="1"/>
    <col min="13315" max="13315" width="7.7109375" style="43" customWidth="1"/>
    <col min="13316" max="13316" width="12" style="43" bestFit="1" customWidth="1"/>
    <col min="13317" max="13317" width="23.42578125" style="43" customWidth="1"/>
    <col min="13318" max="13320" width="11.42578125" style="43"/>
    <col min="13321" max="13321" width="26.42578125" style="43" customWidth="1"/>
    <col min="13322" max="13324" width="11.42578125" style="43"/>
    <col min="13325" max="13325" width="36.42578125" style="43" customWidth="1"/>
    <col min="13326" max="13328" width="11.42578125" style="43"/>
    <col min="13329" max="13329" width="27.42578125" style="43" customWidth="1"/>
    <col min="13330" max="13331" width="11.42578125" style="43"/>
    <col min="13332" max="13332" width="13.7109375" style="43" customWidth="1"/>
    <col min="13333" max="13568" width="11.42578125" style="43"/>
    <col min="13569" max="13569" width="62.140625" style="43" customWidth="1"/>
    <col min="13570" max="13570" width="12" style="43" bestFit="1" customWidth="1"/>
    <col min="13571" max="13571" width="7.7109375" style="43" customWidth="1"/>
    <col min="13572" max="13572" width="12" style="43" bestFit="1" customWidth="1"/>
    <col min="13573" max="13573" width="23.42578125" style="43" customWidth="1"/>
    <col min="13574" max="13576" width="11.42578125" style="43"/>
    <col min="13577" max="13577" width="26.42578125" style="43" customWidth="1"/>
    <col min="13578" max="13580" width="11.42578125" style="43"/>
    <col min="13581" max="13581" width="36.42578125" style="43" customWidth="1"/>
    <col min="13582" max="13584" width="11.42578125" style="43"/>
    <col min="13585" max="13585" width="27.42578125" style="43" customWidth="1"/>
    <col min="13586" max="13587" width="11.42578125" style="43"/>
    <col min="13588" max="13588" width="13.7109375" style="43" customWidth="1"/>
    <col min="13589" max="13824" width="11.42578125" style="43"/>
    <col min="13825" max="13825" width="62.140625" style="43" customWidth="1"/>
    <col min="13826" max="13826" width="12" style="43" bestFit="1" customWidth="1"/>
    <col min="13827" max="13827" width="7.7109375" style="43" customWidth="1"/>
    <col min="13828" max="13828" width="12" style="43" bestFit="1" customWidth="1"/>
    <col min="13829" max="13829" width="23.42578125" style="43" customWidth="1"/>
    <col min="13830" max="13832" width="11.42578125" style="43"/>
    <col min="13833" max="13833" width="26.42578125" style="43" customWidth="1"/>
    <col min="13834" max="13836" width="11.42578125" style="43"/>
    <col min="13837" max="13837" width="36.42578125" style="43" customWidth="1"/>
    <col min="13838" max="13840" width="11.42578125" style="43"/>
    <col min="13841" max="13841" width="27.42578125" style="43" customWidth="1"/>
    <col min="13842" max="13843" width="11.42578125" style="43"/>
    <col min="13844" max="13844" width="13.7109375" style="43" customWidth="1"/>
    <col min="13845" max="14080" width="11.42578125" style="43"/>
    <col min="14081" max="14081" width="62.140625" style="43" customWidth="1"/>
    <col min="14082" max="14082" width="12" style="43" bestFit="1" customWidth="1"/>
    <col min="14083" max="14083" width="7.7109375" style="43" customWidth="1"/>
    <col min="14084" max="14084" width="12" style="43" bestFit="1" customWidth="1"/>
    <col min="14085" max="14085" width="23.42578125" style="43" customWidth="1"/>
    <col min="14086" max="14088" width="11.42578125" style="43"/>
    <col min="14089" max="14089" width="26.42578125" style="43" customWidth="1"/>
    <col min="14090" max="14092" width="11.42578125" style="43"/>
    <col min="14093" max="14093" width="36.42578125" style="43" customWidth="1"/>
    <col min="14094" max="14096" width="11.42578125" style="43"/>
    <col min="14097" max="14097" width="27.42578125" style="43" customWidth="1"/>
    <col min="14098" max="14099" width="11.42578125" style="43"/>
    <col min="14100" max="14100" width="13.7109375" style="43" customWidth="1"/>
    <col min="14101" max="14336" width="11.42578125" style="43"/>
    <col min="14337" max="14337" width="62.140625" style="43" customWidth="1"/>
    <col min="14338" max="14338" width="12" style="43" bestFit="1" customWidth="1"/>
    <col min="14339" max="14339" width="7.7109375" style="43" customWidth="1"/>
    <col min="14340" max="14340" width="12" style="43" bestFit="1" customWidth="1"/>
    <col min="14341" max="14341" width="23.42578125" style="43" customWidth="1"/>
    <col min="14342" max="14344" width="11.42578125" style="43"/>
    <col min="14345" max="14345" width="26.42578125" style="43" customWidth="1"/>
    <col min="14346" max="14348" width="11.42578125" style="43"/>
    <col min="14349" max="14349" width="36.42578125" style="43" customWidth="1"/>
    <col min="14350" max="14352" width="11.42578125" style="43"/>
    <col min="14353" max="14353" width="27.42578125" style="43" customWidth="1"/>
    <col min="14354" max="14355" width="11.42578125" style="43"/>
    <col min="14356" max="14356" width="13.7109375" style="43" customWidth="1"/>
    <col min="14357" max="14592" width="11.42578125" style="43"/>
    <col min="14593" max="14593" width="62.140625" style="43" customWidth="1"/>
    <col min="14594" max="14594" width="12" style="43" bestFit="1" customWidth="1"/>
    <col min="14595" max="14595" width="7.7109375" style="43" customWidth="1"/>
    <col min="14596" max="14596" width="12" style="43" bestFit="1" customWidth="1"/>
    <col min="14597" max="14597" width="23.42578125" style="43" customWidth="1"/>
    <col min="14598" max="14600" width="11.42578125" style="43"/>
    <col min="14601" max="14601" width="26.42578125" style="43" customWidth="1"/>
    <col min="14602" max="14604" width="11.42578125" style="43"/>
    <col min="14605" max="14605" width="36.42578125" style="43" customWidth="1"/>
    <col min="14606" max="14608" width="11.42578125" style="43"/>
    <col min="14609" max="14609" width="27.42578125" style="43" customWidth="1"/>
    <col min="14610" max="14611" width="11.42578125" style="43"/>
    <col min="14612" max="14612" width="13.7109375" style="43" customWidth="1"/>
    <col min="14613" max="14848" width="11.42578125" style="43"/>
    <col min="14849" max="14849" width="62.140625" style="43" customWidth="1"/>
    <col min="14850" max="14850" width="12" style="43" bestFit="1" customWidth="1"/>
    <col min="14851" max="14851" width="7.7109375" style="43" customWidth="1"/>
    <col min="14852" max="14852" width="12" style="43" bestFit="1" customWidth="1"/>
    <col min="14853" max="14853" width="23.42578125" style="43" customWidth="1"/>
    <col min="14854" max="14856" width="11.42578125" style="43"/>
    <col min="14857" max="14857" width="26.42578125" style="43" customWidth="1"/>
    <col min="14858" max="14860" width="11.42578125" style="43"/>
    <col min="14861" max="14861" width="36.42578125" style="43" customWidth="1"/>
    <col min="14862" max="14864" width="11.42578125" style="43"/>
    <col min="14865" max="14865" width="27.42578125" style="43" customWidth="1"/>
    <col min="14866" max="14867" width="11.42578125" style="43"/>
    <col min="14868" max="14868" width="13.7109375" style="43" customWidth="1"/>
    <col min="14869" max="15104" width="11.42578125" style="43"/>
    <col min="15105" max="15105" width="62.140625" style="43" customWidth="1"/>
    <col min="15106" max="15106" width="12" style="43" bestFit="1" customWidth="1"/>
    <col min="15107" max="15107" width="7.7109375" style="43" customWidth="1"/>
    <col min="15108" max="15108" width="12" style="43" bestFit="1" customWidth="1"/>
    <col min="15109" max="15109" width="23.42578125" style="43" customWidth="1"/>
    <col min="15110" max="15112" width="11.42578125" style="43"/>
    <col min="15113" max="15113" width="26.42578125" style="43" customWidth="1"/>
    <col min="15114" max="15116" width="11.42578125" style="43"/>
    <col min="15117" max="15117" width="36.42578125" style="43" customWidth="1"/>
    <col min="15118" max="15120" width="11.42578125" style="43"/>
    <col min="15121" max="15121" width="27.42578125" style="43" customWidth="1"/>
    <col min="15122" max="15123" width="11.42578125" style="43"/>
    <col min="15124" max="15124" width="13.7109375" style="43" customWidth="1"/>
    <col min="15125" max="15360" width="11.42578125" style="43"/>
    <col min="15361" max="15361" width="62.140625" style="43" customWidth="1"/>
    <col min="15362" max="15362" width="12" style="43" bestFit="1" customWidth="1"/>
    <col min="15363" max="15363" width="7.7109375" style="43" customWidth="1"/>
    <col min="15364" max="15364" width="12" style="43" bestFit="1" customWidth="1"/>
    <col min="15365" max="15365" width="23.42578125" style="43" customWidth="1"/>
    <col min="15366" max="15368" width="11.42578125" style="43"/>
    <col min="15369" max="15369" width="26.42578125" style="43" customWidth="1"/>
    <col min="15370" max="15372" width="11.42578125" style="43"/>
    <col min="15373" max="15373" width="36.42578125" style="43" customWidth="1"/>
    <col min="15374" max="15376" width="11.42578125" style="43"/>
    <col min="15377" max="15377" width="27.42578125" style="43" customWidth="1"/>
    <col min="15378" max="15379" width="11.42578125" style="43"/>
    <col min="15380" max="15380" width="13.7109375" style="43" customWidth="1"/>
    <col min="15381" max="15616" width="11.42578125" style="43"/>
    <col min="15617" max="15617" width="62.140625" style="43" customWidth="1"/>
    <col min="15618" max="15618" width="12" style="43" bestFit="1" customWidth="1"/>
    <col min="15619" max="15619" width="7.7109375" style="43" customWidth="1"/>
    <col min="15620" max="15620" width="12" style="43" bestFit="1" customWidth="1"/>
    <col min="15621" max="15621" width="23.42578125" style="43" customWidth="1"/>
    <col min="15622" max="15624" width="11.42578125" style="43"/>
    <col min="15625" max="15625" width="26.42578125" style="43" customWidth="1"/>
    <col min="15626" max="15628" width="11.42578125" style="43"/>
    <col min="15629" max="15629" width="36.42578125" style="43" customWidth="1"/>
    <col min="15630" max="15632" width="11.42578125" style="43"/>
    <col min="15633" max="15633" width="27.42578125" style="43" customWidth="1"/>
    <col min="15634" max="15635" width="11.42578125" style="43"/>
    <col min="15636" max="15636" width="13.7109375" style="43" customWidth="1"/>
    <col min="15637" max="15872" width="11.42578125" style="43"/>
    <col min="15873" max="15873" width="62.140625" style="43" customWidth="1"/>
    <col min="15874" max="15874" width="12" style="43" bestFit="1" customWidth="1"/>
    <col min="15875" max="15875" width="7.7109375" style="43" customWidth="1"/>
    <col min="15876" max="15876" width="12" style="43" bestFit="1" customWidth="1"/>
    <col min="15877" max="15877" width="23.42578125" style="43" customWidth="1"/>
    <col min="15878" max="15880" width="11.42578125" style="43"/>
    <col min="15881" max="15881" width="26.42578125" style="43" customWidth="1"/>
    <col min="15882" max="15884" width="11.42578125" style="43"/>
    <col min="15885" max="15885" width="36.42578125" style="43" customWidth="1"/>
    <col min="15886" max="15888" width="11.42578125" style="43"/>
    <col min="15889" max="15889" width="27.42578125" style="43" customWidth="1"/>
    <col min="15890" max="15891" width="11.42578125" style="43"/>
    <col min="15892" max="15892" width="13.7109375" style="43" customWidth="1"/>
    <col min="15893" max="16128" width="11.42578125" style="43"/>
    <col min="16129" max="16129" width="62.140625" style="43" customWidth="1"/>
    <col min="16130" max="16130" width="12" style="43" bestFit="1" customWidth="1"/>
    <col min="16131" max="16131" width="7.7109375" style="43" customWidth="1"/>
    <col min="16132" max="16132" width="12" style="43" bestFit="1" customWidth="1"/>
    <col min="16133" max="16133" width="23.42578125" style="43" customWidth="1"/>
    <col min="16134" max="16136" width="11.42578125" style="43"/>
    <col min="16137" max="16137" width="26.42578125" style="43" customWidth="1"/>
    <col min="16138" max="16140" width="11.42578125" style="43"/>
    <col min="16141" max="16141" width="36.42578125" style="43" customWidth="1"/>
    <col min="16142" max="16144" width="11.42578125" style="43"/>
    <col min="16145" max="16145" width="27.42578125" style="43" customWidth="1"/>
    <col min="16146" max="16147" width="11.42578125" style="43"/>
    <col min="16148" max="16148" width="13.7109375" style="43" customWidth="1"/>
    <col min="16149" max="16384" width="11.42578125" style="43"/>
  </cols>
  <sheetData>
    <row r="1" spans="1:5" ht="27.75" customHeight="1" x14ac:dyDescent="0.15"/>
    <row r="2" spans="1:5" x14ac:dyDescent="0.15">
      <c r="A2" s="892" t="s">
        <v>0</v>
      </c>
      <c r="B2" s="892"/>
      <c r="C2" s="892"/>
    </row>
    <row r="3" spans="1:5" x14ac:dyDescent="0.15">
      <c r="A3" s="892" t="s">
        <v>1</v>
      </c>
      <c r="B3" s="892"/>
      <c r="C3" s="892"/>
    </row>
    <row r="4" spans="1:5" x14ac:dyDescent="0.15">
      <c r="A4" s="893" t="s">
        <v>35</v>
      </c>
      <c r="B4" s="893"/>
      <c r="C4" s="893"/>
    </row>
    <row r="5" spans="1:5" ht="11.25" thickBot="1" x14ac:dyDescent="0.2">
      <c r="A5" s="44"/>
      <c r="B5" s="45"/>
      <c r="C5" s="44"/>
    </row>
    <row r="6" spans="1:5" x14ac:dyDescent="0.15">
      <c r="A6" s="894" t="s">
        <v>3</v>
      </c>
      <c r="B6" s="46" t="s">
        <v>11</v>
      </c>
      <c r="C6" s="896" t="s">
        <v>12</v>
      </c>
    </row>
    <row r="7" spans="1:5" ht="21.75" thickBot="1" x14ac:dyDescent="0.2">
      <c r="A7" s="895"/>
      <c r="B7" s="47" t="s">
        <v>36</v>
      </c>
      <c r="C7" s="897"/>
    </row>
    <row r="8" spans="1:5" ht="15" customHeight="1" x14ac:dyDescent="0.15">
      <c r="A8" s="48" t="s">
        <v>14</v>
      </c>
      <c r="B8" s="49">
        <v>19161036170.660004</v>
      </c>
      <c r="C8" s="50">
        <v>99.999999999999986</v>
      </c>
      <c r="D8" s="51"/>
    </row>
    <row r="9" spans="1:5" x14ac:dyDescent="0.15">
      <c r="A9" s="52"/>
      <c r="B9" s="53"/>
      <c r="C9" s="54"/>
    </row>
    <row r="10" spans="1:5" ht="14.25" customHeight="1" x14ac:dyDescent="0.15">
      <c r="A10" s="55" t="s">
        <v>15</v>
      </c>
      <c r="B10" s="56">
        <v>1010700818</v>
      </c>
      <c r="C10" s="54">
        <v>5.2747712023403919</v>
      </c>
      <c r="D10" s="57"/>
    </row>
    <row r="11" spans="1:5" ht="14.25" customHeight="1" x14ac:dyDescent="0.15">
      <c r="A11" s="55" t="s">
        <v>27</v>
      </c>
      <c r="B11" s="56">
        <v>3719326286</v>
      </c>
      <c r="C11" s="54">
        <v>19.410882860787833</v>
      </c>
      <c r="D11" s="57"/>
    </row>
    <row r="12" spans="1:5" ht="14.25" customHeight="1" x14ac:dyDescent="0.15">
      <c r="A12" s="55" t="s">
        <v>37</v>
      </c>
      <c r="B12" s="56">
        <v>9891477857.9800014</v>
      </c>
      <c r="C12" s="54">
        <v>51.62287555787902</v>
      </c>
      <c r="D12" s="57"/>
      <c r="E12" s="58"/>
    </row>
    <row r="13" spans="1:5" ht="14.25" customHeight="1" x14ac:dyDescent="0.15">
      <c r="A13" s="55" t="s">
        <v>30</v>
      </c>
      <c r="B13" s="56">
        <v>3892907622.25</v>
      </c>
      <c r="C13" s="54">
        <v>20.316790739171743</v>
      </c>
      <c r="D13" s="57"/>
      <c r="E13" s="58"/>
    </row>
    <row r="14" spans="1:5" ht="14.25" customHeight="1" x14ac:dyDescent="0.15">
      <c r="A14" s="55" t="s">
        <v>38</v>
      </c>
      <c r="B14" s="56">
        <v>623533586.42999995</v>
      </c>
      <c r="C14" s="54">
        <v>3.2541746744613667</v>
      </c>
      <c r="D14" s="57"/>
    </row>
    <row r="15" spans="1:5" ht="14.25" customHeight="1" x14ac:dyDescent="0.15">
      <c r="A15" s="59" t="s">
        <v>32</v>
      </c>
      <c r="B15" s="56">
        <v>23090000</v>
      </c>
      <c r="C15" s="54">
        <v>0.12050496535962994</v>
      </c>
      <c r="D15" s="57"/>
    </row>
    <row r="16" spans="1:5" ht="11.25" thickBot="1" x14ac:dyDescent="0.2">
      <c r="A16" s="60"/>
      <c r="B16" s="61"/>
      <c r="C16" s="62"/>
      <c r="D16" s="51"/>
    </row>
    <row r="18" spans="1:3" x14ac:dyDescent="0.15">
      <c r="C18" s="58"/>
    </row>
    <row r="19" spans="1:3" x14ac:dyDescent="0.15">
      <c r="A19" s="63"/>
    </row>
    <row r="24" spans="1:3" x14ac:dyDescent="0.15">
      <c r="B24" s="64"/>
    </row>
    <row r="33" spans="8:8" x14ac:dyDescent="0.15">
      <c r="H33" s="1107"/>
    </row>
  </sheetData>
  <mergeCells count="5">
    <mergeCell ref="A2:C2"/>
    <mergeCell ref="A3:C3"/>
    <mergeCell ref="A4:C4"/>
    <mergeCell ref="A6:A7"/>
    <mergeCell ref="C6:C7"/>
  </mergeCells>
  <pageMargins left="0.75" right="0.75" top="1" bottom="1" header="0" footer="0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workbookViewId="0">
      <selection activeCell="C35" sqref="C35"/>
    </sheetView>
  </sheetViews>
  <sheetFormatPr baseColWidth="10" defaultRowHeight="10.5" x14ac:dyDescent="0.15"/>
  <cols>
    <col min="1" max="1" width="35" style="65" customWidth="1"/>
    <col min="2" max="2" width="12.28515625" style="65" customWidth="1"/>
    <col min="3" max="3" width="10.7109375" style="65" customWidth="1"/>
    <col min="4" max="4" width="12.42578125" style="65" customWidth="1"/>
    <col min="5" max="5" width="10.7109375" style="65" customWidth="1"/>
    <col min="6" max="6" width="10.140625" style="65" customWidth="1"/>
    <col min="7" max="7" width="8.5703125" style="65" customWidth="1"/>
    <col min="8" max="10" width="11.42578125" style="65"/>
    <col min="11" max="11" width="37.28515625" style="65" customWidth="1"/>
    <col min="12" max="18" width="11.42578125" style="65"/>
    <col min="19" max="19" width="36.140625" style="65" customWidth="1"/>
    <col min="20" max="26" width="11.42578125" style="65"/>
    <col min="27" max="27" width="39.28515625" style="65" customWidth="1"/>
    <col min="28" max="250" width="11.42578125" style="65"/>
    <col min="251" max="251" width="35" style="65" customWidth="1"/>
    <col min="252" max="252" width="12.28515625" style="65" customWidth="1"/>
    <col min="253" max="253" width="10.7109375" style="65" customWidth="1"/>
    <col min="254" max="254" width="10" style="65" customWidth="1"/>
    <col min="255" max="255" width="10.7109375" style="65" customWidth="1"/>
    <col min="256" max="257" width="8" style="65" customWidth="1"/>
    <col min="258" max="258" width="11.42578125" style="65"/>
    <col min="259" max="259" width="32.28515625" style="65" customWidth="1"/>
    <col min="260" max="266" width="11.42578125" style="65"/>
    <col min="267" max="267" width="37.28515625" style="65" customWidth="1"/>
    <col min="268" max="274" width="11.42578125" style="65"/>
    <col min="275" max="275" width="36.140625" style="65" customWidth="1"/>
    <col min="276" max="282" width="11.42578125" style="65"/>
    <col min="283" max="283" width="39.28515625" style="65" customWidth="1"/>
    <col min="284" max="506" width="11.42578125" style="65"/>
    <col min="507" max="507" width="35" style="65" customWidth="1"/>
    <col min="508" max="508" width="12.28515625" style="65" customWidth="1"/>
    <col min="509" max="509" width="10.7109375" style="65" customWidth="1"/>
    <col min="510" max="510" width="10" style="65" customWidth="1"/>
    <col min="511" max="511" width="10.7109375" style="65" customWidth="1"/>
    <col min="512" max="513" width="8" style="65" customWidth="1"/>
    <col min="514" max="514" width="11.42578125" style="65"/>
    <col min="515" max="515" width="32.28515625" style="65" customWidth="1"/>
    <col min="516" max="522" width="11.42578125" style="65"/>
    <col min="523" max="523" width="37.28515625" style="65" customWidth="1"/>
    <col min="524" max="530" width="11.42578125" style="65"/>
    <col min="531" max="531" width="36.140625" style="65" customWidth="1"/>
    <col min="532" max="538" width="11.42578125" style="65"/>
    <col min="539" max="539" width="39.28515625" style="65" customWidth="1"/>
    <col min="540" max="762" width="11.42578125" style="65"/>
    <col min="763" max="763" width="35" style="65" customWidth="1"/>
    <col min="764" max="764" width="12.28515625" style="65" customWidth="1"/>
    <col min="765" max="765" width="10.7109375" style="65" customWidth="1"/>
    <col min="766" max="766" width="10" style="65" customWidth="1"/>
    <col min="767" max="767" width="10.7109375" style="65" customWidth="1"/>
    <col min="768" max="769" width="8" style="65" customWidth="1"/>
    <col min="770" max="770" width="11.42578125" style="65"/>
    <col min="771" max="771" width="32.28515625" style="65" customWidth="1"/>
    <col min="772" max="778" width="11.42578125" style="65"/>
    <col min="779" max="779" width="37.28515625" style="65" customWidth="1"/>
    <col min="780" max="786" width="11.42578125" style="65"/>
    <col min="787" max="787" width="36.140625" style="65" customWidth="1"/>
    <col min="788" max="794" width="11.42578125" style="65"/>
    <col min="795" max="795" width="39.28515625" style="65" customWidth="1"/>
    <col min="796" max="1018" width="11.42578125" style="65"/>
    <col min="1019" max="1019" width="35" style="65" customWidth="1"/>
    <col min="1020" max="1020" width="12.28515625" style="65" customWidth="1"/>
    <col min="1021" max="1021" width="10.7109375" style="65" customWidth="1"/>
    <col min="1022" max="1022" width="10" style="65" customWidth="1"/>
    <col min="1023" max="1023" width="10.7109375" style="65" customWidth="1"/>
    <col min="1024" max="1025" width="8" style="65" customWidth="1"/>
    <col min="1026" max="1026" width="11.42578125" style="65"/>
    <col min="1027" max="1027" width="32.28515625" style="65" customWidth="1"/>
    <col min="1028" max="1034" width="11.42578125" style="65"/>
    <col min="1035" max="1035" width="37.28515625" style="65" customWidth="1"/>
    <col min="1036" max="1042" width="11.42578125" style="65"/>
    <col min="1043" max="1043" width="36.140625" style="65" customWidth="1"/>
    <col min="1044" max="1050" width="11.42578125" style="65"/>
    <col min="1051" max="1051" width="39.28515625" style="65" customWidth="1"/>
    <col min="1052" max="1274" width="11.42578125" style="65"/>
    <col min="1275" max="1275" width="35" style="65" customWidth="1"/>
    <col min="1276" max="1276" width="12.28515625" style="65" customWidth="1"/>
    <col min="1277" max="1277" width="10.7109375" style="65" customWidth="1"/>
    <col min="1278" max="1278" width="10" style="65" customWidth="1"/>
    <col min="1279" max="1279" width="10.7109375" style="65" customWidth="1"/>
    <col min="1280" max="1281" width="8" style="65" customWidth="1"/>
    <col min="1282" max="1282" width="11.42578125" style="65"/>
    <col min="1283" max="1283" width="32.28515625" style="65" customWidth="1"/>
    <col min="1284" max="1290" width="11.42578125" style="65"/>
    <col min="1291" max="1291" width="37.28515625" style="65" customWidth="1"/>
    <col min="1292" max="1298" width="11.42578125" style="65"/>
    <col min="1299" max="1299" width="36.140625" style="65" customWidth="1"/>
    <col min="1300" max="1306" width="11.42578125" style="65"/>
    <col min="1307" max="1307" width="39.28515625" style="65" customWidth="1"/>
    <col min="1308" max="1530" width="11.42578125" style="65"/>
    <col min="1531" max="1531" width="35" style="65" customWidth="1"/>
    <col min="1532" max="1532" width="12.28515625" style="65" customWidth="1"/>
    <col min="1533" max="1533" width="10.7109375" style="65" customWidth="1"/>
    <col min="1534" max="1534" width="10" style="65" customWidth="1"/>
    <col min="1535" max="1535" width="10.7109375" style="65" customWidth="1"/>
    <col min="1536" max="1537" width="8" style="65" customWidth="1"/>
    <col min="1538" max="1538" width="11.42578125" style="65"/>
    <col min="1539" max="1539" width="32.28515625" style="65" customWidth="1"/>
    <col min="1540" max="1546" width="11.42578125" style="65"/>
    <col min="1547" max="1547" width="37.28515625" style="65" customWidth="1"/>
    <col min="1548" max="1554" width="11.42578125" style="65"/>
    <col min="1555" max="1555" width="36.140625" style="65" customWidth="1"/>
    <col min="1556" max="1562" width="11.42578125" style="65"/>
    <col min="1563" max="1563" width="39.28515625" style="65" customWidth="1"/>
    <col min="1564" max="1786" width="11.42578125" style="65"/>
    <col min="1787" max="1787" width="35" style="65" customWidth="1"/>
    <col min="1788" max="1788" width="12.28515625" style="65" customWidth="1"/>
    <col min="1789" max="1789" width="10.7109375" style="65" customWidth="1"/>
    <col min="1790" max="1790" width="10" style="65" customWidth="1"/>
    <col min="1791" max="1791" width="10.7109375" style="65" customWidth="1"/>
    <col min="1792" max="1793" width="8" style="65" customWidth="1"/>
    <col min="1794" max="1794" width="11.42578125" style="65"/>
    <col min="1795" max="1795" width="32.28515625" style="65" customWidth="1"/>
    <col min="1796" max="1802" width="11.42578125" style="65"/>
    <col min="1803" max="1803" width="37.28515625" style="65" customWidth="1"/>
    <col min="1804" max="1810" width="11.42578125" style="65"/>
    <col min="1811" max="1811" width="36.140625" style="65" customWidth="1"/>
    <col min="1812" max="1818" width="11.42578125" style="65"/>
    <col min="1819" max="1819" width="39.28515625" style="65" customWidth="1"/>
    <col min="1820" max="2042" width="11.42578125" style="65"/>
    <col min="2043" max="2043" width="35" style="65" customWidth="1"/>
    <col min="2044" max="2044" width="12.28515625" style="65" customWidth="1"/>
    <col min="2045" max="2045" width="10.7109375" style="65" customWidth="1"/>
    <col min="2046" max="2046" width="10" style="65" customWidth="1"/>
    <col min="2047" max="2047" width="10.7109375" style="65" customWidth="1"/>
    <col min="2048" max="2049" width="8" style="65" customWidth="1"/>
    <col min="2050" max="2050" width="11.42578125" style="65"/>
    <col min="2051" max="2051" width="32.28515625" style="65" customWidth="1"/>
    <col min="2052" max="2058" width="11.42578125" style="65"/>
    <col min="2059" max="2059" width="37.28515625" style="65" customWidth="1"/>
    <col min="2060" max="2066" width="11.42578125" style="65"/>
    <col min="2067" max="2067" width="36.140625" style="65" customWidth="1"/>
    <col min="2068" max="2074" width="11.42578125" style="65"/>
    <col min="2075" max="2075" width="39.28515625" style="65" customWidth="1"/>
    <col min="2076" max="2298" width="11.42578125" style="65"/>
    <col min="2299" max="2299" width="35" style="65" customWidth="1"/>
    <col min="2300" max="2300" width="12.28515625" style="65" customWidth="1"/>
    <col min="2301" max="2301" width="10.7109375" style="65" customWidth="1"/>
    <col min="2302" max="2302" width="10" style="65" customWidth="1"/>
    <col min="2303" max="2303" width="10.7109375" style="65" customWidth="1"/>
    <col min="2304" max="2305" width="8" style="65" customWidth="1"/>
    <col min="2306" max="2306" width="11.42578125" style="65"/>
    <col min="2307" max="2307" width="32.28515625" style="65" customWidth="1"/>
    <col min="2308" max="2314" width="11.42578125" style="65"/>
    <col min="2315" max="2315" width="37.28515625" style="65" customWidth="1"/>
    <col min="2316" max="2322" width="11.42578125" style="65"/>
    <col min="2323" max="2323" width="36.140625" style="65" customWidth="1"/>
    <col min="2324" max="2330" width="11.42578125" style="65"/>
    <col min="2331" max="2331" width="39.28515625" style="65" customWidth="1"/>
    <col min="2332" max="2554" width="11.42578125" style="65"/>
    <col min="2555" max="2555" width="35" style="65" customWidth="1"/>
    <col min="2556" max="2556" width="12.28515625" style="65" customWidth="1"/>
    <col min="2557" max="2557" width="10.7109375" style="65" customWidth="1"/>
    <col min="2558" max="2558" width="10" style="65" customWidth="1"/>
    <col min="2559" max="2559" width="10.7109375" style="65" customWidth="1"/>
    <col min="2560" max="2561" width="8" style="65" customWidth="1"/>
    <col min="2562" max="2562" width="11.42578125" style="65"/>
    <col min="2563" max="2563" width="32.28515625" style="65" customWidth="1"/>
    <col min="2564" max="2570" width="11.42578125" style="65"/>
    <col min="2571" max="2571" width="37.28515625" style="65" customWidth="1"/>
    <col min="2572" max="2578" width="11.42578125" style="65"/>
    <col min="2579" max="2579" width="36.140625" style="65" customWidth="1"/>
    <col min="2580" max="2586" width="11.42578125" style="65"/>
    <col min="2587" max="2587" width="39.28515625" style="65" customWidth="1"/>
    <col min="2588" max="2810" width="11.42578125" style="65"/>
    <col min="2811" max="2811" width="35" style="65" customWidth="1"/>
    <col min="2812" max="2812" width="12.28515625" style="65" customWidth="1"/>
    <col min="2813" max="2813" width="10.7109375" style="65" customWidth="1"/>
    <col min="2814" max="2814" width="10" style="65" customWidth="1"/>
    <col min="2815" max="2815" width="10.7109375" style="65" customWidth="1"/>
    <col min="2816" max="2817" width="8" style="65" customWidth="1"/>
    <col min="2818" max="2818" width="11.42578125" style="65"/>
    <col min="2819" max="2819" width="32.28515625" style="65" customWidth="1"/>
    <col min="2820" max="2826" width="11.42578125" style="65"/>
    <col min="2827" max="2827" width="37.28515625" style="65" customWidth="1"/>
    <col min="2828" max="2834" width="11.42578125" style="65"/>
    <col min="2835" max="2835" width="36.140625" style="65" customWidth="1"/>
    <col min="2836" max="2842" width="11.42578125" style="65"/>
    <col min="2843" max="2843" width="39.28515625" style="65" customWidth="1"/>
    <col min="2844" max="3066" width="11.42578125" style="65"/>
    <col min="3067" max="3067" width="35" style="65" customWidth="1"/>
    <col min="3068" max="3068" width="12.28515625" style="65" customWidth="1"/>
    <col min="3069" max="3069" width="10.7109375" style="65" customWidth="1"/>
    <col min="3070" max="3070" width="10" style="65" customWidth="1"/>
    <col min="3071" max="3071" width="10.7109375" style="65" customWidth="1"/>
    <col min="3072" max="3073" width="8" style="65" customWidth="1"/>
    <col min="3074" max="3074" width="11.42578125" style="65"/>
    <col min="3075" max="3075" width="32.28515625" style="65" customWidth="1"/>
    <col min="3076" max="3082" width="11.42578125" style="65"/>
    <col min="3083" max="3083" width="37.28515625" style="65" customWidth="1"/>
    <col min="3084" max="3090" width="11.42578125" style="65"/>
    <col min="3091" max="3091" width="36.140625" style="65" customWidth="1"/>
    <col min="3092" max="3098" width="11.42578125" style="65"/>
    <col min="3099" max="3099" width="39.28515625" style="65" customWidth="1"/>
    <col min="3100" max="3322" width="11.42578125" style="65"/>
    <col min="3323" max="3323" width="35" style="65" customWidth="1"/>
    <col min="3324" max="3324" width="12.28515625" style="65" customWidth="1"/>
    <col min="3325" max="3325" width="10.7109375" style="65" customWidth="1"/>
    <col min="3326" max="3326" width="10" style="65" customWidth="1"/>
    <col min="3327" max="3327" width="10.7109375" style="65" customWidth="1"/>
    <col min="3328" max="3329" width="8" style="65" customWidth="1"/>
    <col min="3330" max="3330" width="11.42578125" style="65"/>
    <col min="3331" max="3331" width="32.28515625" style="65" customWidth="1"/>
    <col min="3332" max="3338" width="11.42578125" style="65"/>
    <col min="3339" max="3339" width="37.28515625" style="65" customWidth="1"/>
    <col min="3340" max="3346" width="11.42578125" style="65"/>
    <col min="3347" max="3347" width="36.140625" style="65" customWidth="1"/>
    <col min="3348" max="3354" width="11.42578125" style="65"/>
    <col min="3355" max="3355" width="39.28515625" style="65" customWidth="1"/>
    <col min="3356" max="3578" width="11.42578125" style="65"/>
    <col min="3579" max="3579" width="35" style="65" customWidth="1"/>
    <col min="3580" max="3580" width="12.28515625" style="65" customWidth="1"/>
    <col min="3581" max="3581" width="10.7109375" style="65" customWidth="1"/>
    <col min="3582" max="3582" width="10" style="65" customWidth="1"/>
    <col min="3583" max="3583" width="10.7109375" style="65" customWidth="1"/>
    <col min="3584" max="3585" width="8" style="65" customWidth="1"/>
    <col min="3586" max="3586" width="11.42578125" style="65"/>
    <col min="3587" max="3587" width="32.28515625" style="65" customWidth="1"/>
    <col min="3588" max="3594" width="11.42578125" style="65"/>
    <col min="3595" max="3595" width="37.28515625" style="65" customWidth="1"/>
    <col min="3596" max="3602" width="11.42578125" style="65"/>
    <col min="3603" max="3603" width="36.140625" style="65" customWidth="1"/>
    <col min="3604" max="3610" width="11.42578125" style="65"/>
    <col min="3611" max="3611" width="39.28515625" style="65" customWidth="1"/>
    <col min="3612" max="3834" width="11.42578125" style="65"/>
    <col min="3835" max="3835" width="35" style="65" customWidth="1"/>
    <col min="3836" max="3836" width="12.28515625" style="65" customWidth="1"/>
    <col min="3837" max="3837" width="10.7109375" style="65" customWidth="1"/>
    <col min="3838" max="3838" width="10" style="65" customWidth="1"/>
    <col min="3839" max="3839" width="10.7109375" style="65" customWidth="1"/>
    <col min="3840" max="3841" width="8" style="65" customWidth="1"/>
    <col min="3842" max="3842" width="11.42578125" style="65"/>
    <col min="3843" max="3843" width="32.28515625" style="65" customWidth="1"/>
    <col min="3844" max="3850" width="11.42578125" style="65"/>
    <col min="3851" max="3851" width="37.28515625" style="65" customWidth="1"/>
    <col min="3852" max="3858" width="11.42578125" style="65"/>
    <col min="3859" max="3859" width="36.140625" style="65" customWidth="1"/>
    <col min="3860" max="3866" width="11.42578125" style="65"/>
    <col min="3867" max="3867" width="39.28515625" style="65" customWidth="1"/>
    <col min="3868" max="4090" width="11.42578125" style="65"/>
    <col min="4091" max="4091" width="35" style="65" customWidth="1"/>
    <col min="4092" max="4092" width="12.28515625" style="65" customWidth="1"/>
    <col min="4093" max="4093" width="10.7109375" style="65" customWidth="1"/>
    <col min="4094" max="4094" width="10" style="65" customWidth="1"/>
    <col min="4095" max="4095" width="10.7109375" style="65" customWidth="1"/>
    <col min="4096" max="4097" width="8" style="65" customWidth="1"/>
    <col min="4098" max="4098" width="11.42578125" style="65"/>
    <col min="4099" max="4099" width="32.28515625" style="65" customWidth="1"/>
    <col min="4100" max="4106" width="11.42578125" style="65"/>
    <col min="4107" max="4107" width="37.28515625" style="65" customWidth="1"/>
    <col min="4108" max="4114" width="11.42578125" style="65"/>
    <col min="4115" max="4115" width="36.140625" style="65" customWidth="1"/>
    <col min="4116" max="4122" width="11.42578125" style="65"/>
    <col min="4123" max="4123" width="39.28515625" style="65" customWidth="1"/>
    <col min="4124" max="4346" width="11.42578125" style="65"/>
    <col min="4347" max="4347" width="35" style="65" customWidth="1"/>
    <col min="4348" max="4348" width="12.28515625" style="65" customWidth="1"/>
    <col min="4349" max="4349" width="10.7109375" style="65" customWidth="1"/>
    <col min="4350" max="4350" width="10" style="65" customWidth="1"/>
    <col min="4351" max="4351" width="10.7109375" style="65" customWidth="1"/>
    <col min="4352" max="4353" width="8" style="65" customWidth="1"/>
    <col min="4354" max="4354" width="11.42578125" style="65"/>
    <col min="4355" max="4355" width="32.28515625" style="65" customWidth="1"/>
    <col min="4356" max="4362" width="11.42578125" style="65"/>
    <col min="4363" max="4363" width="37.28515625" style="65" customWidth="1"/>
    <col min="4364" max="4370" width="11.42578125" style="65"/>
    <col min="4371" max="4371" width="36.140625" style="65" customWidth="1"/>
    <col min="4372" max="4378" width="11.42578125" style="65"/>
    <col min="4379" max="4379" width="39.28515625" style="65" customWidth="1"/>
    <col min="4380" max="4602" width="11.42578125" style="65"/>
    <col min="4603" max="4603" width="35" style="65" customWidth="1"/>
    <col min="4604" max="4604" width="12.28515625" style="65" customWidth="1"/>
    <col min="4605" max="4605" width="10.7109375" style="65" customWidth="1"/>
    <col min="4606" max="4606" width="10" style="65" customWidth="1"/>
    <col min="4607" max="4607" width="10.7109375" style="65" customWidth="1"/>
    <col min="4608" max="4609" width="8" style="65" customWidth="1"/>
    <col min="4610" max="4610" width="11.42578125" style="65"/>
    <col min="4611" max="4611" width="32.28515625" style="65" customWidth="1"/>
    <col min="4612" max="4618" width="11.42578125" style="65"/>
    <col min="4619" max="4619" width="37.28515625" style="65" customWidth="1"/>
    <col min="4620" max="4626" width="11.42578125" style="65"/>
    <col min="4627" max="4627" width="36.140625" style="65" customWidth="1"/>
    <col min="4628" max="4634" width="11.42578125" style="65"/>
    <col min="4635" max="4635" width="39.28515625" style="65" customWidth="1"/>
    <col min="4636" max="4858" width="11.42578125" style="65"/>
    <col min="4859" max="4859" width="35" style="65" customWidth="1"/>
    <col min="4860" max="4860" width="12.28515625" style="65" customWidth="1"/>
    <col min="4861" max="4861" width="10.7109375" style="65" customWidth="1"/>
    <col min="4862" max="4862" width="10" style="65" customWidth="1"/>
    <col min="4863" max="4863" width="10.7109375" style="65" customWidth="1"/>
    <col min="4864" max="4865" width="8" style="65" customWidth="1"/>
    <col min="4866" max="4866" width="11.42578125" style="65"/>
    <col min="4867" max="4867" width="32.28515625" style="65" customWidth="1"/>
    <col min="4868" max="4874" width="11.42578125" style="65"/>
    <col min="4875" max="4875" width="37.28515625" style="65" customWidth="1"/>
    <col min="4876" max="4882" width="11.42578125" style="65"/>
    <col min="4883" max="4883" width="36.140625" style="65" customWidth="1"/>
    <col min="4884" max="4890" width="11.42578125" style="65"/>
    <col min="4891" max="4891" width="39.28515625" style="65" customWidth="1"/>
    <col min="4892" max="5114" width="11.42578125" style="65"/>
    <col min="5115" max="5115" width="35" style="65" customWidth="1"/>
    <col min="5116" max="5116" width="12.28515625" style="65" customWidth="1"/>
    <col min="5117" max="5117" width="10.7109375" style="65" customWidth="1"/>
    <col min="5118" max="5118" width="10" style="65" customWidth="1"/>
    <col min="5119" max="5119" width="10.7109375" style="65" customWidth="1"/>
    <col min="5120" max="5121" width="8" style="65" customWidth="1"/>
    <col min="5122" max="5122" width="11.42578125" style="65"/>
    <col min="5123" max="5123" width="32.28515625" style="65" customWidth="1"/>
    <col min="5124" max="5130" width="11.42578125" style="65"/>
    <col min="5131" max="5131" width="37.28515625" style="65" customWidth="1"/>
    <col min="5132" max="5138" width="11.42578125" style="65"/>
    <col min="5139" max="5139" width="36.140625" style="65" customWidth="1"/>
    <col min="5140" max="5146" width="11.42578125" style="65"/>
    <col min="5147" max="5147" width="39.28515625" style="65" customWidth="1"/>
    <col min="5148" max="5370" width="11.42578125" style="65"/>
    <col min="5371" max="5371" width="35" style="65" customWidth="1"/>
    <col min="5372" max="5372" width="12.28515625" style="65" customWidth="1"/>
    <col min="5373" max="5373" width="10.7109375" style="65" customWidth="1"/>
    <col min="5374" max="5374" width="10" style="65" customWidth="1"/>
    <col min="5375" max="5375" width="10.7109375" style="65" customWidth="1"/>
    <col min="5376" max="5377" width="8" style="65" customWidth="1"/>
    <col min="5378" max="5378" width="11.42578125" style="65"/>
    <col min="5379" max="5379" width="32.28515625" style="65" customWidth="1"/>
    <col min="5380" max="5386" width="11.42578125" style="65"/>
    <col min="5387" max="5387" width="37.28515625" style="65" customWidth="1"/>
    <col min="5388" max="5394" width="11.42578125" style="65"/>
    <col min="5395" max="5395" width="36.140625" style="65" customWidth="1"/>
    <col min="5396" max="5402" width="11.42578125" style="65"/>
    <col min="5403" max="5403" width="39.28515625" style="65" customWidth="1"/>
    <col min="5404" max="5626" width="11.42578125" style="65"/>
    <col min="5627" max="5627" width="35" style="65" customWidth="1"/>
    <col min="5628" max="5628" width="12.28515625" style="65" customWidth="1"/>
    <col min="5629" max="5629" width="10.7109375" style="65" customWidth="1"/>
    <col min="5630" max="5630" width="10" style="65" customWidth="1"/>
    <col min="5631" max="5631" width="10.7109375" style="65" customWidth="1"/>
    <col min="5632" max="5633" width="8" style="65" customWidth="1"/>
    <col min="5634" max="5634" width="11.42578125" style="65"/>
    <col min="5635" max="5635" width="32.28515625" style="65" customWidth="1"/>
    <col min="5636" max="5642" width="11.42578125" style="65"/>
    <col min="5643" max="5643" width="37.28515625" style="65" customWidth="1"/>
    <col min="5644" max="5650" width="11.42578125" style="65"/>
    <col min="5651" max="5651" width="36.140625" style="65" customWidth="1"/>
    <col min="5652" max="5658" width="11.42578125" style="65"/>
    <col min="5659" max="5659" width="39.28515625" style="65" customWidth="1"/>
    <col min="5660" max="5882" width="11.42578125" style="65"/>
    <col min="5883" max="5883" width="35" style="65" customWidth="1"/>
    <col min="5884" max="5884" width="12.28515625" style="65" customWidth="1"/>
    <col min="5885" max="5885" width="10.7109375" style="65" customWidth="1"/>
    <col min="5886" max="5886" width="10" style="65" customWidth="1"/>
    <col min="5887" max="5887" width="10.7109375" style="65" customWidth="1"/>
    <col min="5888" max="5889" width="8" style="65" customWidth="1"/>
    <col min="5890" max="5890" width="11.42578125" style="65"/>
    <col min="5891" max="5891" width="32.28515625" style="65" customWidth="1"/>
    <col min="5892" max="5898" width="11.42578125" style="65"/>
    <col min="5899" max="5899" width="37.28515625" style="65" customWidth="1"/>
    <col min="5900" max="5906" width="11.42578125" style="65"/>
    <col min="5907" max="5907" width="36.140625" style="65" customWidth="1"/>
    <col min="5908" max="5914" width="11.42578125" style="65"/>
    <col min="5915" max="5915" width="39.28515625" style="65" customWidth="1"/>
    <col min="5916" max="6138" width="11.42578125" style="65"/>
    <col min="6139" max="6139" width="35" style="65" customWidth="1"/>
    <col min="6140" max="6140" width="12.28515625" style="65" customWidth="1"/>
    <col min="6141" max="6141" width="10.7109375" style="65" customWidth="1"/>
    <col min="6142" max="6142" width="10" style="65" customWidth="1"/>
    <col min="6143" max="6143" width="10.7109375" style="65" customWidth="1"/>
    <col min="6144" max="6145" width="8" style="65" customWidth="1"/>
    <col min="6146" max="6146" width="11.42578125" style="65"/>
    <col min="6147" max="6147" width="32.28515625" style="65" customWidth="1"/>
    <col min="6148" max="6154" width="11.42578125" style="65"/>
    <col min="6155" max="6155" width="37.28515625" style="65" customWidth="1"/>
    <col min="6156" max="6162" width="11.42578125" style="65"/>
    <col min="6163" max="6163" width="36.140625" style="65" customWidth="1"/>
    <col min="6164" max="6170" width="11.42578125" style="65"/>
    <col min="6171" max="6171" width="39.28515625" style="65" customWidth="1"/>
    <col min="6172" max="6394" width="11.42578125" style="65"/>
    <col min="6395" max="6395" width="35" style="65" customWidth="1"/>
    <col min="6396" max="6396" width="12.28515625" style="65" customWidth="1"/>
    <col min="6397" max="6397" width="10.7109375" style="65" customWidth="1"/>
    <col min="6398" max="6398" width="10" style="65" customWidth="1"/>
    <col min="6399" max="6399" width="10.7109375" style="65" customWidth="1"/>
    <col min="6400" max="6401" width="8" style="65" customWidth="1"/>
    <col min="6402" max="6402" width="11.42578125" style="65"/>
    <col min="6403" max="6403" width="32.28515625" style="65" customWidth="1"/>
    <col min="6404" max="6410" width="11.42578125" style="65"/>
    <col min="6411" max="6411" width="37.28515625" style="65" customWidth="1"/>
    <col min="6412" max="6418" width="11.42578125" style="65"/>
    <col min="6419" max="6419" width="36.140625" style="65" customWidth="1"/>
    <col min="6420" max="6426" width="11.42578125" style="65"/>
    <col min="6427" max="6427" width="39.28515625" style="65" customWidth="1"/>
    <col min="6428" max="6650" width="11.42578125" style="65"/>
    <col min="6651" max="6651" width="35" style="65" customWidth="1"/>
    <col min="6652" max="6652" width="12.28515625" style="65" customWidth="1"/>
    <col min="6653" max="6653" width="10.7109375" style="65" customWidth="1"/>
    <col min="6654" max="6654" width="10" style="65" customWidth="1"/>
    <col min="6655" max="6655" width="10.7109375" style="65" customWidth="1"/>
    <col min="6656" max="6657" width="8" style="65" customWidth="1"/>
    <col min="6658" max="6658" width="11.42578125" style="65"/>
    <col min="6659" max="6659" width="32.28515625" style="65" customWidth="1"/>
    <col min="6660" max="6666" width="11.42578125" style="65"/>
    <col min="6667" max="6667" width="37.28515625" style="65" customWidth="1"/>
    <col min="6668" max="6674" width="11.42578125" style="65"/>
    <col min="6675" max="6675" width="36.140625" style="65" customWidth="1"/>
    <col min="6676" max="6682" width="11.42578125" style="65"/>
    <col min="6683" max="6683" width="39.28515625" style="65" customWidth="1"/>
    <col min="6684" max="6906" width="11.42578125" style="65"/>
    <col min="6907" max="6907" width="35" style="65" customWidth="1"/>
    <col min="6908" max="6908" width="12.28515625" style="65" customWidth="1"/>
    <col min="6909" max="6909" width="10.7109375" style="65" customWidth="1"/>
    <col min="6910" max="6910" width="10" style="65" customWidth="1"/>
    <col min="6911" max="6911" width="10.7109375" style="65" customWidth="1"/>
    <col min="6912" max="6913" width="8" style="65" customWidth="1"/>
    <col min="6914" max="6914" width="11.42578125" style="65"/>
    <col min="6915" max="6915" width="32.28515625" style="65" customWidth="1"/>
    <col min="6916" max="6922" width="11.42578125" style="65"/>
    <col min="6923" max="6923" width="37.28515625" style="65" customWidth="1"/>
    <col min="6924" max="6930" width="11.42578125" style="65"/>
    <col min="6931" max="6931" width="36.140625" style="65" customWidth="1"/>
    <col min="6932" max="6938" width="11.42578125" style="65"/>
    <col min="6939" max="6939" width="39.28515625" style="65" customWidth="1"/>
    <col min="6940" max="7162" width="11.42578125" style="65"/>
    <col min="7163" max="7163" width="35" style="65" customWidth="1"/>
    <col min="7164" max="7164" width="12.28515625" style="65" customWidth="1"/>
    <col min="7165" max="7165" width="10.7109375" style="65" customWidth="1"/>
    <col min="7166" max="7166" width="10" style="65" customWidth="1"/>
    <col min="7167" max="7167" width="10.7109375" style="65" customWidth="1"/>
    <col min="7168" max="7169" width="8" style="65" customWidth="1"/>
    <col min="7170" max="7170" width="11.42578125" style="65"/>
    <col min="7171" max="7171" width="32.28515625" style="65" customWidth="1"/>
    <col min="7172" max="7178" width="11.42578125" style="65"/>
    <col min="7179" max="7179" width="37.28515625" style="65" customWidth="1"/>
    <col min="7180" max="7186" width="11.42578125" style="65"/>
    <col min="7187" max="7187" width="36.140625" style="65" customWidth="1"/>
    <col min="7188" max="7194" width="11.42578125" style="65"/>
    <col min="7195" max="7195" width="39.28515625" style="65" customWidth="1"/>
    <col min="7196" max="7418" width="11.42578125" style="65"/>
    <col min="7419" max="7419" width="35" style="65" customWidth="1"/>
    <col min="7420" max="7420" width="12.28515625" style="65" customWidth="1"/>
    <col min="7421" max="7421" width="10.7109375" style="65" customWidth="1"/>
    <col min="7422" max="7422" width="10" style="65" customWidth="1"/>
    <col min="7423" max="7423" width="10.7109375" style="65" customWidth="1"/>
    <col min="7424" max="7425" width="8" style="65" customWidth="1"/>
    <col min="7426" max="7426" width="11.42578125" style="65"/>
    <col min="7427" max="7427" width="32.28515625" style="65" customWidth="1"/>
    <col min="7428" max="7434" width="11.42578125" style="65"/>
    <col min="7435" max="7435" width="37.28515625" style="65" customWidth="1"/>
    <col min="7436" max="7442" width="11.42578125" style="65"/>
    <col min="7443" max="7443" width="36.140625" style="65" customWidth="1"/>
    <col min="7444" max="7450" width="11.42578125" style="65"/>
    <col min="7451" max="7451" width="39.28515625" style="65" customWidth="1"/>
    <col min="7452" max="7674" width="11.42578125" style="65"/>
    <col min="7675" max="7675" width="35" style="65" customWidth="1"/>
    <col min="7676" max="7676" width="12.28515625" style="65" customWidth="1"/>
    <col min="7677" max="7677" width="10.7109375" style="65" customWidth="1"/>
    <col min="7678" max="7678" width="10" style="65" customWidth="1"/>
    <col min="7679" max="7679" width="10.7109375" style="65" customWidth="1"/>
    <col min="7680" max="7681" width="8" style="65" customWidth="1"/>
    <col min="7682" max="7682" width="11.42578125" style="65"/>
    <col min="7683" max="7683" width="32.28515625" style="65" customWidth="1"/>
    <col min="7684" max="7690" width="11.42578125" style="65"/>
    <col min="7691" max="7691" width="37.28515625" style="65" customWidth="1"/>
    <col min="7692" max="7698" width="11.42578125" style="65"/>
    <col min="7699" max="7699" width="36.140625" style="65" customWidth="1"/>
    <col min="7700" max="7706" width="11.42578125" style="65"/>
    <col min="7707" max="7707" width="39.28515625" style="65" customWidth="1"/>
    <col min="7708" max="7930" width="11.42578125" style="65"/>
    <col min="7931" max="7931" width="35" style="65" customWidth="1"/>
    <col min="7932" max="7932" width="12.28515625" style="65" customWidth="1"/>
    <col min="7933" max="7933" width="10.7109375" style="65" customWidth="1"/>
    <col min="7934" max="7934" width="10" style="65" customWidth="1"/>
    <col min="7935" max="7935" width="10.7109375" style="65" customWidth="1"/>
    <col min="7936" max="7937" width="8" style="65" customWidth="1"/>
    <col min="7938" max="7938" width="11.42578125" style="65"/>
    <col min="7939" max="7939" width="32.28515625" style="65" customWidth="1"/>
    <col min="7940" max="7946" width="11.42578125" style="65"/>
    <col min="7947" max="7947" width="37.28515625" style="65" customWidth="1"/>
    <col min="7948" max="7954" width="11.42578125" style="65"/>
    <col min="7955" max="7955" width="36.140625" style="65" customWidth="1"/>
    <col min="7956" max="7962" width="11.42578125" style="65"/>
    <col min="7963" max="7963" width="39.28515625" style="65" customWidth="1"/>
    <col min="7964" max="8186" width="11.42578125" style="65"/>
    <col min="8187" max="8187" width="35" style="65" customWidth="1"/>
    <col min="8188" max="8188" width="12.28515625" style="65" customWidth="1"/>
    <col min="8189" max="8189" width="10.7109375" style="65" customWidth="1"/>
    <col min="8190" max="8190" width="10" style="65" customWidth="1"/>
    <col min="8191" max="8191" width="10.7109375" style="65" customWidth="1"/>
    <col min="8192" max="8193" width="8" style="65" customWidth="1"/>
    <col min="8194" max="8194" width="11.42578125" style="65"/>
    <col min="8195" max="8195" width="32.28515625" style="65" customWidth="1"/>
    <col min="8196" max="8202" width="11.42578125" style="65"/>
    <col min="8203" max="8203" width="37.28515625" style="65" customWidth="1"/>
    <col min="8204" max="8210" width="11.42578125" style="65"/>
    <col min="8211" max="8211" width="36.140625" style="65" customWidth="1"/>
    <col min="8212" max="8218" width="11.42578125" style="65"/>
    <col min="8219" max="8219" width="39.28515625" style="65" customWidth="1"/>
    <col min="8220" max="8442" width="11.42578125" style="65"/>
    <col min="8443" max="8443" width="35" style="65" customWidth="1"/>
    <col min="8444" max="8444" width="12.28515625" style="65" customWidth="1"/>
    <col min="8445" max="8445" width="10.7109375" style="65" customWidth="1"/>
    <col min="8446" max="8446" width="10" style="65" customWidth="1"/>
    <col min="8447" max="8447" width="10.7109375" style="65" customWidth="1"/>
    <col min="8448" max="8449" width="8" style="65" customWidth="1"/>
    <col min="8450" max="8450" width="11.42578125" style="65"/>
    <col min="8451" max="8451" width="32.28515625" style="65" customWidth="1"/>
    <col min="8452" max="8458" width="11.42578125" style="65"/>
    <col min="8459" max="8459" width="37.28515625" style="65" customWidth="1"/>
    <col min="8460" max="8466" width="11.42578125" style="65"/>
    <col min="8467" max="8467" width="36.140625" style="65" customWidth="1"/>
    <col min="8468" max="8474" width="11.42578125" style="65"/>
    <col min="8475" max="8475" width="39.28515625" style="65" customWidth="1"/>
    <col min="8476" max="8698" width="11.42578125" style="65"/>
    <col min="8699" max="8699" width="35" style="65" customWidth="1"/>
    <col min="8700" max="8700" width="12.28515625" style="65" customWidth="1"/>
    <col min="8701" max="8701" width="10.7109375" style="65" customWidth="1"/>
    <col min="8702" max="8702" width="10" style="65" customWidth="1"/>
    <col min="8703" max="8703" width="10.7109375" style="65" customWidth="1"/>
    <col min="8704" max="8705" width="8" style="65" customWidth="1"/>
    <col min="8706" max="8706" width="11.42578125" style="65"/>
    <col min="8707" max="8707" width="32.28515625" style="65" customWidth="1"/>
    <col min="8708" max="8714" width="11.42578125" style="65"/>
    <col min="8715" max="8715" width="37.28515625" style="65" customWidth="1"/>
    <col min="8716" max="8722" width="11.42578125" style="65"/>
    <col min="8723" max="8723" width="36.140625" style="65" customWidth="1"/>
    <col min="8724" max="8730" width="11.42578125" style="65"/>
    <col min="8731" max="8731" width="39.28515625" style="65" customWidth="1"/>
    <col min="8732" max="8954" width="11.42578125" style="65"/>
    <col min="8955" max="8955" width="35" style="65" customWidth="1"/>
    <col min="8956" max="8956" width="12.28515625" style="65" customWidth="1"/>
    <col min="8957" max="8957" width="10.7109375" style="65" customWidth="1"/>
    <col min="8958" max="8958" width="10" style="65" customWidth="1"/>
    <col min="8959" max="8959" width="10.7109375" style="65" customWidth="1"/>
    <col min="8960" max="8961" width="8" style="65" customWidth="1"/>
    <col min="8962" max="8962" width="11.42578125" style="65"/>
    <col min="8963" max="8963" width="32.28515625" style="65" customWidth="1"/>
    <col min="8964" max="8970" width="11.42578125" style="65"/>
    <col min="8971" max="8971" width="37.28515625" style="65" customWidth="1"/>
    <col min="8972" max="8978" width="11.42578125" style="65"/>
    <col min="8979" max="8979" width="36.140625" style="65" customWidth="1"/>
    <col min="8980" max="8986" width="11.42578125" style="65"/>
    <col min="8987" max="8987" width="39.28515625" style="65" customWidth="1"/>
    <col min="8988" max="9210" width="11.42578125" style="65"/>
    <col min="9211" max="9211" width="35" style="65" customWidth="1"/>
    <col min="9212" max="9212" width="12.28515625" style="65" customWidth="1"/>
    <col min="9213" max="9213" width="10.7109375" style="65" customWidth="1"/>
    <col min="9214" max="9214" width="10" style="65" customWidth="1"/>
    <col min="9215" max="9215" width="10.7109375" style="65" customWidth="1"/>
    <col min="9216" max="9217" width="8" style="65" customWidth="1"/>
    <col min="9218" max="9218" width="11.42578125" style="65"/>
    <col min="9219" max="9219" width="32.28515625" style="65" customWidth="1"/>
    <col min="9220" max="9226" width="11.42578125" style="65"/>
    <col min="9227" max="9227" width="37.28515625" style="65" customWidth="1"/>
    <col min="9228" max="9234" width="11.42578125" style="65"/>
    <col min="9235" max="9235" width="36.140625" style="65" customWidth="1"/>
    <col min="9236" max="9242" width="11.42578125" style="65"/>
    <col min="9243" max="9243" width="39.28515625" style="65" customWidth="1"/>
    <col min="9244" max="9466" width="11.42578125" style="65"/>
    <col min="9467" max="9467" width="35" style="65" customWidth="1"/>
    <col min="9468" max="9468" width="12.28515625" style="65" customWidth="1"/>
    <col min="9469" max="9469" width="10.7109375" style="65" customWidth="1"/>
    <col min="9470" max="9470" width="10" style="65" customWidth="1"/>
    <col min="9471" max="9471" width="10.7109375" style="65" customWidth="1"/>
    <col min="9472" max="9473" width="8" style="65" customWidth="1"/>
    <col min="9474" max="9474" width="11.42578125" style="65"/>
    <col min="9475" max="9475" width="32.28515625" style="65" customWidth="1"/>
    <col min="9476" max="9482" width="11.42578125" style="65"/>
    <col min="9483" max="9483" width="37.28515625" style="65" customWidth="1"/>
    <col min="9484" max="9490" width="11.42578125" style="65"/>
    <col min="9491" max="9491" width="36.140625" style="65" customWidth="1"/>
    <col min="9492" max="9498" width="11.42578125" style="65"/>
    <col min="9499" max="9499" width="39.28515625" style="65" customWidth="1"/>
    <col min="9500" max="9722" width="11.42578125" style="65"/>
    <col min="9723" max="9723" width="35" style="65" customWidth="1"/>
    <col min="9724" max="9724" width="12.28515625" style="65" customWidth="1"/>
    <col min="9725" max="9725" width="10.7109375" style="65" customWidth="1"/>
    <col min="9726" max="9726" width="10" style="65" customWidth="1"/>
    <col min="9727" max="9727" width="10.7109375" style="65" customWidth="1"/>
    <col min="9728" max="9729" width="8" style="65" customWidth="1"/>
    <col min="9730" max="9730" width="11.42578125" style="65"/>
    <col min="9731" max="9731" width="32.28515625" style="65" customWidth="1"/>
    <col min="9732" max="9738" width="11.42578125" style="65"/>
    <col min="9739" max="9739" width="37.28515625" style="65" customWidth="1"/>
    <col min="9740" max="9746" width="11.42578125" style="65"/>
    <col min="9747" max="9747" width="36.140625" style="65" customWidth="1"/>
    <col min="9748" max="9754" width="11.42578125" style="65"/>
    <col min="9755" max="9755" width="39.28515625" style="65" customWidth="1"/>
    <col min="9756" max="9978" width="11.42578125" style="65"/>
    <col min="9979" max="9979" width="35" style="65" customWidth="1"/>
    <col min="9980" max="9980" width="12.28515625" style="65" customWidth="1"/>
    <col min="9981" max="9981" width="10.7109375" style="65" customWidth="1"/>
    <col min="9982" max="9982" width="10" style="65" customWidth="1"/>
    <col min="9983" max="9983" width="10.7109375" style="65" customWidth="1"/>
    <col min="9984" max="9985" width="8" style="65" customWidth="1"/>
    <col min="9986" max="9986" width="11.42578125" style="65"/>
    <col min="9987" max="9987" width="32.28515625" style="65" customWidth="1"/>
    <col min="9988" max="9994" width="11.42578125" style="65"/>
    <col min="9995" max="9995" width="37.28515625" style="65" customWidth="1"/>
    <col min="9996" max="10002" width="11.42578125" style="65"/>
    <col min="10003" max="10003" width="36.140625" style="65" customWidth="1"/>
    <col min="10004" max="10010" width="11.42578125" style="65"/>
    <col min="10011" max="10011" width="39.28515625" style="65" customWidth="1"/>
    <col min="10012" max="10234" width="11.42578125" style="65"/>
    <col min="10235" max="10235" width="35" style="65" customWidth="1"/>
    <col min="10236" max="10236" width="12.28515625" style="65" customWidth="1"/>
    <col min="10237" max="10237" width="10.7109375" style="65" customWidth="1"/>
    <col min="10238" max="10238" width="10" style="65" customWidth="1"/>
    <col min="10239" max="10239" width="10.7109375" style="65" customWidth="1"/>
    <col min="10240" max="10241" width="8" style="65" customWidth="1"/>
    <col min="10242" max="10242" width="11.42578125" style="65"/>
    <col min="10243" max="10243" width="32.28515625" style="65" customWidth="1"/>
    <col min="10244" max="10250" width="11.42578125" style="65"/>
    <col min="10251" max="10251" width="37.28515625" style="65" customWidth="1"/>
    <col min="10252" max="10258" width="11.42578125" style="65"/>
    <col min="10259" max="10259" width="36.140625" style="65" customWidth="1"/>
    <col min="10260" max="10266" width="11.42578125" style="65"/>
    <col min="10267" max="10267" width="39.28515625" style="65" customWidth="1"/>
    <col min="10268" max="10490" width="11.42578125" style="65"/>
    <col min="10491" max="10491" width="35" style="65" customWidth="1"/>
    <col min="10492" max="10492" width="12.28515625" style="65" customWidth="1"/>
    <col min="10493" max="10493" width="10.7109375" style="65" customWidth="1"/>
    <col min="10494" max="10494" width="10" style="65" customWidth="1"/>
    <col min="10495" max="10495" width="10.7109375" style="65" customWidth="1"/>
    <col min="10496" max="10497" width="8" style="65" customWidth="1"/>
    <col min="10498" max="10498" width="11.42578125" style="65"/>
    <col min="10499" max="10499" width="32.28515625" style="65" customWidth="1"/>
    <col min="10500" max="10506" width="11.42578125" style="65"/>
    <col min="10507" max="10507" width="37.28515625" style="65" customWidth="1"/>
    <col min="10508" max="10514" width="11.42578125" style="65"/>
    <col min="10515" max="10515" width="36.140625" style="65" customWidth="1"/>
    <col min="10516" max="10522" width="11.42578125" style="65"/>
    <col min="10523" max="10523" width="39.28515625" style="65" customWidth="1"/>
    <col min="10524" max="10746" width="11.42578125" style="65"/>
    <col min="10747" max="10747" width="35" style="65" customWidth="1"/>
    <col min="10748" max="10748" width="12.28515625" style="65" customWidth="1"/>
    <col min="10749" max="10749" width="10.7109375" style="65" customWidth="1"/>
    <col min="10750" max="10750" width="10" style="65" customWidth="1"/>
    <col min="10751" max="10751" width="10.7109375" style="65" customWidth="1"/>
    <col min="10752" max="10753" width="8" style="65" customWidth="1"/>
    <col min="10754" max="10754" width="11.42578125" style="65"/>
    <col min="10755" max="10755" width="32.28515625" style="65" customWidth="1"/>
    <col min="10756" max="10762" width="11.42578125" style="65"/>
    <col min="10763" max="10763" width="37.28515625" style="65" customWidth="1"/>
    <col min="10764" max="10770" width="11.42578125" style="65"/>
    <col min="10771" max="10771" width="36.140625" style="65" customWidth="1"/>
    <col min="10772" max="10778" width="11.42578125" style="65"/>
    <col min="10779" max="10779" width="39.28515625" style="65" customWidth="1"/>
    <col min="10780" max="11002" width="11.42578125" style="65"/>
    <col min="11003" max="11003" width="35" style="65" customWidth="1"/>
    <col min="11004" max="11004" width="12.28515625" style="65" customWidth="1"/>
    <col min="11005" max="11005" width="10.7109375" style="65" customWidth="1"/>
    <col min="11006" max="11006" width="10" style="65" customWidth="1"/>
    <col min="11007" max="11007" width="10.7109375" style="65" customWidth="1"/>
    <col min="11008" max="11009" width="8" style="65" customWidth="1"/>
    <col min="11010" max="11010" width="11.42578125" style="65"/>
    <col min="11011" max="11011" width="32.28515625" style="65" customWidth="1"/>
    <col min="11012" max="11018" width="11.42578125" style="65"/>
    <col min="11019" max="11019" width="37.28515625" style="65" customWidth="1"/>
    <col min="11020" max="11026" width="11.42578125" style="65"/>
    <col min="11027" max="11027" width="36.140625" style="65" customWidth="1"/>
    <col min="11028" max="11034" width="11.42578125" style="65"/>
    <col min="11035" max="11035" width="39.28515625" style="65" customWidth="1"/>
    <col min="11036" max="11258" width="11.42578125" style="65"/>
    <col min="11259" max="11259" width="35" style="65" customWidth="1"/>
    <col min="11260" max="11260" width="12.28515625" style="65" customWidth="1"/>
    <col min="11261" max="11261" width="10.7109375" style="65" customWidth="1"/>
    <col min="11262" max="11262" width="10" style="65" customWidth="1"/>
    <col min="11263" max="11263" width="10.7109375" style="65" customWidth="1"/>
    <col min="11264" max="11265" width="8" style="65" customWidth="1"/>
    <col min="11266" max="11266" width="11.42578125" style="65"/>
    <col min="11267" max="11267" width="32.28515625" style="65" customWidth="1"/>
    <col min="11268" max="11274" width="11.42578125" style="65"/>
    <col min="11275" max="11275" width="37.28515625" style="65" customWidth="1"/>
    <col min="11276" max="11282" width="11.42578125" style="65"/>
    <col min="11283" max="11283" width="36.140625" style="65" customWidth="1"/>
    <col min="11284" max="11290" width="11.42578125" style="65"/>
    <col min="11291" max="11291" width="39.28515625" style="65" customWidth="1"/>
    <col min="11292" max="11514" width="11.42578125" style="65"/>
    <col min="11515" max="11515" width="35" style="65" customWidth="1"/>
    <col min="11516" max="11516" width="12.28515625" style="65" customWidth="1"/>
    <col min="11517" max="11517" width="10.7109375" style="65" customWidth="1"/>
    <col min="11518" max="11518" width="10" style="65" customWidth="1"/>
    <col min="11519" max="11519" width="10.7109375" style="65" customWidth="1"/>
    <col min="11520" max="11521" width="8" style="65" customWidth="1"/>
    <col min="11522" max="11522" width="11.42578125" style="65"/>
    <col min="11523" max="11523" width="32.28515625" style="65" customWidth="1"/>
    <col min="11524" max="11530" width="11.42578125" style="65"/>
    <col min="11531" max="11531" width="37.28515625" style="65" customWidth="1"/>
    <col min="11532" max="11538" width="11.42578125" style="65"/>
    <col min="11539" max="11539" width="36.140625" style="65" customWidth="1"/>
    <col min="11540" max="11546" width="11.42578125" style="65"/>
    <col min="11547" max="11547" width="39.28515625" style="65" customWidth="1"/>
    <col min="11548" max="11770" width="11.42578125" style="65"/>
    <col min="11771" max="11771" width="35" style="65" customWidth="1"/>
    <col min="11772" max="11772" width="12.28515625" style="65" customWidth="1"/>
    <col min="11773" max="11773" width="10.7109375" style="65" customWidth="1"/>
    <col min="11774" max="11774" width="10" style="65" customWidth="1"/>
    <col min="11775" max="11775" width="10.7109375" style="65" customWidth="1"/>
    <col min="11776" max="11777" width="8" style="65" customWidth="1"/>
    <col min="11778" max="11778" width="11.42578125" style="65"/>
    <col min="11779" max="11779" width="32.28515625" style="65" customWidth="1"/>
    <col min="11780" max="11786" width="11.42578125" style="65"/>
    <col min="11787" max="11787" width="37.28515625" style="65" customWidth="1"/>
    <col min="11788" max="11794" width="11.42578125" style="65"/>
    <col min="11795" max="11795" width="36.140625" style="65" customWidth="1"/>
    <col min="11796" max="11802" width="11.42578125" style="65"/>
    <col min="11803" max="11803" width="39.28515625" style="65" customWidth="1"/>
    <col min="11804" max="12026" width="11.42578125" style="65"/>
    <col min="12027" max="12027" width="35" style="65" customWidth="1"/>
    <col min="12028" max="12028" width="12.28515625" style="65" customWidth="1"/>
    <col min="12029" max="12029" width="10.7109375" style="65" customWidth="1"/>
    <col min="12030" max="12030" width="10" style="65" customWidth="1"/>
    <col min="12031" max="12031" width="10.7109375" style="65" customWidth="1"/>
    <col min="12032" max="12033" width="8" style="65" customWidth="1"/>
    <col min="12034" max="12034" width="11.42578125" style="65"/>
    <col min="12035" max="12035" width="32.28515625" style="65" customWidth="1"/>
    <col min="12036" max="12042" width="11.42578125" style="65"/>
    <col min="12043" max="12043" width="37.28515625" style="65" customWidth="1"/>
    <col min="12044" max="12050" width="11.42578125" style="65"/>
    <col min="12051" max="12051" width="36.140625" style="65" customWidth="1"/>
    <col min="12052" max="12058" width="11.42578125" style="65"/>
    <col min="12059" max="12059" width="39.28515625" style="65" customWidth="1"/>
    <col min="12060" max="12282" width="11.42578125" style="65"/>
    <col min="12283" max="12283" width="35" style="65" customWidth="1"/>
    <col min="12284" max="12284" width="12.28515625" style="65" customWidth="1"/>
    <col min="12285" max="12285" width="10.7109375" style="65" customWidth="1"/>
    <col min="12286" max="12286" width="10" style="65" customWidth="1"/>
    <col min="12287" max="12287" width="10.7109375" style="65" customWidth="1"/>
    <col min="12288" max="12289" width="8" style="65" customWidth="1"/>
    <col min="12290" max="12290" width="11.42578125" style="65"/>
    <col min="12291" max="12291" width="32.28515625" style="65" customWidth="1"/>
    <col min="12292" max="12298" width="11.42578125" style="65"/>
    <col min="12299" max="12299" width="37.28515625" style="65" customWidth="1"/>
    <col min="12300" max="12306" width="11.42578125" style="65"/>
    <col min="12307" max="12307" width="36.140625" style="65" customWidth="1"/>
    <col min="12308" max="12314" width="11.42578125" style="65"/>
    <col min="12315" max="12315" width="39.28515625" style="65" customWidth="1"/>
    <col min="12316" max="12538" width="11.42578125" style="65"/>
    <col min="12539" max="12539" width="35" style="65" customWidth="1"/>
    <col min="12540" max="12540" width="12.28515625" style="65" customWidth="1"/>
    <col min="12541" max="12541" width="10.7109375" style="65" customWidth="1"/>
    <col min="12542" max="12542" width="10" style="65" customWidth="1"/>
    <col min="12543" max="12543" width="10.7109375" style="65" customWidth="1"/>
    <col min="12544" max="12545" width="8" style="65" customWidth="1"/>
    <col min="12546" max="12546" width="11.42578125" style="65"/>
    <col min="12547" max="12547" width="32.28515625" style="65" customWidth="1"/>
    <col min="12548" max="12554" width="11.42578125" style="65"/>
    <col min="12555" max="12555" width="37.28515625" style="65" customWidth="1"/>
    <col min="12556" max="12562" width="11.42578125" style="65"/>
    <col min="12563" max="12563" width="36.140625" style="65" customWidth="1"/>
    <col min="12564" max="12570" width="11.42578125" style="65"/>
    <col min="12571" max="12571" width="39.28515625" style="65" customWidth="1"/>
    <col min="12572" max="12794" width="11.42578125" style="65"/>
    <col min="12795" max="12795" width="35" style="65" customWidth="1"/>
    <col min="12796" max="12796" width="12.28515625" style="65" customWidth="1"/>
    <col min="12797" max="12797" width="10.7109375" style="65" customWidth="1"/>
    <col min="12798" max="12798" width="10" style="65" customWidth="1"/>
    <col min="12799" max="12799" width="10.7109375" style="65" customWidth="1"/>
    <col min="12800" max="12801" width="8" style="65" customWidth="1"/>
    <col min="12802" max="12802" width="11.42578125" style="65"/>
    <col min="12803" max="12803" width="32.28515625" style="65" customWidth="1"/>
    <col min="12804" max="12810" width="11.42578125" style="65"/>
    <col min="12811" max="12811" width="37.28515625" style="65" customWidth="1"/>
    <col min="12812" max="12818" width="11.42578125" style="65"/>
    <col min="12819" max="12819" width="36.140625" style="65" customWidth="1"/>
    <col min="12820" max="12826" width="11.42578125" style="65"/>
    <col min="12827" max="12827" width="39.28515625" style="65" customWidth="1"/>
    <col min="12828" max="13050" width="11.42578125" style="65"/>
    <col min="13051" max="13051" width="35" style="65" customWidth="1"/>
    <col min="13052" max="13052" width="12.28515625" style="65" customWidth="1"/>
    <col min="13053" max="13053" width="10.7109375" style="65" customWidth="1"/>
    <col min="13054" max="13054" width="10" style="65" customWidth="1"/>
    <col min="13055" max="13055" width="10.7109375" style="65" customWidth="1"/>
    <col min="13056" max="13057" width="8" style="65" customWidth="1"/>
    <col min="13058" max="13058" width="11.42578125" style="65"/>
    <col min="13059" max="13059" width="32.28515625" style="65" customWidth="1"/>
    <col min="13060" max="13066" width="11.42578125" style="65"/>
    <col min="13067" max="13067" width="37.28515625" style="65" customWidth="1"/>
    <col min="13068" max="13074" width="11.42578125" style="65"/>
    <col min="13075" max="13075" width="36.140625" style="65" customWidth="1"/>
    <col min="13076" max="13082" width="11.42578125" style="65"/>
    <col min="13083" max="13083" width="39.28515625" style="65" customWidth="1"/>
    <col min="13084" max="13306" width="11.42578125" style="65"/>
    <col min="13307" max="13307" width="35" style="65" customWidth="1"/>
    <col min="13308" max="13308" width="12.28515625" style="65" customWidth="1"/>
    <col min="13309" max="13309" width="10.7109375" style="65" customWidth="1"/>
    <col min="13310" max="13310" width="10" style="65" customWidth="1"/>
    <col min="13311" max="13311" width="10.7109375" style="65" customWidth="1"/>
    <col min="13312" max="13313" width="8" style="65" customWidth="1"/>
    <col min="13314" max="13314" width="11.42578125" style="65"/>
    <col min="13315" max="13315" width="32.28515625" style="65" customWidth="1"/>
    <col min="13316" max="13322" width="11.42578125" style="65"/>
    <col min="13323" max="13323" width="37.28515625" style="65" customWidth="1"/>
    <col min="13324" max="13330" width="11.42578125" style="65"/>
    <col min="13331" max="13331" width="36.140625" style="65" customWidth="1"/>
    <col min="13332" max="13338" width="11.42578125" style="65"/>
    <col min="13339" max="13339" width="39.28515625" style="65" customWidth="1"/>
    <col min="13340" max="13562" width="11.42578125" style="65"/>
    <col min="13563" max="13563" width="35" style="65" customWidth="1"/>
    <col min="13564" max="13564" width="12.28515625" style="65" customWidth="1"/>
    <col min="13565" max="13565" width="10.7109375" style="65" customWidth="1"/>
    <col min="13566" max="13566" width="10" style="65" customWidth="1"/>
    <col min="13567" max="13567" width="10.7109375" style="65" customWidth="1"/>
    <col min="13568" max="13569" width="8" style="65" customWidth="1"/>
    <col min="13570" max="13570" width="11.42578125" style="65"/>
    <col min="13571" max="13571" width="32.28515625" style="65" customWidth="1"/>
    <col min="13572" max="13578" width="11.42578125" style="65"/>
    <col min="13579" max="13579" width="37.28515625" style="65" customWidth="1"/>
    <col min="13580" max="13586" width="11.42578125" style="65"/>
    <col min="13587" max="13587" width="36.140625" style="65" customWidth="1"/>
    <col min="13588" max="13594" width="11.42578125" style="65"/>
    <col min="13595" max="13595" width="39.28515625" style="65" customWidth="1"/>
    <col min="13596" max="13818" width="11.42578125" style="65"/>
    <col min="13819" max="13819" width="35" style="65" customWidth="1"/>
    <col min="13820" max="13820" width="12.28515625" style="65" customWidth="1"/>
    <col min="13821" max="13821" width="10.7109375" style="65" customWidth="1"/>
    <col min="13822" max="13822" width="10" style="65" customWidth="1"/>
    <col min="13823" max="13823" width="10.7109375" style="65" customWidth="1"/>
    <col min="13824" max="13825" width="8" style="65" customWidth="1"/>
    <col min="13826" max="13826" width="11.42578125" style="65"/>
    <col min="13827" max="13827" width="32.28515625" style="65" customWidth="1"/>
    <col min="13828" max="13834" width="11.42578125" style="65"/>
    <col min="13835" max="13835" width="37.28515625" style="65" customWidth="1"/>
    <col min="13836" max="13842" width="11.42578125" style="65"/>
    <col min="13843" max="13843" width="36.140625" style="65" customWidth="1"/>
    <col min="13844" max="13850" width="11.42578125" style="65"/>
    <col min="13851" max="13851" width="39.28515625" style="65" customWidth="1"/>
    <col min="13852" max="14074" width="11.42578125" style="65"/>
    <col min="14075" max="14075" width="35" style="65" customWidth="1"/>
    <col min="14076" max="14076" width="12.28515625" style="65" customWidth="1"/>
    <col min="14077" max="14077" width="10.7109375" style="65" customWidth="1"/>
    <col min="14078" max="14078" width="10" style="65" customWidth="1"/>
    <col min="14079" max="14079" width="10.7109375" style="65" customWidth="1"/>
    <col min="14080" max="14081" width="8" style="65" customWidth="1"/>
    <col min="14082" max="14082" width="11.42578125" style="65"/>
    <col min="14083" max="14083" width="32.28515625" style="65" customWidth="1"/>
    <col min="14084" max="14090" width="11.42578125" style="65"/>
    <col min="14091" max="14091" width="37.28515625" style="65" customWidth="1"/>
    <col min="14092" max="14098" width="11.42578125" style="65"/>
    <col min="14099" max="14099" width="36.140625" style="65" customWidth="1"/>
    <col min="14100" max="14106" width="11.42578125" style="65"/>
    <col min="14107" max="14107" width="39.28515625" style="65" customWidth="1"/>
    <col min="14108" max="14330" width="11.42578125" style="65"/>
    <col min="14331" max="14331" width="35" style="65" customWidth="1"/>
    <col min="14332" max="14332" width="12.28515625" style="65" customWidth="1"/>
    <col min="14333" max="14333" width="10.7109375" style="65" customWidth="1"/>
    <col min="14334" max="14334" width="10" style="65" customWidth="1"/>
    <col min="14335" max="14335" width="10.7109375" style="65" customWidth="1"/>
    <col min="14336" max="14337" width="8" style="65" customWidth="1"/>
    <col min="14338" max="14338" width="11.42578125" style="65"/>
    <col min="14339" max="14339" width="32.28515625" style="65" customWidth="1"/>
    <col min="14340" max="14346" width="11.42578125" style="65"/>
    <col min="14347" max="14347" width="37.28515625" style="65" customWidth="1"/>
    <col min="14348" max="14354" width="11.42578125" style="65"/>
    <col min="14355" max="14355" width="36.140625" style="65" customWidth="1"/>
    <col min="14356" max="14362" width="11.42578125" style="65"/>
    <col min="14363" max="14363" width="39.28515625" style="65" customWidth="1"/>
    <col min="14364" max="14586" width="11.42578125" style="65"/>
    <col min="14587" max="14587" width="35" style="65" customWidth="1"/>
    <col min="14588" max="14588" width="12.28515625" style="65" customWidth="1"/>
    <col min="14589" max="14589" width="10.7109375" style="65" customWidth="1"/>
    <col min="14590" max="14590" width="10" style="65" customWidth="1"/>
    <col min="14591" max="14591" width="10.7109375" style="65" customWidth="1"/>
    <col min="14592" max="14593" width="8" style="65" customWidth="1"/>
    <col min="14594" max="14594" width="11.42578125" style="65"/>
    <col min="14595" max="14595" width="32.28515625" style="65" customWidth="1"/>
    <col min="14596" max="14602" width="11.42578125" style="65"/>
    <col min="14603" max="14603" width="37.28515625" style="65" customWidth="1"/>
    <col min="14604" max="14610" width="11.42578125" style="65"/>
    <col min="14611" max="14611" width="36.140625" style="65" customWidth="1"/>
    <col min="14612" max="14618" width="11.42578125" style="65"/>
    <col min="14619" max="14619" width="39.28515625" style="65" customWidth="1"/>
    <col min="14620" max="14842" width="11.42578125" style="65"/>
    <col min="14843" max="14843" width="35" style="65" customWidth="1"/>
    <col min="14844" max="14844" width="12.28515625" style="65" customWidth="1"/>
    <col min="14845" max="14845" width="10.7109375" style="65" customWidth="1"/>
    <col min="14846" max="14846" width="10" style="65" customWidth="1"/>
    <col min="14847" max="14847" width="10.7109375" style="65" customWidth="1"/>
    <col min="14848" max="14849" width="8" style="65" customWidth="1"/>
    <col min="14850" max="14850" width="11.42578125" style="65"/>
    <col min="14851" max="14851" width="32.28515625" style="65" customWidth="1"/>
    <col min="14852" max="14858" width="11.42578125" style="65"/>
    <col min="14859" max="14859" width="37.28515625" style="65" customWidth="1"/>
    <col min="14860" max="14866" width="11.42578125" style="65"/>
    <col min="14867" max="14867" width="36.140625" style="65" customWidth="1"/>
    <col min="14868" max="14874" width="11.42578125" style="65"/>
    <col min="14875" max="14875" width="39.28515625" style="65" customWidth="1"/>
    <col min="14876" max="15098" width="11.42578125" style="65"/>
    <col min="15099" max="15099" width="35" style="65" customWidth="1"/>
    <col min="15100" max="15100" width="12.28515625" style="65" customWidth="1"/>
    <col min="15101" max="15101" width="10.7109375" style="65" customWidth="1"/>
    <col min="15102" max="15102" width="10" style="65" customWidth="1"/>
    <col min="15103" max="15103" width="10.7109375" style="65" customWidth="1"/>
    <col min="15104" max="15105" width="8" style="65" customWidth="1"/>
    <col min="15106" max="15106" width="11.42578125" style="65"/>
    <col min="15107" max="15107" width="32.28515625" style="65" customWidth="1"/>
    <col min="15108" max="15114" width="11.42578125" style="65"/>
    <col min="15115" max="15115" width="37.28515625" style="65" customWidth="1"/>
    <col min="15116" max="15122" width="11.42578125" style="65"/>
    <col min="15123" max="15123" width="36.140625" style="65" customWidth="1"/>
    <col min="15124" max="15130" width="11.42578125" style="65"/>
    <col min="15131" max="15131" width="39.28515625" style="65" customWidth="1"/>
    <col min="15132" max="15354" width="11.42578125" style="65"/>
    <col min="15355" max="15355" width="35" style="65" customWidth="1"/>
    <col min="15356" max="15356" width="12.28515625" style="65" customWidth="1"/>
    <col min="15357" max="15357" width="10.7109375" style="65" customWidth="1"/>
    <col min="15358" max="15358" width="10" style="65" customWidth="1"/>
    <col min="15359" max="15359" width="10.7109375" style="65" customWidth="1"/>
    <col min="15360" max="15361" width="8" style="65" customWidth="1"/>
    <col min="15362" max="15362" width="11.42578125" style="65"/>
    <col min="15363" max="15363" width="32.28515625" style="65" customWidth="1"/>
    <col min="15364" max="15370" width="11.42578125" style="65"/>
    <col min="15371" max="15371" width="37.28515625" style="65" customWidth="1"/>
    <col min="15372" max="15378" width="11.42578125" style="65"/>
    <col min="15379" max="15379" width="36.140625" style="65" customWidth="1"/>
    <col min="15380" max="15386" width="11.42578125" style="65"/>
    <col min="15387" max="15387" width="39.28515625" style="65" customWidth="1"/>
    <col min="15388" max="15610" width="11.42578125" style="65"/>
    <col min="15611" max="15611" width="35" style="65" customWidth="1"/>
    <col min="15612" max="15612" width="12.28515625" style="65" customWidth="1"/>
    <col min="15613" max="15613" width="10.7109375" style="65" customWidth="1"/>
    <col min="15614" max="15614" width="10" style="65" customWidth="1"/>
    <col min="15615" max="15615" width="10.7109375" style="65" customWidth="1"/>
    <col min="15616" max="15617" width="8" style="65" customWidth="1"/>
    <col min="15618" max="15618" width="11.42578125" style="65"/>
    <col min="15619" max="15619" width="32.28515625" style="65" customWidth="1"/>
    <col min="15620" max="15626" width="11.42578125" style="65"/>
    <col min="15627" max="15627" width="37.28515625" style="65" customWidth="1"/>
    <col min="15628" max="15634" width="11.42578125" style="65"/>
    <col min="15635" max="15635" width="36.140625" style="65" customWidth="1"/>
    <col min="15636" max="15642" width="11.42578125" style="65"/>
    <col min="15643" max="15643" width="39.28515625" style="65" customWidth="1"/>
    <col min="15644" max="15866" width="11.42578125" style="65"/>
    <col min="15867" max="15867" width="35" style="65" customWidth="1"/>
    <col min="15868" max="15868" width="12.28515625" style="65" customWidth="1"/>
    <col min="15869" max="15869" width="10.7109375" style="65" customWidth="1"/>
    <col min="15870" max="15870" width="10" style="65" customWidth="1"/>
    <col min="15871" max="15871" width="10.7109375" style="65" customWidth="1"/>
    <col min="15872" max="15873" width="8" style="65" customWidth="1"/>
    <col min="15874" max="15874" width="11.42578125" style="65"/>
    <col min="15875" max="15875" width="32.28515625" style="65" customWidth="1"/>
    <col min="15876" max="15882" width="11.42578125" style="65"/>
    <col min="15883" max="15883" width="37.28515625" style="65" customWidth="1"/>
    <col min="15884" max="15890" width="11.42578125" style="65"/>
    <col min="15891" max="15891" width="36.140625" style="65" customWidth="1"/>
    <col min="15892" max="15898" width="11.42578125" style="65"/>
    <col min="15899" max="15899" width="39.28515625" style="65" customWidth="1"/>
    <col min="15900" max="16122" width="11.42578125" style="65"/>
    <col min="16123" max="16123" width="35" style="65" customWidth="1"/>
    <col min="16124" max="16124" width="12.28515625" style="65" customWidth="1"/>
    <col min="16125" max="16125" width="10.7109375" style="65" customWidth="1"/>
    <col min="16126" max="16126" width="10" style="65" customWidth="1"/>
    <col min="16127" max="16127" width="10.7109375" style="65" customWidth="1"/>
    <col min="16128" max="16129" width="8" style="65" customWidth="1"/>
    <col min="16130" max="16130" width="11.42578125" style="65"/>
    <col min="16131" max="16131" width="32.28515625" style="65" customWidth="1"/>
    <col min="16132" max="16138" width="11.42578125" style="65"/>
    <col min="16139" max="16139" width="37.28515625" style="65" customWidth="1"/>
    <col min="16140" max="16146" width="11.42578125" style="65"/>
    <col min="16147" max="16147" width="36.140625" style="65" customWidth="1"/>
    <col min="16148" max="16154" width="11.42578125" style="65"/>
    <col min="16155" max="16155" width="39.28515625" style="65" customWidth="1"/>
    <col min="16156" max="16384" width="11.42578125" style="65"/>
  </cols>
  <sheetData>
    <row r="1" spans="1:7" x14ac:dyDescent="0.15">
      <c r="A1" s="898" t="s">
        <v>39</v>
      </c>
      <c r="B1" s="898"/>
      <c r="C1" s="898"/>
      <c r="D1" s="898"/>
      <c r="E1" s="898"/>
      <c r="F1" s="898"/>
      <c r="G1" s="898"/>
    </row>
    <row r="2" spans="1:7" x14ac:dyDescent="0.15">
      <c r="A2" s="892" t="s">
        <v>1</v>
      </c>
      <c r="B2" s="892"/>
      <c r="C2" s="892"/>
      <c r="D2" s="892"/>
      <c r="E2" s="892"/>
      <c r="F2" s="892"/>
      <c r="G2" s="892"/>
    </row>
    <row r="3" spans="1:7" x14ac:dyDescent="0.15">
      <c r="A3" s="893" t="s">
        <v>2</v>
      </c>
      <c r="B3" s="893"/>
      <c r="C3" s="893"/>
      <c r="D3" s="893"/>
      <c r="E3" s="893"/>
      <c r="F3" s="893"/>
      <c r="G3" s="893"/>
    </row>
    <row r="4" spans="1:7" x14ac:dyDescent="0.15">
      <c r="A4" s="66"/>
      <c r="B4" s="66"/>
      <c r="C4" s="66"/>
      <c r="D4" s="66"/>
      <c r="E4" s="66"/>
      <c r="F4" s="66"/>
      <c r="G4" s="66"/>
    </row>
    <row r="5" spans="1:7" s="67" customFormat="1" ht="12.75" customHeight="1" x14ac:dyDescent="0.15">
      <c r="A5" s="899" t="s">
        <v>3</v>
      </c>
      <c r="B5" s="902" t="s">
        <v>4</v>
      </c>
      <c r="C5" s="903"/>
      <c r="D5" s="904"/>
      <c r="E5" s="905" t="s">
        <v>5</v>
      </c>
      <c r="F5" s="903"/>
      <c r="G5" s="906"/>
    </row>
    <row r="6" spans="1:7" s="69" customFormat="1" ht="25.5" customHeight="1" x14ac:dyDescent="0.15">
      <c r="A6" s="900"/>
      <c r="B6" s="907" t="s">
        <v>6</v>
      </c>
      <c r="C6" s="909" t="s">
        <v>7</v>
      </c>
      <c r="D6" s="910"/>
      <c r="E6" s="905" t="s">
        <v>8</v>
      </c>
      <c r="F6" s="904"/>
      <c r="G6" s="68">
        <v>2015</v>
      </c>
    </row>
    <row r="7" spans="1:7" s="67" customFormat="1" x14ac:dyDescent="0.15">
      <c r="A7" s="901"/>
      <c r="B7" s="908"/>
      <c r="C7" s="70" t="s">
        <v>9</v>
      </c>
      <c r="D7" s="71" t="s">
        <v>10</v>
      </c>
      <c r="E7" s="71" t="s">
        <v>11</v>
      </c>
      <c r="F7" s="70" t="s">
        <v>12</v>
      </c>
      <c r="G7" s="72" t="s">
        <v>13</v>
      </c>
    </row>
    <row r="8" spans="1:7" x14ac:dyDescent="0.15">
      <c r="A8" s="73" t="s">
        <v>39</v>
      </c>
      <c r="B8" s="74">
        <v>222791929</v>
      </c>
      <c r="C8" s="74">
        <v>159085534</v>
      </c>
      <c r="D8" s="74">
        <v>172595655</v>
      </c>
      <c r="E8" s="74">
        <v>13510121</v>
      </c>
      <c r="F8" s="75">
        <v>8.4923629825449751</v>
      </c>
      <c r="G8" s="76">
        <v>-25.005384450333821</v>
      </c>
    </row>
    <row r="9" spans="1:7" s="43" customFormat="1" x14ac:dyDescent="0.15">
      <c r="A9" s="78"/>
      <c r="B9" s="78"/>
      <c r="C9" s="78"/>
      <c r="D9" s="78"/>
      <c r="E9" s="78"/>
      <c r="F9" s="78"/>
      <c r="G9" s="78"/>
    </row>
    <row r="10" spans="1:7" x14ac:dyDescent="0.15">
      <c r="A10" s="79" t="s">
        <v>40</v>
      </c>
      <c r="B10" s="80">
        <v>6594263</v>
      </c>
      <c r="C10" s="81">
        <v>6535955</v>
      </c>
      <c r="D10" s="81">
        <v>6309099</v>
      </c>
      <c r="E10" s="82">
        <v>-226856</v>
      </c>
      <c r="F10" s="83">
        <v>-3.4708929299543883</v>
      </c>
      <c r="G10" s="84">
        <v>-7.3808573483971145</v>
      </c>
    </row>
    <row r="11" spans="1:7" ht="12.75" customHeight="1" x14ac:dyDescent="0.15">
      <c r="A11" s="85" t="s">
        <v>41</v>
      </c>
      <c r="B11" s="86">
        <v>634682</v>
      </c>
      <c r="C11" s="87">
        <v>659172</v>
      </c>
      <c r="D11" s="87">
        <v>732695</v>
      </c>
      <c r="E11" s="88">
        <v>73523</v>
      </c>
      <c r="F11" s="89">
        <v>11.153841485985453</v>
      </c>
      <c r="G11" s="90">
        <v>11.754938718112172</v>
      </c>
    </row>
    <row r="12" spans="1:7" ht="12" customHeight="1" x14ac:dyDescent="0.15">
      <c r="A12" s="85" t="s">
        <v>42</v>
      </c>
      <c r="B12" s="86">
        <v>482690</v>
      </c>
      <c r="C12" s="87">
        <v>361615</v>
      </c>
      <c r="D12" s="87">
        <v>508126</v>
      </c>
      <c r="E12" s="88">
        <v>146511</v>
      </c>
      <c r="F12" s="91">
        <v>40.515741880176421</v>
      </c>
      <c r="G12" s="92">
        <v>1.9067132189989593</v>
      </c>
    </row>
    <row r="13" spans="1:7" ht="23.25" customHeight="1" x14ac:dyDescent="0.15">
      <c r="A13" s="59" t="s">
        <v>43</v>
      </c>
      <c r="B13" s="86">
        <v>5451831</v>
      </c>
      <c r="C13" s="87">
        <v>5247849</v>
      </c>
      <c r="D13" s="87">
        <v>5011219</v>
      </c>
      <c r="E13" s="88">
        <v>-236630</v>
      </c>
      <c r="F13" s="89">
        <v>-4.5090855319960639</v>
      </c>
      <c r="G13" s="90">
        <v>-11.018304577440091</v>
      </c>
    </row>
    <row r="14" spans="1:7" ht="12" customHeight="1" x14ac:dyDescent="0.15">
      <c r="A14" s="59" t="s">
        <v>44</v>
      </c>
      <c r="B14" s="86">
        <v>25060</v>
      </c>
      <c r="C14" s="87">
        <v>267319</v>
      </c>
      <c r="D14" s="87">
        <v>57059</v>
      </c>
      <c r="E14" s="88">
        <v>-210260</v>
      </c>
      <c r="F14" s="91">
        <v>-78.655089986121453</v>
      </c>
      <c r="G14" s="92">
        <v>120.41582293492712</v>
      </c>
    </row>
    <row r="15" spans="1:7" x14ac:dyDescent="0.15">
      <c r="A15" s="59"/>
      <c r="B15" s="86"/>
      <c r="C15" s="87"/>
      <c r="D15" s="87"/>
      <c r="E15" s="88"/>
      <c r="F15" s="89"/>
      <c r="G15" s="90"/>
    </row>
    <row r="16" spans="1:7" ht="14.25" customHeight="1" x14ac:dyDescent="0.15">
      <c r="A16" s="94" t="s">
        <v>45</v>
      </c>
      <c r="B16" s="95">
        <v>15941275</v>
      </c>
      <c r="C16" s="95">
        <v>911487</v>
      </c>
      <c r="D16" s="95">
        <v>7974839</v>
      </c>
      <c r="E16" s="96">
        <v>7063352</v>
      </c>
      <c r="F16" s="83">
        <v>774.92624689106924</v>
      </c>
      <c r="G16" s="84">
        <v>-51.571775304781632</v>
      </c>
    </row>
    <row r="17" spans="1:7" ht="12.75" customHeight="1" x14ac:dyDescent="0.15">
      <c r="A17" s="85" t="s">
        <v>46</v>
      </c>
      <c r="B17" s="87">
        <v>15941275</v>
      </c>
      <c r="C17" s="87">
        <v>911487</v>
      </c>
      <c r="D17" s="87">
        <v>7974839</v>
      </c>
      <c r="E17" s="88">
        <v>7063352</v>
      </c>
      <c r="F17" s="89">
        <v>774.92624689106924</v>
      </c>
      <c r="G17" s="90">
        <v>-51.571775304781632</v>
      </c>
    </row>
    <row r="18" spans="1:7" x14ac:dyDescent="0.15">
      <c r="A18" s="85"/>
      <c r="B18" s="86"/>
      <c r="C18" s="87"/>
      <c r="D18" s="87"/>
      <c r="E18" s="88"/>
      <c r="F18" s="89"/>
      <c r="G18" s="90"/>
    </row>
    <row r="19" spans="1:7" ht="31.5" x14ac:dyDescent="0.15">
      <c r="A19" s="94" t="s">
        <v>47</v>
      </c>
      <c r="B19" s="95">
        <v>6782806</v>
      </c>
      <c r="C19" s="95">
        <v>6386114</v>
      </c>
      <c r="D19" s="95">
        <v>6834839</v>
      </c>
      <c r="E19" s="96">
        <v>448725</v>
      </c>
      <c r="F19" s="83">
        <v>7.0265735938944971</v>
      </c>
      <c r="G19" s="84">
        <v>-2.4519546084343204</v>
      </c>
    </row>
    <row r="20" spans="1:7" ht="25.5" customHeight="1" x14ac:dyDescent="0.15">
      <c r="A20" s="59" t="s">
        <v>48</v>
      </c>
      <c r="B20" s="86">
        <v>743797</v>
      </c>
      <c r="C20" s="87">
        <v>790265</v>
      </c>
      <c r="D20" s="87">
        <v>565305</v>
      </c>
      <c r="E20" s="88">
        <v>-224960</v>
      </c>
      <c r="F20" s="89">
        <v>-28.466400511220925</v>
      </c>
      <c r="G20" s="90">
        <v>-26.425370663016494</v>
      </c>
    </row>
    <row r="21" spans="1:7" ht="14.25" customHeight="1" x14ac:dyDescent="0.15">
      <c r="A21" s="85" t="s">
        <v>49</v>
      </c>
      <c r="B21" s="86">
        <v>6039009</v>
      </c>
      <c r="C21" s="87">
        <v>5595849</v>
      </c>
      <c r="D21" s="87">
        <v>6269534</v>
      </c>
      <c r="E21" s="88">
        <v>673685</v>
      </c>
      <c r="F21" s="89">
        <v>12.039013204251944</v>
      </c>
      <c r="G21" s="90">
        <v>0.50074093170316303</v>
      </c>
    </row>
    <row r="22" spans="1:7" x14ac:dyDescent="0.15">
      <c r="A22" s="85"/>
      <c r="B22" s="86"/>
      <c r="C22" s="87"/>
      <c r="D22" s="87"/>
      <c r="E22" s="88"/>
      <c r="F22" s="89"/>
      <c r="G22" s="90"/>
    </row>
    <row r="23" spans="1:7" ht="31.5" customHeight="1" x14ac:dyDescent="0.15">
      <c r="A23" s="94" t="s">
        <v>50</v>
      </c>
      <c r="B23" s="95">
        <v>168425722</v>
      </c>
      <c r="C23" s="95">
        <v>115370321</v>
      </c>
      <c r="D23" s="95">
        <v>121209710</v>
      </c>
      <c r="E23" s="96">
        <v>5839389</v>
      </c>
      <c r="F23" s="83">
        <v>5.0614308336716789</v>
      </c>
      <c r="G23" s="84">
        <v>-30.332749184278214</v>
      </c>
    </row>
    <row r="24" spans="1:7" ht="26.25" customHeight="1" x14ac:dyDescent="0.15">
      <c r="A24" s="59" t="s">
        <v>50</v>
      </c>
      <c r="B24" s="87">
        <v>168425722</v>
      </c>
      <c r="C24" s="87">
        <v>115370321</v>
      </c>
      <c r="D24" s="87">
        <v>121209710</v>
      </c>
      <c r="E24" s="88">
        <v>5839389</v>
      </c>
      <c r="F24" s="89">
        <v>5.0614308336716789</v>
      </c>
      <c r="G24" s="90">
        <v>-30.332749184278214</v>
      </c>
    </row>
    <row r="25" spans="1:7" x14ac:dyDescent="0.15">
      <c r="A25" s="59"/>
      <c r="B25" s="86"/>
      <c r="C25" s="87"/>
      <c r="D25" s="87"/>
      <c r="E25" s="88"/>
      <c r="F25" s="89"/>
      <c r="G25" s="90"/>
    </row>
    <row r="26" spans="1:7" x14ac:dyDescent="0.15">
      <c r="A26" s="94" t="s">
        <v>51</v>
      </c>
      <c r="B26" s="97">
        <v>986694</v>
      </c>
      <c r="C26" s="98">
        <v>3344947</v>
      </c>
      <c r="D26" s="98">
        <v>2256529</v>
      </c>
      <c r="E26" s="99">
        <v>-1088418</v>
      </c>
      <c r="F26" s="83">
        <v>-32.539170276838462</v>
      </c>
      <c r="G26" s="84">
        <v>121.3900561647728</v>
      </c>
    </row>
    <row r="27" spans="1:7" x14ac:dyDescent="0.15">
      <c r="A27" s="85"/>
      <c r="B27" s="86"/>
      <c r="C27" s="87"/>
      <c r="D27" s="87"/>
      <c r="E27" s="88"/>
      <c r="F27" s="89"/>
      <c r="G27" s="90"/>
    </row>
    <row r="28" spans="1:7" ht="15" customHeight="1" x14ac:dyDescent="0.15">
      <c r="A28" s="79" t="s">
        <v>52</v>
      </c>
      <c r="B28" s="95">
        <v>24061169</v>
      </c>
      <c r="C28" s="95">
        <v>26536710</v>
      </c>
      <c r="D28" s="95">
        <v>28010639</v>
      </c>
      <c r="E28" s="96">
        <v>1473929</v>
      </c>
      <c r="F28" s="83">
        <v>5.5543019462472927</v>
      </c>
      <c r="G28" s="84">
        <v>12.695343429714967</v>
      </c>
    </row>
    <row r="29" spans="1:7" ht="14.25" customHeight="1" x14ac:dyDescent="0.15">
      <c r="A29" s="100" t="s">
        <v>53</v>
      </c>
      <c r="B29" s="101">
        <v>24061169</v>
      </c>
      <c r="C29" s="102">
        <v>26536710</v>
      </c>
      <c r="D29" s="88">
        <v>28010639</v>
      </c>
      <c r="E29" s="88">
        <v>1473929</v>
      </c>
      <c r="F29" s="89">
        <v>5.5543019462472927</v>
      </c>
      <c r="G29" s="90">
        <v>12.695343429714967</v>
      </c>
    </row>
    <row r="30" spans="1:7" ht="7.5" customHeight="1" x14ac:dyDescent="0.15">
      <c r="A30" s="103"/>
      <c r="B30" s="104"/>
      <c r="C30" s="105"/>
      <c r="D30" s="103"/>
      <c r="E30" s="103"/>
      <c r="F30" s="106"/>
      <c r="G30" s="107"/>
    </row>
    <row r="31" spans="1:7" x14ac:dyDescent="0.15">
      <c r="A31" s="108" t="s">
        <v>33</v>
      </c>
      <c r="B31" s="108"/>
      <c r="C31" s="108"/>
      <c r="D31" s="108"/>
    </row>
    <row r="33" spans="3:8" x14ac:dyDescent="0.15">
      <c r="H33" s="1115"/>
    </row>
    <row r="34" spans="3:8" x14ac:dyDescent="0.15">
      <c r="C34" s="93"/>
    </row>
  </sheetData>
  <mergeCells count="9">
    <mergeCell ref="A1:G1"/>
    <mergeCell ref="A2:G2"/>
    <mergeCell ref="A3:G3"/>
    <mergeCell ref="A5:A7"/>
    <mergeCell ref="B5:D5"/>
    <mergeCell ref="E5:G5"/>
    <mergeCell ref="B6:B7"/>
    <mergeCell ref="C6:D6"/>
    <mergeCell ref="E6:F6"/>
  </mergeCells>
  <pageMargins left="0.74803149606299213" right="0.47244094488188981" top="0.98425196850393704" bottom="0.98425196850393704" header="0" footer="0"/>
  <pageSetup scale="9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opLeftCell="A4" workbookViewId="0">
      <selection activeCell="C35" sqref="C35"/>
    </sheetView>
  </sheetViews>
  <sheetFormatPr baseColWidth="10" defaultRowHeight="10.5" x14ac:dyDescent="0.15"/>
  <cols>
    <col min="1" max="1" width="24.28515625" style="65" customWidth="1"/>
    <col min="2" max="2" width="14.85546875" style="65" bestFit="1" customWidth="1"/>
    <col min="3" max="3" width="15" style="65" bestFit="1" customWidth="1"/>
    <col min="4" max="4" width="11.28515625" style="65" customWidth="1"/>
    <col min="5" max="5" width="11.42578125" style="65"/>
    <col min="6" max="6" width="10.5703125" style="65" customWidth="1"/>
    <col min="7" max="7" width="9.28515625" style="65" customWidth="1"/>
    <col min="8" max="249" width="11.42578125" style="65"/>
    <col min="250" max="250" width="22.140625" style="65" customWidth="1"/>
    <col min="251" max="251" width="14" style="65" customWidth="1"/>
    <col min="252" max="252" width="11.42578125" style="65"/>
    <col min="253" max="253" width="11.28515625" style="65" customWidth="1"/>
    <col min="254" max="254" width="11.42578125" style="65"/>
    <col min="255" max="255" width="10.5703125" style="65" customWidth="1"/>
    <col min="256" max="256" width="9.28515625" style="65" customWidth="1"/>
    <col min="257" max="505" width="11.42578125" style="65"/>
    <col min="506" max="506" width="22.140625" style="65" customWidth="1"/>
    <col min="507" max="507" width="14" style="65" customWidth="1"/>
    <col min="508" max="508" width="11.42578125" style="65"/>
    <col min="509" max="509" width="11.28515625" style="65" customWidth="1"/>
    <col min="510" max="510" width="11.42578125" style="65"/>
    <col min="511" max="511" width="10.5703125" style="65" customWidth="1"/>
    <col min="512" max="512" width="9.28515625" style="65" customWidth="1"/>
    <col min="513" max="761" width="11.42578125" style="65"/>
    <col min="762" max="762" width="22.140625" style="65" customWidth="1"/>
    <col min="763" max="763" width="14" style="65" customWidth="1"/>
    <col min="764" max="764" width="11.42578125" style="65"/>
    <col min="765" max="765" width="11.28515625" style="65" customWidth="1"/>
    <col min="766" max="766" width="11.42578125" style="65"/>
    <col min="767" max="767" width="10.5703125" style="65" customWidth="1"/>
    <col min="768" max="768" width="9.28515625" style="65" customWidth="1"/>
    <col min="769" max="1017" width="11.42578125" style="65"/>
    <col min="1018" max="1018" width="22.140625" style="65" customWidth="1"/>
    <col min="1019" max="1019" width="14" style="65" customWidth="1"/>
    <col min="1020" max="1020" width="11.42578125" style="65"/>
    <col min="1021" max="1021" width="11.28515625" style="65" customWidth="1"/>
    <col min="1022" max="1022" width="11.42578125" style="65"/>
    <col min="1023" max="1023" width="10.5703125" style="65" customWidth="1"/>
    <col min="1024" max="1024" width="9.28515625" style="65" customWidth="1"/>
    <col min="1025" max="1273" width="11.42578125" style="65"/>
    <col min="1274" max="1274" width="22.140625" style="65" customWidth="1"/>
    <col min="1275" max="1275" width="14" style="65" customWidth="1"/>
    <col min="1276" max="1276" width="11.42578125" style="65"/>
    <col min="1277" max="1277" width="11.28515625" style="65" customWidth="1"/>
    <col min="1278" max="1278" width="11.42578125" style="65"/>
    <col min="1279" max="1279" width="10.5703125" style="65" customWidth="1"/>
    <col min="1280" max="1280" width="9.28515625" style="65" customWidth="1"/>
    <col min="1281" max="1529" width="11.42578125" style="65"/>
    <col min="1530" max="1530" width="22.140625" style="65" customWidth="1"/>
    <col min="1531" max="1531" width="14" style="65" customWidth="1"/>
    <col min="1532" max="1532" width="11.42578125" style="65"/>
    <col min="1533" max="1533" width="11.28515625" style="65" customWidth="1"/>
    <col min="1534" max="1534" width="11.42578125" style="65"/>
    <col min="1535" max="1535" width="10.5703125" style="65" customWidth="1"/>
    <col min="1536" max="1536" width="9.28515625" style="65" customWidth="1"/>
    <col min="1537" max="1785" width="11.42578125" style="65"/>
    <col min="1786" max="1786" width="22.140625" style="65" customWidth="1"/>
    <col min="1787" max="1787" width="14" style="65" customWidth="1"/>
    <col min="1788" max="1788" width="11.42578125" style="65"/>
    <col min="1789" max="1789" width="11.28515625" style="65" customWidth="1"/>
    <col min="1790" max="1790" width="11.42578125" style="65"/>
    <col min="1791" max="1791" width="10.5703125" style="65" customWidth="1"/>
    <col min="1792" max="1792" width="9.28515625" style="65" customWidth="1"/>
    <col min="1793" max="2041" width="11.42578125" style="65"/>
    <col min="2042" max="2042" width="22.140625" style="65" customWidth="1"/>
    <col min="2043" max="2043" width="14" style="65" customWidth="1"/>
    <col min="2044" max="2044" width="11.42578125" style="65"/>
    <col min="2045" max="2045" width="11.28515625" style="65" customWidth="1"/>
    <col min="2046" max="2046" width="11.42578125" style="65"/>
    <col min="2047" max="2047" width="10.5703125" style="65" customWidth="1"/>
    <col min="2048" max="2048" width="9.28515625" style="65" customWidth="1"/>
    <col min="2049" max="2297" width="11.42578125" style="65"/>
    <col min="2298" max="2298" width="22.140625" style="65" customWidth="1"/>
    <col min="2299" max="2299" width="14" style="65" customWidth="1"/>
    <col min="2300" max="2300" width="11.42578125" style="65"/>
    <col min="2301" max="2301" width="11.28515625" style="65" customWidth="1"/>
    <col min="2302" max="2302" width="11.42578125" style="65"/>
    <col min="2303" max="2303" width="10.5703125" style="65" customWidth="1"/>
    <col min="2304" max="2304" width="9.28515625" style="65" customWidth="1"/>
    <col min="2305" max="2553" width="11.42578125" style="65"/>
    <col min="2554" max="2554" width="22.140625" style="65" customWidth="1"/>
    <col min="2555" max="2555" width="14" style="65" customWidth="1"/>
    <col min="2556" max="2556" width="11.42578125" style="65"/>
    <col min="2557" max="2557" width="11.28515625" style="65" customWidth="1"/>
    <col min="2558" max="2558" width="11.42578125" style="65"/>
    <col min="2559" max="2559" width="10.5703125" style="65" customWidth="1"/>
    <col min="2560" max="2560" width="9.28515625" style="65" customWidth="1"/>
    <col min="2561" max="2809" width="11.42578125" style="65"/>
    <col min="2810" max="2810" width="22.140625" style="65" customWidth="1"/>
    <col min="2811" max="2811" width="14" style="65" customWidth="1"/>
    <col min="2812" max="2812" width="11.42578125" style="65"/>
    <col min="2813" max="2813" width="11.28515625" style="65" customWidth="1"/>
    <col min="2814" max="2814" width="11.42578125" style="65"/>
    <col min="2815" max="2815" width="10.5703125" style="65" customWidth="1"/>
    <col min="2816" max="2816" width="9.28515625" style="65" customWidth="1"/>
    <col min="2817" max="3065" width="11.42578125" style="65"/>
    <col min="3066" max="3066" width="22.140625" style="65" customWidth="1"/>
    <col min="3067" max="3067" width="14" style="65" customWidth="1"/>
    <col min="3068" max="3068" width="11.42578125" style="65"/>
    <col min="3069" max="3069" width="11.28515625" style="65" customWidth="1"/>
    <col min="3070" max="3070" width="11.42578125" style="65"/>
    <col min="3071" max="3071" width="10.5703125" style="65" customWidth="1"/>
    <col min="3072" max="3072" width="9.28515625" style="65" customWidth="1"/>
    <col min="3073" max="3321" width="11.42578125" style="65"/>
    <col min="3322" max="3322" width="22.140625" style="65" customWidth="1"/>
    <col min="3323" max="3323" width="14" style="65" customWidth="1"/>
    <col min="3324" max="3324" width="11.42578125" style="65"/>
    <col min="3325" max="3325" width="11.28515625" style="65" customWidth="1"/>
    <col min="3326" max="3326" width="11.42578125" style="65"/>
    <col min="3327" max="3327" width="10.5703125" style="65" customWidth="1"/>
    <col min="3328" max="3328" width="9.28515625" style="65" customWidth="1"/>
    <col min="3329" max="3577" width="11.42578125" style="65"/>
    <col min="3578" max="3578" width="22.140625" style="65" customWidth="1"/>
    <col min="3579" max="3579" width="14" style="65" customWidth="1"/>
    <col min="3580" max="3580" width="11.42578125" style="65"/>
    <col min="3581" max="3581" width="11.28515625" style="65" customWidth="1"/>
    <col min="3582" max="3582" width="11.42578125" style="65"/>
    <col min="3583" max="3583" width="10.5703125" style="65" customWidth="1"/>
    <col min="3584" max="3584" width="9.28515625" style="65" customWidth="1"/>
    <col min="3585" max="3833" width="11.42578125" style="65"/>
    <col min="3834" max="3834" width="22.140625" style="65" customWidth="1"/>
    <col min="3835" max="3835" width="14" style="65" customWidth="1"/>
    <col min="3836" max="3836" width="11.42578125" style="65"/>
    <col min="3837" max="3837" width="11.28515625" style="65" customWidth="1"/>
    <col min="3838" max="3838" width="11.42578125" style="65"/>
    <col min="3839" max="3839" width="10.5703125" style="65" customWidth="1"/>
    <col min="3840" max="3840" width="9.28515625" style="65" customWidth="1"/>
    <col min="3841" max="4089" width="11.42578125" style="65"/>
    <col min="4090" max="4090" width="22.140625" style="65" customWidth="1"/>
    <col min="4091" max="4091" width="14" style="65" customWidth="1"/>
    <col min="4092" max="4092" width="11.42578125" style="65"/>
    <col min="4093" max="4093" width="11.28515625" style="65" customWidth="1"/>
    <col min="4094" max="4094" width="11.42578125" style="65"/>
    <col min="4095" max="4095" width="10.5703125" style="65" customWidth="1"/>
    <col min="4096" max="4096" width="9.28515625" style="65" customWidth="1"/>
    <col min="4097" max="4345" width="11.42578125" style="65"/>
    <col min="4346" max="4346" width="22.140625" style="65" customWidth="1"/>
    <col min="4347" max="4347" width="14" style="65" customWidth="1"/>
    <col min="4348" max="4348" width="11.42578125" style="65"/>
    <col min="4349" max="4349" width="11.28515625" style="65" customWidth="1"/>
    <col min="4350" max="4350" width="11.42578125" style="65"/>
    <col min="4351" max="4351" width="10.5703125" style="65" customWidth="1"/>
    <col min="4352" max="4352" width="9.28515625" style="65" customWidth="1"/>
    <col min="4353" max="4601" width="11.42578125" style="65"/>
    <col min="4602" max="4602" width="22.140625" style="65" customWidth="1"/>
    <col min="4603" max="4603" width="14" style="65" customWidth="1"/>
    <col min="4604" max="4604" width="11.42578125" style="65"/>
    <col min="4605" max="4605" width="11.28515625" style="65" customWidth="1"/>
    <col min="4606" max="4606" width="11.42578125" style="65"/>
    <col min="4607" max="4607" width="10.5703125" style="65" customWidth="1"/>
    <col min="4608" max="4608" width="9.28515625" style="65" customWidth="1"/>
    <col min="4609" max="4857" width="11.42578125" style="65"/>
    <col min="4858" max="4858" width="22.140625" style="65" customWidth="1"/>
    <col min="4859" max="4859" width="14" style="65" customWidth="1"/>
    <col min="4860" max="4860" width="11.42578125" style="65"/>
    <col min="4861" max="4861" width="11.28515625" style="65" customWidth="1"/>
    <col min="4862" max="4862" width="11.42578125" style="65"/>
    <col min="4863" max="4863" width="10.5703125" style="65" customWidth="1"/>
    <col min="4864" max="4864" width="9.28515625" style="65" customWidth="1"/>
    <col min="4865" max="5113" width="11.42578125" style="65"/>
    <col min="5114" max="5114" width="22.140625" style="65" customWidth="1"/>
    <col min="5115" max="5115" width="14" style="65" customWidth="1"/>
    <col min="5116" max="5116" width="11.42578125" style="65"/>
    <col min="5117" max="5117" width="11.28515625" style="65" customWidth="1"/>
    <col min="5118" max="5118" width="11.42578125" style="65"/>
    <col min="5119" max="5119" width="10.5703125" style="65" customWidth="1"/>
    <col min="5120" max="5120" width="9.28515625" style="65" customWidth="1"/>
    <col min="5121" max="5369" width="11.42578125" style="65"/>
    <col min="5370" max="5370" width="22.140625" style="65" customWidth="1"/>
    <col min="5371" max="5371" width="14" style="65" customWidth="1"/>
    <col min="5372" max="5372" width="11.42578125" style="65"/>
    <col min="5373" max="5373" width="11.28515625" style="65" customWidth="1"/>
    <col min="5374" max="5374" width="11.42578125" style="65"/>
    <col min="5375" max="5375" width="10.5703125" style="65" customWidth="1"/>
    <col min="5376" max="5376" width="9.28515625" style="65" customWidth="1"/>
    <col min="5377" max="5625" width="11.42578125" style="65"/>
    <col min="5626" max="5626" width="22.140625" style="65" customWidth="1"/>
    <col min="5627" max="5627" width="14" style="65" customWidth="1"/>
    <col min="5628" max="5628" width="11.42578125" style="65"/>
    <col min="5629" max="5629" width="11.28515625" style="65" customWidth="1"/>
    <col min="5630" max="5630" width="11.42578125" style="65"/>
    <col min="5631" max="5631" width="10.5703125" style="65" customWidth="1"/>
    <col min="5632" max="5632" width="9.28515625" style="65" customWidth="1"/>
    <col min="5633" max="5881" width="11.42578125" style="65"/>
    <col min="5882" max="5882" width="22.140625" style="65" customWidth="1"/>
    <col min="5883" max="5883" width="14" style="65" customWidth="1"/>
    <col min="5884" max="5884" width="11.42578125" style="65"/>
    <col min="5885" max="5885" width="11.28515625" style="65" customWidth="1"/>
    <col min="5886" max="5886" width="11.42578125" style="65"/>
    <col min="5887" max="5887" width="10.5703125" style="65" customWidth="1"/>
    <col min="5888" max="5888" width="9.28515625" style="65" customWidth="1"/>
    <col min="5889" max="6137" width="11.42578125" style="65"/>
    <col min="6138" max="6138" width="22.140625" style="65" customWidth="1"/>
    <col min="6139" max="6139" width="14" style="65" customWidth="1"/>
    <col min="6140" max="6140" width="11.42578125" style="65"/>
    <col min="6141" max="6141" width="11.28515625" style="65" customWidth="1"/>
    <col min="6142" max="6142" width="11.42578125" style="65"/>
    <col min="6143" max="6143" width="10.5703125" style="65" customWidth="1"/>
    <col min="6144" max="6144" width="9.28515625" style="65" customWidth="1"/>
    <col min="6145" max="6393" width="11.42578125" style="65"/>
    <col min="6394" max="6394" width="22.140625" style="65" customWidth="1"/>
    <col min="6395" max="6395" width="14" style="65" customWidth="1"/>
    <col min="6396" max="6396" width="11.42578125" style="65"/>
    <col min="6397" max="6397" width="11.28515625" style="65" customWidth="1"/>
    <col min="6398" max="6398" width="11.42578125" style="65"/>
    <col min="6399" max="6399" width="10.5703125" style="65" customWidth="1"/>
    <col min="6400" max="6400" width="9.28515625" style="65" customWidth="1"/>
    <col min="6401" max="6649" width="11.42578125" style="65"/>
    <col min="6650" max="6650" width="22.140625" style="65" customWidth="1"/>
    <col min="6651" max="6651" width="14" style="65" customWidth="1"/>
    <col min="6652" max="6652" width="11.42578125" style="65"/>
    <col min="6653" max="6653" width="11.28515625" style="65" customWidth="1"/>
    <col min="6654" max="6654" width="11.42578125" style="65"/>
    <col min="6655" max="6655" width="10.5703125" style="65" customWidth="1"/>
    <col min="6656" max="6656" width="9.28515625" style="65" customWidth="1"/>
    <col min="6657" max="6905" width="11.42578125" style="65"/>
    <col min="6906" max="6906" width="22.140625" style="65" customWidth="1"/>
    <col min="6907" max="6907" width="14" style="65" customWidth="1"/>
    <col min="6908" max="6908" width="11.42578125" style="65"/>
    <col min="6909" max="6909" width="11.28515625" style="65" customWidth="1"/>
    <col min="6910" max="6910" width="11.42578125" style="65"/>
    <col min="6911" max="6911" width="10.5703125" style="65" customWidth="1"/>
    <col min="6912" max="6912" width="9.28515625" style="65" customWidth="1"/>
    <col min="6913" max="7161" width="11.42578125" style="65"/>
    <col min="7162" max="7162" width="22.140625" style="65" customWidth="1"/>
    <col min="7163" max="7163" width="14" style="65" customWidth="1"/>
    <col min="7164" max="7164" width="11.42578125" style="65"/>
    <col min="7165" max="7165" width="11.28515625" style="65" customWidth="1"/>
    <col min="7166" max="7166" width="11.42578125" style="65"/>
    <col min="7167" max="7167" width="10.5703125" style="65" customWidth="1"/>
    <col min="7168" max="7168" width="9.28515625" style="65" customWidth="1"/>
    <col min="7169" max="7417" width="11.42578125" style="65"/>
    <col min="7418" max="7418" width="22.140625" style="65" customWidth="1"/>
    <col min="7419" max="7419" width="14" style="65" customWidth="1"/>
    <col min="7420" max="7420" width="11.42578125" style="65"/>
    <col min="7421" max="7421" width="11.28515625" style="65" customWidth="1"/>
    <col min="7422" max="7422" width="11.42578125" style="65"/>
    <col min="7423" max="7423" width="10.5703125" style="65" customWidth="1"/>
    <col min="7424" max="7424" width="9.28515625" style="65" customWidth="1"/>
    <col min="7425" max="7673" width="11.42578125" style="65"/>
    <col min="7674" max="7674" width="22.140625" style="65" customWidth="1"/>
    <col min="7675" max="7675" width="14" style="65" customWidth="1"/>
    <col min="7676" max="7676" width="11.42578125" style="65"/>
    <col min="7677" max="7677" width="11.28515625" style="65" customWidth="1"/>
    <col min="7678" max="7678" width="11.42578125" style="65"/>
    <col min="7679" max="7679" width="10.5703125" style="65" customWidth="1"/>
    <col min="7680" max="7680" width="9.28515625" style="65" customWidth="1"/>
    <col min="7681" max="7929" width="11.42578125" style="65"/>
    <col min="7930" max="7930" width="22.140625" style="65" customWidth="1"/>
    <col min="7931" max="7931" width="14" style="65" customWidth="1"/>
    <col min="7932" max="7932" width="11.42578125" style="65"/>
    <col min="7933" max="7933" width="11.28515625" style="65" customWidth="1"/>
    <col min="7934" max="7934" width="11.42578125" style="65"/>
    <col min="7935" max="7935" width="10.5703125" style="65" customWidth="1"/>
    <col min="7936" max="7936" width="9.28515625" style="65" customWidth="1"/>
    <col min="7937" max="8185" width="11.42578125" style="65"/>
    <col min="8186" max="8186" width="22.140625" style="65" customWidth="1"/>
    <col min="8187" max="8187" width="14" style="65" customWidth="1"/>
    <col min="8188" max="8188" width="11.42578125" style="65"/>
    <col min="8189" max="8189" width="11.28515625" style="65" customWidth="1"/>
    <col min="8190" max="8190" width="11.42578125" style="65"/>
    <col min="8191" max="8191" width="10.5703125" style="65" customWidth="1"/>
    <col min="8192" max="8192" width="9.28515625" style="65" customWidth="1"/>
    <col min="8193" max="8441" width="11.42578125" style="65"/>
    <col min="8442" max="8442" width="22.140625" style="65" customWidth="1"/>
    <col min="8443" max="8443" width="14" style="65" customWidth="1"/>
    <col min="8444" max="8444" width="11.42578125" style="65"/>
    <col min="8445" max="8445" width="11.28515625" style="65" customWidth="1"/>
    <col min="8446" max="8446" width="11.42578125" style="65"/>
    <col min="8447" max="8447" width="10.5703125" style="65" customWidth="1"/>
    <col min="8448" max="8448" width="9.28515625" style="65" customWidth="1"/>
    <col min="8449" max="8697" width="11.42578125" style="65"/>
    <col min="8698" max="8698" width="22.140625" style="65" customWidth="1"/>
    <col min="8699" max="8699" width="14" style="65" customWidth="1"/>
    <col min="8700" max="8700" width="11.42578125" style="65"/>
    <col min="8701" max="8701" width="11.28515625" style="65" customWidth="1"/>
    <col min="8702" max="8702" width="11.42578125" style="65"/>
    <col min="8703" max="8703" width="10.5703125" style="65" customWidth="1"/>
    <col min="8704" max="8704" width="9.28515625" style="65" customWidth="1"/>
    <col min="8705" max="8953" width="11.42578125" style="65"/>
    <col min="8954" max="8954" width="22.140625" style="65" customWidth="1"/>
    <col min="8955" max="8955" width="14" style="65" customWidth="1"/>
    <col min="8956" max="8956" width="11.42578125" style="65"/>
    <col min="8957" max="8957" width="11.28515625" style="65" customWidth="1"/>
    <col min="8958" max="8958" width="11.42578125" style="65"/>
    <col min="8959" max="8959" width="10.5703125" style="65" customWidth="1"/>
    <col min="8960" max="8960" width="9.28515625" style="65" customWidth="1"/>
    <col min="8961" max="9209" width="11.42578125" style="65"/>
    <col min="9210" max="9210" width="22.140625" style="65" customWidth="1"/>
    <col min="9211" max="9211" width="14" style="65" customWidth="1"/>
    <col min="9212" max="9212" width="11.42578125" style="65"/>
    <col min="9213" max="9213" width="11.28515625" style="65" customWidth="1"/>
    <col min="9214" max="9214" width="11.42578125" style="65"/>
    <col min="9215" max="9215" width="10.5703125" style="65" customWidth="1"/>
    <col min="9216" max="9216" width="9.28515625" style="65" customWidth="1"/>
    <col min="9217" max="9465" width="11.42578125" style="65"/>
    <col min="9466" max="9466" width="22.140625" style="65" customWidth="1"/>
    <col min="9467" max="9467" width="14" style="65" customWidth="1"/>
    <col min="9468" max="9468" width="11.42578125" style="65"/>
    <col min="9469" max="9469" width="11.28515625" style="65" customWidth="1"/>
    <col min="9470" max="9470" width="11.42578125" style="65"/>
    <col min="9471" max="9471" width="10.5703125" style="65" customWidth="1"/>
    <col min="9472" max="9472" width="9.28515625" style="65" customWidth="1"/>
    <col min="9473" max="9721" width="11.42578125" style="65"/>
    <col min="9722" max="9722" width="22.140625" style="65" customWidth="1"/>
    <col min="9723" max="9723" width="14" style="65" customWidth="1"/>
    <col min="9724" max="9724" width="11.42578125" style="65"/>
    <col min="9725" max="9725" width="11.28515625" style="65" customWidth="1"/>
    <col min="9726" max="9726" width="11.42578125" style="65"/>
    <col min="9727" max="9727" width="10.5703125" style="65" customWidth="1"/>
    <col min="9728" max="9728" width="9.28515625" style="65" customWidth="1"/>
    <col min="9729" max="9977" width="11.42578125" style="65"/>
    <col min="9978" max="9978" width="22.140625" style="65" customWidth="1"/>
    <col min="9979" max="9979" width="14" style="65" customWidth="1"/>
    <col min="9980" max="9980" width="11.42578125" style="65"/>
    <col min="9981" max="9981" width="11.28515625" style="65" customWidth="1"/>
    <col min="9982" max="9982" width="11.42578125" style="65"/>
    <col min="9983" max="9983" width="10.5703125" style="65" customWidth="1"/>
    <col min="9984" max="9984" width="9.28515625" style="65" customWidth="1"/>
    <col min="9985" max="10233" width="11.42578125" style="65"/>
    <col min="10234" max="10234" width="22.140625" style="65" customWidth="1"/>
    <col min="10235" max="10235" width="14" style="65" customWidth="1"/>
    <col min="10236" max="10236" width="11.42578125" style="65"/>
    <col min="10237" max="10237" width="11.28515625" style="65" customWidth="1"/>
    <col min="10238" max="10238" width="11.42578125" style="65"/>
    <col min="10239" max="10239" width="10.5703125" style="65" customWidth="1"/>
    <col min="10240" max="10240" width="9.28515625" style="65" customWidth="1"/>
    <col min="10241" max="10489" width="11.42578125" style="65"/>
    <col min="10490" max="10490" width="22.140625" style="65" customWidth="1"/>
    <col min="10491" max="10491" width="14" style="65" customWidth="1"/>
    <col min="10492" max="10492" width="11.42578125" style="65"/>
    <col min="10493" max="10493" width="11.28515625" style="65" customWidth="1"/>
    <col min="10494" max="10494" width="11.42578125" style="65"/>
    <col min="10495" max="10495" width="10.5703125" style="65" customWidth="1"/>
    <col min="10496" max="10496" width="9.28515625" style="65" customWidth="1"/>
    <col min="10497" max="10745" width="11.42578125" style="65"/>
    <col min="10746" max="10746" width="22.140625" style="65" customWidth="1"/>
    <col min="10747" max="10747" width="14" style="65" customWidth="1"/>
    <col min="10748" max="10748" width="11.42578125" style="65"/>
    <col min="10749" max="10749" width="11.28515625" style="65" customWidth="1"/>
    <col min="10750" max="10750" width="11.42578125" style="65"/>
    <col min="10751" max="10751" width="10.5703125" style="65" customWidth="1"/>
    <col min="10752" max="10752" width="9.28515625" style="65" customWidth="1"/>
    <col min="10753" max="11001" width="11.42578125" style="65"/>
    <col min="11002" max="11002" width="22.140625" style="65" customWidth="1"/>
    <col min="11003" max="11003" width="14" style="65" customWidth="1"/>
    <col min="11004" max="11004" width="11.42578125" style="65"/>
    <col min="11005" max="11005" width="11.28515625" style="65" customWidth="1"/>
    <col min="11006" max="11006" width="11.42578125" style="65"/>
    <col min="11007" max="11007" width="10.5703125" style="65" customWidth="1"/>
    <col min="11008" max="11008" width="9.28515625" style="65" customWidth="1"/>
    <col min="11009" max="11257" width="11.42578125" style="65"/>
    <col min="11258" max="11258" width="22.140625" style="65" customWidth="1"/>
    <col min="11259" max="11259" width="14" style="65" customWidth="1"/>
    <col min="11260" max="11260" width="11.42578125" style="65"/>
    <col min="11261" max="11261" width="11.28515625" style="65" customWidth="1"/>
    <col min="11262" max="11262" width="11.42578125" style="65"/>
    <col min="11263" max="11263" width="10.5703125" style="65" customWidth="1"/>
    <col min="11264" max="11264" width="9.28515625" style="65" customWidth="1"/>
    <col min="11265" max="11513" width="11.42578125" style="65"/>
    <col min="11514" max="11514" width="22.140625" style="65" customWidth="1"/>
    <col min="11515" max="11515" width="14" style="65" customWidth="1"/>
    <col min="11516" max="11516" width="11.42578125" style="65"/>
    <col min="11517" max="11517" width="11.28515625" style="65" customWidth="1"/>
    <col min="11518" max="11518" width="11.42578125" style="65"/>
    <col min="11519" max="11519" width="10.5703125" style="65" customWidth="1"/>
    <col min="11520" max="11520" width="9.28515625" style="65" customWidth="1"/>
    <col min="11521" max="11769" width="11.42578125" style="65"/>
    <col min="11770" max="11770" width="22.140625" style="65" customWidth="1"/>
    <col min="11771" max="11771" width="14" style="65" customWidth="1"/>
    <col min="11772" max="11772" width="11.42578125" style="65"/>
    <col min="11773" max="11773" width="11.28515625" style="65" customWidth="1"/>
    <col min="11774" max="11774" width="11.42578125" style="65"/>
    <col min="11775" max="11775" width="10.5703125" style="65" customWidth="1"/>
    <col min="11776" max="11776" width="9.28515625" style="65" customWidth="1"/>
    <col min="11777" max="12025" width="11.42578125" style="65"/>
    <col min="12026" max="12026" width="22.140625" style="65" customWidth="1"/>
    <col min="12027" max="12027" width="14" style="65" customWidth="1"/>
    <col min="12028" max="12028" width="11.42578125" style="65"/>
    <col min="12029" max="12029" width="11.28515625" style="65" customWidth="1"/>
    <col min="12030" max="12030" width="11.42578125" style="65"/>
    <col min="12031" max="12031" width="10.5703125" style="65" customWidth="1"/>
    <col min="12032" max="12032" width="9.28515625" style="65" customWidth="1"/>
    <col min="12033" max="12281" width="11.42578125" style="65"/>
    <col min="12282" max="12282" width="22.140625" style="65" customWidth="1"/>
    <col min="12283" max="12283" width="14" style="65" customWidth="1"/>
    <col min="12284" max="12284" width="11.42578125" style="65"/>
    <col min="12285" max="12285" width="11.28515625" style="65" customWidth="1"/>
    <col min="12286" max="12286" width="11.42578125" style="65"/>
    <col min="12287" max="12287" width="10.5703125" style="65" customWidth="1"/>
    <col min="12288" max="12288" width="9.28515625" style="65" customWidth="1"/>
    <col min="12289" max="12537" width="11.42578125" style="65"/>
    <col min="12538" max="12538" width="22.140625" style="65" customWidth="1"/>
    <col min="12539" max="12539" width="14" style="65" customWidth="1"/>
    <col min="12540" max="12540" width="11.42578125" style="65"/>
    <col min="12541" max="12541" width="11.28515625" style="65" customWidth="1"/>
    <col min="12542" max="12542" width="11.42578125" style="65"/>
    <col min="12543" max="12543" width="10.5703125" style="65" customWidth="1"/>
    <col min="12544" max="12544" width="9.28515625" style="65" customWidth="1"/>
    <col min="12545" max="12793" width="11.42578125" style="65"/>
    <col min="12794" max="12794" width="22.140625" style="65" customWidth="1"/>
    <col min="12795" max="12795" width="14" style="65" customWidth="1"/>
    <col min="12796" max="12796" width="11.42578125" style="65"/>
    <col min="12797" max="12797" width="11.28515625" style="65" customWidth="1"/>
    <col min="12798" max="12798" width="11.42578125" style="65"/>
    <col min="12799" max="12799" width="10.5703125" style="65" customWidth="1"/>
    <col min="12800" max="12800" width="9.28515625" style="65" customWidth="1"/>
    <col min="12801" max="13049" width="11.42578125" style="65"/>
    <col min="13050" max="13050" width="22.140625" style="65" customWidth="1"/>
    <col min="13051" max="13051" width="14" style="65" customWidth="1"/>
    <col min="13052" max="13052" width="11.42578125" style="65"/>
    <col min="13053" max="13053" width="11.28515625" style="65" customWidth="1"/>
    <col min="13054" max="13054" width="11.42578125" style="65"/>
    <col min="13055" max="13055" width="10.5703125" style="65" customWidth="1"/>
    <col min="13056" max="13056" width="9.28515625" style="65" customWidth="1"/>
    <col min="13057" max="13305" width="11.42578125" style="65"/>
    <col min="13306" max="13306" width="22.140625" style="65" customWidth="1"/>
    <col min="13307" max="13307" width="14" style="65" customWidth="1"/>
    <col min="13308" max="13308" width="11.42578125" style="65"/>
    <col min="13309" max="13309" width="11.28515625" style="65" customWidth="1"/>
    <col min="13310" max="13310" width="11.42578125" style="65"/>
    <col min="13311" max="13311" width="10.5703125" style="65" customWidth="1"/>
    <col min="13312" max="13312" width="9.28515625" style="65" customWidth="1"/>
    <col min="13313" max="13561" width="11.42578125" style="65"/>
    <col min="13562" max="13562" width="22.140625" style="65" customWidth="1"/>
    <col min="13563" max="13563" width="14" style="65" customWidth="1"/>
    <col min="13564" max="13564" width="11.42578125" style="65"/>
    <col min="13565" max="13565" width="11.28515625" style="65" customWidth="1"/>
    <col min="13566" max="13566" width="11.42578125" style="65"/>
    <col min="13567" max="13567" width="10.5703125" style="65" customWidth="1"/>
    <col min="13568" max="13568" width="9.28515625" style="65" customWidth="1"/>
    <col min="13569" max="13817" width="11.42578125" style="65"/>
    <col min="13818" max="13818" width="22.140625" style="65" customWidth="1"/>
    <col min="13819" max="13819" width="14" style="65" customWidth="1"/>
    <col min="13820" max="13820" width="11.42578125" style="65"/>
    <col min="13821" max="13821" width="11.28515625" style="65" customWidth="1"/>
    <col min="13822" max="13822" width="11.42578125" style="65"/>
    <col min="13823" max="13823" width="10.5703125" style="65" customWidth="1"/>
    <col min="13824" max="13824" width="9.28515625" style="65" customWidth="1"/>
    <col min="13825" max="14073" width="11.42578125" style="65"/>
    <col min="14074" max="14074" width="22.140625" style="65" customWidth="1"/>
    <col min="14075" max="14075" width="14" style="65" customWidth="1"/>
    <col min="14076" max="14076" width="11.42578125" style="65"/>
    <col min="14077" max="14077" width="11.28515625" style="65" customWidth="1"/>
    <col min="14078" max="14078" width="11.42578125" style="65"/>
    <col min="14079" max="14079" width="10.5703125" style="65" customWidth="1"/>
    <col min="14080" max="14080" width="9.28515625" style="65" customWidth="1"/>
    <col min="14081" max="14329" width="11.42578125" style="65"/>
    <col min="14330" max="14330" width="22.140625" style="65" customWidth="1"/>
    <col min="14331" max="14331" width="14" style="65" customWidth="1"/>
    <col min="14332" max="14332" width="11.42578125" style="65"/>
    <col min="14333" max="14333" width="11.28515625" style="65" customWidth="1"/>
    <col min="14334" max="14334" width="11.42578125" style="65"/>
    <col min="14335" max="14335" width="10.5703125" style="65" customWidth="1"/>
    <col min="14336" max="14336" width="9.28515625" style="65" customWidth="1"/>
    <col min="14337" max="14585" width="11.42578125" style="65"/>
    <col min="14586" max="14586" width="22.140625" style="65" customWidth="1"/>
    <col min="14587" max="14587" width="14" style="65" customWidth="1"/>
    <col min="14588" max="14588" width="11.42578125" style="65"/>
    <col min="14589" max="14589" width="11.28515625" style="65" customWidth="1"/>
    <col min="14590" max="14590" width="11.42578125" style="65"/>
    <col min="14591" max="14591" width="10.5703125" style="65" customWidth="1"/>
    <col min="14592" max="14592" width="9.28515625" style="65" customWidth="1"/>
    <col min="14593" max="14841" width="11.42578125" style="65"/>
    <col min="14842" max="14842" width="22.140625" style="65" customWidth="1"/>
    <col min="14843" max="14843" width="14" style="65" customWidth="1"/>
    <col min="14844" max="14844" width="11.42578125" style="65"/>
    <col min="14845" max="14845" width="11.28515625" style="65" customWidth="1"/>
    <col min="14846" max="14846" width="11.42578125" style="65"/>
    <col min="14847" max="14847" width="10.5703125" style="65" customWidth="1"/>
    <col min="14848" max="14848" width="9.28515625" style="65" customWidth="1"/>
    <col min="14849" max="15097" width="11.42578125" style="65"/>
    <col min="15098" max="15098" width="22.140625" style="65" customWidth="1"/>
    <col min="15099" max="15099" width="14" style="65" customWidth="1"/>
    <col min="15100" max="15100" width="11.42578125" style="65"/>
    <col min="15101" max="15101" width="11.28515625" style="65" customWidth="1"/>
    <col min="15102" max="15102" width="11.42578125" style="65"/>
    <col min="15103" max="15103" width="10.5703125" style="65" customWidth="1"/>
    <col min="15104" max="15104" width="9.28515625" style="65" customWidth="1"/>
    <col min="15105" max="15353" width="11.42578125" style="65"/>
    <col min="15354" max="15354" width="22.140625" style="65" customWidth="1"/>
    <col min="15355" max="15355" width="14" style="65" customWidth="1"/>
    <col min="15356" max="15356" width="11.42578125" style="65"/>
    <col min="15357" max="15357" width="11.28515625" style="65" customWidth="1"/>
    <col min="15358" max="15358" width="11.42578125" style="65"/>
    <col min="15359" max="15359" width="10.5703125" style="65" customWidth="1"/>
    <col min="15360" max="15360" width="9.28515625" style="65" customWidth="1"/>
    <col min="15361" max="15609" width="11.42578125" style="65"/>
    <col min="15610" max="15610" width="22.140625" style="65" customWidth="1"/>
    <col min="15611" max="15611" width="14" style="65" customWidth="1"/>
    <col min="15612" max="15612" width="11.42578125" style="65"/>
    <col min="15613" max="15613" width="11.28515625" style="65" customWidth="1"/>
    <col min="15614" max="15614" width="11.42578125" style="65"/>
    <col min="15615" max="15615" width="10.5703125" style="65" customWidth="1"/>
    <col min="15616" max="15616" width="9.28515625" style="65" customWidth="1"/>
    <col min="15617" max="15865" width="11.42578125" style="65"/>
    <col min="15866" max="15866" width="22.140625" style="65" customWidth="1"/>
    <col min="15867" max="15867" width="14" style="65" customWidth="1"/>
    <col min="15868" max="15868" width="11.42578125" style="65"/>
    <col min="15869" max="15869" width="11.28515625" style="65" customWidth="1"/>
    <col min="15870" max="15870" width="11.42578125" style="65"/>
    <col min="15871" max="15871" width="10.5703125" style="65" customWidth="1"/>
    <col min="15872" max="15872" width="9.28515625" style="65" customWidth="1"/>
    <col min="15873" max="16121" width="11.42578125" style="65"/>
    <col min="16122" max="16122" width="22.140625" style="65" customWidth="1"/>
    <col min="16123" max="16123" width="14" style="65" customWidth="1"/>
    <col min="16124" max="16124" width="11.42578125" style="65"/>
    <col min="16125" max="16125" width="11.28515625" style="65" customWidth="1"/>
    <col min="16126" max="16126" width="11.42578125" style="65"/>
    <col min="16127" max="16127" width="10.5703125" style="65" customWidth="1"/>
    <col min="16128" max="16128" width="9.28515625" style="65" customWidth="1"/>
    <col min="16129" max="16384" width="11.42578125" style="65"/>
  </cols>
  <sheetData>
    <row r="1" spans="1:7" x14ac:dyDescent="0.15">
      <c r="A1" s="892" t="s">
        <v>54</v>
      </c>
      <c r="B1" s="892"/>
      <c r="C1" s="892"/>
      <c r="D1" s="892"/>
      <c r="E1" s="892"/>
      <c r="F1" s="892"/>
      <c r="G1" s="892"/>
    </row>
    <row r="2" spans="1:7" x14ac:dyDescent="0.15">
      <c r="A2" s="892" t="s">
        <v>1</v>
      </c>
      <c r="B2" s="892"/>
      <c r="C2" s="892"/>
      <c r="D2" s="892"/>
      <c r="E2" s="892"/>
      <c r="F2" s="892"/>
      <c r="G2" s="892"/>
    </row>
    <row r="3" spans="1:7" x14ac:dyDescent="0.15">
      <c r="A3" s="893" t="s">
        <v>35</v>
      </c>
      <c r="B3" s="893"/>
      <c r="C3" s="893"/>
      <c r="D3" s="893"/>
      <c r="E3" s="893"/>
      <c r="F3" s="893"/>
      <c r="G3" s="893"/>
    </row>
    <row r="4" spans="1:7" x14ac:dyDescent="0.15">
      <c r="A4" s="109"/>
      <c r="C4" s="109"/>
      <c r="D4" s="109"/>
      <c r="E4" s="109"/>
      <c r="F4" s="109"/>
    </row>
    <row r="5" spans="1:7" ht="12.75" customHeight="1" x14ac:dyDescent="0.15">
      <c r="A5" s="899" t="s">
        <v>3</v>
      </c>
      <c r="B5" s="902" t="s">
        <v>4</v>
      </c>
      <c r="C5" s="903"/>
      <c r="D5" s="904"/>
      <c r="E5" s="905" t="s">
        <v>5</v>
      </c>
      <c r="F5" s="903"/>
      <c r="G5" s="906"/>
    </row>
    <row r="6" spans="1:7" ht="19.5" customHeight="1" x14ac:dyDescent="0.15">
      <c r="A6" s="900"/>
      <c r="B6" s="907" t="s">
        <v>6</v>
      </c>
      <c r="C6" s="909" t="s">
        <v>7</v>
      </c>
      <c r="D6" s="910"/>
      <c r="E6" s="905" t="s">
        <v>8</v>
      </c>
      <c r="F6" s="904"/>
      <c r="G6" s="68">
        <v>2015</v>
      </c>
    </row>
    <row r="7" spans="1:7" x14ac:dyDescent="0.15">
      <c r="A7" s="901"/>
      <c r="B7" s="908"/>
      <c r="C7" s="70" t="s">
        <v>9</v>
      </c>
      <c r="D7" s="71" t="s">
        <v>10</v>
      </c>
      <c r="E7" s="71" t="s">
        <v>11</v>
      </c>
      <c r="F7" s="70" t="s">
        <v>12</v>
      </c>
      <c r="G7" s="72" t="s">
        <v>13</v>
      </c>
    </row>
    <row r="8" spans="1:7" x14ac:dyDescent="0.15">
      <c r="A8" s="110" t="s">
        <v>14</v>
      </c>
      <c r="B8" s="74">
        <v>1001557984</v>
      </c>
      <c r="C8" s="74">
        <v>414418625</v>
      </c>
      <c r="D8" s="74">
        <v>838105163</v>
      </c>
      <c r="E8" s="74">
        <v>423686538</v>
      </c>
      <c r="F8" s="75">
        <v>102.23636497997646</v>
      </c>
      <c r="G8" s="76">
        <v>-18.993084245334046</v>
      </c>
    </row>
    <row r="9" spans="1:7" x14ac:dyDescent="0.15">
      <c r="A9" s="111"/>
      <c r="B9" s="112"/>
      <c r="C9" s="112"/>
      <c r="D9" s="112"/>
      <c r="E9" s="113"/>
      <c r="F9" s="89"/>
      <c r="G9" s="90"/>
    </row>
    <row r="10" spans="1:7" x14ac:dyDescent="0.15">
      <c r="A10" s="111" t="s">
        <v>17</v>
      </c>
      <c r="B10" s="114">
        <v>0</v>
      </c>
      <c r="C10" s="115">
        <v>0</v>
      </c>
      <c r="D10" s="114">
        <v>0</v>
      </c>
      <c r="E10" s="88">
        <v>0</v>
      </c>
      <c r="F10" s="89" t="s">
        <v>18</v>
      </c>
      <c r="G10" s="90" t="s">
        <v>18</v>
      </c>
    </row>
    <row r="11" spans="1:7" ht="6.75" customHeight="1" x14ac:dyDescent="0.15">
      <c r="A11" s="111"/>
      <c r="B11" s="116"/>
      <c r="C11" s="112"/>
      <c r="D11" s="116"/>
      <c r="E11" s="113"/>
      <c r="F11" s="89"/>
      <c r="G11" s="90"/>
    </row>
    <row r="12" spans="1:7" x14ac:dyDescent="0.15">
      <c r="A12" s="111" t="s">
        <v>19</v>
      </c>
      <c r="B12" s="117">
        <v>365496132</v>
      </c>
      <c r="C12" s="101">
        <v>231162369</v>
      </c>
      <c r="D12" s="117">
        <v>345211478</v>
      </c>
      <c r="E12" s="88">
        <v>114049109</v>
      </c>
      <c r="F12" s="89">
        <v>49.337229711467444</v>
      </c>
      <c r="G12" s="90">
        <v>-8.5671787695420392</v>
      </c>
    </row>
    <row r="13" spans="1:7" ht="6" customHeight="1" x14ac:dyDescent="0.15">
      <c r="A13" s="111"/>
      <c r="B13" s="101"/>
      <c r="C13" s="111"/>
      <c r="D13" s="118"/>
      <c r="E13" s="88"/>
      <c r="F13" s="89"/>
      <c r="G13" s="90"/>
    </row>
    <row r="14" spans="1:7" x14ac:dyDescent="0.15">
      <c r="A14" s="111" t="s">
        <v>55</v>
      </c>
      <c r="B14" s="88">
        <v>8920996</v>
      </c>
      <c r="C14" s="88">
        <v>7947376</v>
      </c>
      <c r="D14" s="88">
        <v>13370102</v>
      </c>
      <c r="E14" s="88">
        <v>5422726</v>
      </c>
      <c r="F14" s="89">
        <v>68.23291108914438</v>
      </c>
      <c r="G14" s="90">
        <v>45.084512346809845</v>
      </c>
    </row>
    <row r="15" spans="1:7" ht="6" customHeight="1" x14ac:dyDescent="0.15">
      <c r="A15" s="111"/>
      <c r="B15" s="101"/>
      <c r="C15" s="111"/>
      <c r="D15" s="119"/>
      <c r="E15" s="88"/>
      <c r="F15" s="89"/>
      <c r="G15" s="90"/>
    </row>
    <row r="16" spans="1:7" ht="12.75" customHeight="1" x14ac:dyDescent="0.15">
      <c r="A16" s="111" t="s">
        <v>56</v>
      </c>
      <c r="B16" s="120">
        <v>626292741</v>
      </c>
      <c r="C16" s="120">
        <v>174649003</v>
      </c>
      <c r="D16" s="120">
        <v>479353181</v>
      </c>
      <c r="E16" s="96">
        <v>304704178</v>
      </c>
      <c r="F16" s="83">
        <v>174.46660030461209</v>
      </c>
      <c r="G16" s="84">
        <v>-25.906874682990349</v>
      </c>
    </row>
    <row r="17" spans="1:7" ht="21" x14ac:dyDescent="0.15">
      <c r="A17" s="121" t="s">
        <v>57</v>
      </c>
      <c r="B17" s="122">
        <v>324800386</v>
      </c>
      <c r="C17" s="122">
        <v>153148055</v>
      </c>
      <c r="D17" s="123">
        <v>264379895</v>
      </c>
      <c r="E17" s="122">
        <v>111231840</v>
      </c>
      <c r="F17" s="124">
        <v>72.630266182616566</v>
      </c>
      <c r="G17" s="125">
        <v>-21.202658094144809</v>
      </c>
    </row>
    <row r="18" spans="1:7" ht="16.5" customHeight="1" x14ac:dyDescent="0.15">
      <c r="A18" s="126" t="s">
        <v>58</v>
      </c>
      <c r="B18" s="87">
        <v>301492355</v>
      </c>
      <c r="C18" s="87">
        <v>21500948</v>
      </c>
      <c r="D18" s="87">
        <v>214973286</v>
      </c>
      <c r="E18" s="88">
        <v>193472338</v>
      </c>
      <c r="F18" s="89">
        <v>899.83166323643036</v>
      </c>
      <c r="G18" s="90">
        <v>-30.974768905000175</v>
      </c>
    </row>
    <row r="19" spans="1:7" ht="6.75" customHeight="1" x14ac:dyDescent="0.15">
      <c r="A19" s="127"/>
      <c r="B19" s="87"/>
      <c r="C19" s="88"/>
      <c r="D19" s="87"/>
      <c r="E19" s="88"/>
      <c r="F19" s="89"/>
      <c r="G19" s="90"/>
    </row>
    <row r="20" spans="1:7" ht="52.5" x14ac:dyDescent="0.15">
      <c r="A20" s="128" t="s">
        <v>24</v>
      </c>
      <c r="B20" s="87">
        <v>848115</v>
      </c>
      <c r="C20" s="87">
        <v>659877</v>
      </c>
      <c r="D20" s="87">
        <v>170402</v>
      </c>
      <c r="E20" s="87">
        <v>-489475</v>
      </c>
      <c r="F20" s="91">
        <v>-74.176702627913983</v>
      </c>
      <c r="G20" s="92">
        <v>-80.549999272631013</v>
      </c>
    </row>
    <row r="21" spans="1:7" x14ac:dyDescent="0.15">
      <c r="A21" s="104"/>
      <c r="B21" s="104"/>
      <c r="C21" s="104"/>
      <c r="D21" s="129"/>
      <c r="E21" s="106"/>
      <c r="F21" s="130"/>
      <c r="G21" s="131"/>
    </row>
    <row r="22" spans="1:7" x14ac:dyDescent="0.15">
      <c r="A22" s="108" t="s">
        <v>33</v>
      </c>
      <c r="B22" s="108"/>
      <c r="C22" s="108"/>
      <c r="F22" s="108"/>
    </row>
    <row r="23" spans="1:7" x14ac:dyDescent="0.15">
      <c r="A23" s="65" t="s">
        <v>34</v>
      </c>
    </row>
    <row r="24" spans="1:7" x14ac:dyDescent="0.15">
      <c r="B24" s="93"/>
      <c r="C24" s="93"/>
      <c r="D24" s="93"/>
      <c r="E24" s="93"/>
    </row>
    <row r="25" spans="1:7" x14ac:dyDescent="0.15">
      <c r="B25" s="132"/>
      <c r="C25" s="132"/>
      <c r="D25" s="132"/>
    </row>
    <row r="29" spans="1:7" x14ac:dyDescent="0.15">
      <c r="B29" s="93"/>
    </row>
    <row r="33" spans="8:8" x14ac:dyDescent="0.15">
      <c r="H33" s="1115"/>
    </row>
  </sheetData>
  <mergeCells count="9">
    <mergeCell ref="A1:G1"/>
    <mergeCell ref="A2:G2"/>
    <mergeCell ref="A3:G3"/>
    <mergeCell ref="A5:A7"/>
    <mergeCell ref="B5:D5"/>
    <mergeCell ref="E5:G5"/>
    <mergeCell ref="B6:B7"/>
    <mergeCell ref="C6:D6"/>
    <mergeCell ref="E6:F6"/>
  </mergeCells>
  <pageMargins left="0.74803149606299213" right="0.74803149606299213" top="0.98425196850393704" bottom="0.98425196850393704" header="0" footer="0"/>
  <pageSetup scale="9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11"/>
  <sheetViews>
    <sheetView showGridLines="0" topLeftCell="A4" zoomScaleNormal="100" workbookViewId="0">
      <selection activeCell="C35" sqref="C35"/>
    </sheetView>
  </sheetViews>
  <sheetFormatPr baseColWidth="10" defaultRowHeight="11.25" x14ac:dyDescent="0.15"/>
  <cols>
    <col min="1" max="1" width="2.7109375" style="1" customWidth="1"/>
    <col min="2" max="2" width="68.28515625" style="1" customWidth="1"/>
    <col min="3" max="3" width="3.140625" style="1" customWidth="1"/>
    <col min="4" max="4" width="17.85546875" style="1" customWidth="1"/>
    <col min="5" max="5" width="2.7109375" style="1" customWidth="1"/>
    <col min="6" max="16384" width="11.42578125" style="1"/>
  </cols>
  <sheetData>
    <row r="4" spans="1:5" ht="12" thickBot="1" x14ac:dyDescent="0.2"/>
    <row r="5" spans="1:5" x14ac:dyDescent="0.15">
      <c r="A5" s="921"/>
      <c r="B5" s="922"/>
      <c r="C5" s="922"/>
      <c r="D5" s="922"/>
      <c r="E5" s="923"/>
    </row>
    <row r="6" spans="1:5" ht="15.75" customHeight="1" x14ac:dyDescent="0.15">
      <c r="A6" s="918" t="s">
        <v>54</v>
      </c>
      <c r="B6" s="919"/>
      <c r="C6" s="919"/>
      <c r="D6" s="919"/>
      <c r="E6" s="920"/>
    </row>
    <row r="7" spans="1:5" ht="17.25" customHeight="1" x14ac:dyDescent="0.15">
      <c r="A7" s="918" t="s">
        <v>1</v>
      </c>
      <c r="B7" s="919"/>
      <c r="C7" s="919"/>
      <c r="D7" s="919"/>
      <c r="E7" s="920"/>
    </row>
    <row r="8" spans="1:5" ht="15" customHeight="1" x14ac:dyDescent="0.15">
      <c r="A8" s="924" t="s">
        <v>2</v>
      </c>
      <c r="B8" s="925"/>
      <c r="C8" s="925"/>
      <c r="D8" s="925"/>
      <c r="E8" s="926"/>
    </row>
    <row r="9" spans="1:5" ht="12" thickBot="1" x14ac:dyDescent="0.2">
      <c r="A9" s="911"/>
      <c r="B9" s="912"/>
      <c r="C9" s="912"/>
      <c r="D9" s="912"/>
      <c r="E9" s="913"/>
    </row>
    <row r="10" spans="1:5" ht="18.75" customHeight="1" x14ac:dyDescent="0.15">
      <c r="A10" s="921"/>
      <c r="B10" s="922"/>
      <c r="C10" s="922"/>
      <c r="D10" s="922"/>
      <c r="E10" s="177"/>
    </row>
    <row r="11" spans="1:5" ht="18" customHeight="1" x14ac:dyDescent="0.15">
      <c r="A11" s="918" t="s">
        <v>87</v>
      </c>
      <c r="B11" s="919"/>
      <c r="C11" s="919"/>
      <c r="D11" s="919"/>
      <c r="E11" s="920"/>
    </row>
    <row r="12" spans="1:5" x14ac:dyDescent="0.15">
      <c r="A12" s="178"/>
      <c r="B12" s="179"/>
      <c r="C12" s="180"/>
      <c r="D12" s="180"/>
      <c r="E12" s="181"/>
    </row>
    <row r="13" spans="1:5" x14ac:dyDescent="0.15">
      <c r="A13" s="178"/>
      <c r="B13" s="182"/>
      <c r="C13" s="183"/>
      <c r="D13" s="184" t="s">
        <v>11</v>
      </c>
      <c r="E13" s="181"/>
    </row>
    <row r="14" spans="1:5" ht="30.75" customHeight="1" x14ac:dyDescent="0.15">
      <c r="A14" s="916" t="s">
        <v>88</v>
      </c>
      <c r="B14" s="917"/>
      <c r="C14" s="183"/>
      <c r="D14" s="184"/>
      <c r="E14" s="181"/>
    </row>
    <row r="15" spans="1:5" x14ac:dyDescent="0.15">
      <c r="A15" s="178"/>
      <c r="B15" s="180"/>
      <c r="C15" s="183"/>
      <c r="D15" s="184"/>
      <c r="E15" s="181"/>
    </row>
    <row r="16" spans="1:5" x14ac:dyDescent="0.15">
      <c r="A16" s="178"/>
      <c r="B16" s="185" t="s">
        <v>89</v>
      </c>
      <c r="C16" s="180"/>
      <c r="D16" s="186">
        <v>466693</v>
      </c>
      <c r="E16" s="181"/>
    </row>
    <row r="17" spans="1:5" x14ac:dyDescent="0.15">
      <c r="A17" s="178"/>
      <c r="B17" s="185" t="s">
        <v>90</v>
      </c>
      <c r="C17" s="183"/>
      <c r="D17" s="186">
        <v>739715</v>
      </c>
      <c r="E17" s="181"/>
    </row>
    <row r="18" spans="1:5" x14ac:dyDescent="0.15">
      <c r="A18" s="178"/>
      <c r="B18" s="185" t="s">
        <v>91</v>
      </c>
      <c r="C18" s="183"/>
      <c r="D18" s="186">
        <v>1530702</v>
      </c>
      <c r="E18" s="181"/>
    </row>
    <row r="19" spans="1:5" ht="15.75" customHeight="1" x14ac:dyDescent="0.15">
      <c r="A19" s="187" t="s">
        <v>92</v>
      </c>
      <c r="B19" s="180"/>
      <c r="C19" s="183"/>
      <c r="D19" s="186"/>
      <c r="E19" s="181"/>
    </row>
    <row r="20" spans="1:5" ht="4.5" customHeight="1" x14ac:dyDescent="0.15">
      <c r="A20" s="187"/>
      <c r="B20" s="180"/>
      <c r="C20" s="183"/>
      <c r="D20" s="186"/>
      <c r="E20" s="181"/>
    </row>
    <row r="21" spans="1:5" ht="15.75" customHeight="1" x14ac:dyDescent="0.15">
      <c r="A21" s="188" t="s">
        <v>93</v>
      </c>
      <c r="B21" s="180"/>
      <c r="C21" s="183"/>
      <c r="D21" s="186"/>
      <c r="E21" s="181"/>
    </row>
    <row r="22" spans="1:5" ht="15.75" customHeight="1" x14ac:dyDescent="0.15">
      <c r="A22" s="178"/>
      <c r="B22" s="180" t="s">
        <v>94</v>
      </c>
      <c r="C22" s="183"/>
      <c r="D22" s="186">
        <v>19186</v>
      </c>
      <c r="E22" s="181"/>
    </row>
    <row r="23" spans="1:5" ht="15.75" customHeight="1" x14ac:dyDescent="0.15">
      <c r="A23" s="178"/>
      <c r="B23" s="180" t="s">
        <v>95</v>
      </c>
      <c r="C23" s="183"/>
      <c r="D23" s="186">
        <v>180</v>
      </c>
      <c r="E23" s="181"/>
    </row>
    <row r="24" spans="1:5" ht="15.75" customHeight="1" x14ac:dyDescent="0.15">
      <c r="A24" s="188" t="s">
        <v>96</v>
      </c>
      <c r="B24" s="180"/>
      <c r="C24" s="183"/>
      <c r="D24" s="186"/>
      <c r="E24" s="181"/>
    </row>
    <row r="25" spans="1:5" ht="15.75" customHeight="1" x14ac:dyDescent="0.15">
      <c r="A25" s="178"/>
      <c r="B25" s="180" t="s">
        <v>97</v>
      </c>
      <c r="C25" s="183"/>
      <c r="D25" s="186">
        <v>394726</v>
      </c>
      <c r="E25" s="181"/>
    </row>
    <row r="26" spans="1:5" ht="15.75" customHeight="1" x14ac:dyDescent="0.15">
      <c r="A26" s="178"/>
      <c r="B26" s="180" t="s">
        <v>98</v>
      </c>
      <c r="C26" s="183"/>
      <c r="D26" s="186">
        <v>18742133</v>
      </c>
      <c r="E26" s="181"/>
    </row>
    <row r="27" spans="1:5" ht="15.75" customHeight="1" x14ac:dyDescent="0.15">
      <c r="A27" s="178"/>
      <c r="B27" s="185" t="s">
        <v>99</v>
      </c>
      <c r="C27" s="183"/>
      <c r="D27" s="186">
        <v>23503121</v>
      </c>
      <c r="E27" s="181"/>
    </row>
    <row r="28" spans="1:5" ht="15.75" customHeight="1" x14ac:dyDescent="0.15">
      <c r="A28" s="178"/>
      <c r="B28" s="185" t="s">
        <v>100</v>
      </c>
      <c r="C28" s="183"/>
      <c r="D28" s="186">
        <v>528372</v>
      </c>
      <c r="E28" s="181"/>
    </row>
    <row r="29" spans="1:5" x14ac:dyDescent="0.15">
      <c r="A29" s="178"/>
      <c r="B29" s="185" t="s">
        <v>101</v>
      </c>
      <c r="C29" s="183"/>
      <c r="D29" s="186">
        <v>94302</v>
      </c>
      <c r="E29" s="181"/>
    </row>
    <row r="30" spans="1:5" x14ac:dyDescent="0.15">
      <c r="A30" s="178"/>
      <c r="B30" s="185" t="s">
        <v>102</v>
      </c>
      <c r="C30" s="183"/>
      <c r="D30" s="186">
        <v>3450000</v>
      </c>
      <c r="E30" s="181"/>
    </row>
    <row r="31" spans="1:5" x14ac:dyDescent="0.15">
      <c r="A31" s="188" t="s">
        <v>103</v>
      </c>
      <c r="B31" s="180"/>
      <c r="C31" s="183"/>
      <c r="D31" s="186"/>
      <c r="E31" s="181"/>
    </row>
    <row r="32" spans="1:5" x14ac:dyDescent="0.15">
      <c r="A32" s="188"/>
      <c r="B32" s="180" t="s">
        <v>104</v>
      </c>
      <c r="C32" s="183"/>
      <c r="D32" s="186">
        <v>1759695</v>
      </c>
      <c r="E32" s="181"/>
    </row>
    <row r="33" spans="1:8" ht="15.75" customHeight="1" x14ac:dyDescent="0.15">
      <c r="A33" s="188"/>
      <c r="B33" s="180" t="s">
        <v>105</v>
      </c>
      <c r="C33" s="183"/>
      <c r="D33" s="186">
        <v>9948606</v>
      </c>
      <c r="E33" s="181"/>
      <c r="H33" s="29"/>
    </row>
    <row r="34" spans="1:8" ht="15.75" customHeight="1" x14ac:dyDescent="0.15">
      <c r="A34" s="188" t="s">
        <v>106</v>
      </c>
      <c r="B34" s="180"/>
      <c r="C34" s="183"/>
      <c r="D34" s="186"/>
      <c r="E34" s="181"/>
    </row>
    <row r="35" spans="1:8" ht="15.75" customHeight="1" x14ac:dyDescent="0.15">
      <c r="A35" s="188"/>
      <c r="B35" s="185" t="s">
        <v>107</v>
      </c>
      <c r="C35" s="183"/>
      <c r="D35" s="186">
        <v>77050905</v>
      </c>
      <c r="E35" s="181"/>
    </row>
    <row r="36" spans="1:8" ht="15.75" customHeight="1" x14ac:dyDescent="0.15">
      <c r="A36" s="188" t="s">
        <v>108</v>
      </c>
      <c r="B36" s="180"/>
      <c r="C36" s="183"/>
      <c r="D36" s="186"/>
      <c r="E36" s="181"/>
    </row>
    <row r="37" spans="1:8" ht="17.25" customHeight="1" x14ac:dyDescent="0.15">
      <c r="A37" s="178"/>
      <c r="B37" s="185" t="s">
        <v>109</v>
      </c>
      <c r="C37" s="183"/>
      <c r="D37" s="186">
        <v>77016244</v>
      </c>
      <c r="E37" s="181"/>
    </row>
    <row r="38" spans="1:8" ht="15.75" customHeight="1" x14ac:dyDescent="0.15">
      <c r="A38" s="188" t="s">
        <v>110</v>
      </c>
      <c r="B38" s="180"/>
      <c r="C38" s="183"/>
      <c r="D38" s="186"/>
      <c r="E38" s="181"/>
    </row>
    <row r="39" spans="1:8" ht="15.75" customHeight="1" x14ac:dyDescent="0.15">
      <c r="A39" s="188"/>
      <c r="B39" s="185" t="s">
        <v>111</v>
      </c>
      <c r="C39" s="183"/>
      <c r="D39" s="189">
        <v>0</v>
      </c>
      <c r="E39" s="181"/>
    </row>
    <row r="40" spans="1:8" ht="15.75" customHeight="1" x14ac:dyDescent="0.15">
      <c r="A40" s="188"/>
      <c r="B40" s="185" t="s">
        <v>112</v>
      </c>
      <c r="C40" s="183"/>
      <c r="D40" s="186">
        <v>95388</v>
      </c>
      <c r="E40" s="181"/>
    </row>
    <row r="41" spans="1:8" ht="17.25" customHeight="1" x14ac:dyDescent="0.15">
      <c r="A41" s="188" t="s">
        <v>113</v>
      </c>
      <c r="B41" s="180"/>
      <c r="C41" s="183"/>
      <c r="D41" s="186"/>
      <c r="E41" s="181"/>
    </row>
    <row r="42" spans="1:8" ht="18" customHeight="1" x14ac:dyDescent="0.15">
      <c r="A42" s="188"/>
      <c r="B42" s="185" t="s">
        <v>114</v>
      </c>
      <c r="C42" s="183"/>
      <c r="D42" s="186">
        <v>19217867</v>
      </c>
      <c r="E42" s="181"/>
    </row>
    <row r="43" spans="1:8" ht="15.75" customHeight="1" x14ac:dyDescent="0.15">
      <c r="A43" s="188" t="s">
        <v>91</v>
      </c>
      <c r="B43" s="180"/>
      <c r="C43" s="183"/>
      <c r="D43" s="186"/>
      <c r="E43" s="181"/>
    </row>
    <row r="44" spans="1:8" ht="18" customHeight="1" thickBot="1" x14ac:dyDescent="0.2">
      <c r="A44" s="190"/>
      <c r="B44" s="191" t="s">
        <v>115</v>
      </c>
      <c r="C44" s="192"/>
      <c r="D44" s="193">
        <v>8772457</v>
      </c>
      <c r="E44" s="194"/>
    </row>
    <row r="45" spans="1:8" ht="18" customHeight="1" thickBot="1" x14ac:dyDescent="0.2">
      <c r="A45" s="195"/>
      <c r="B45" s="196"/>
      <c r="C45" s="197"/>
      <c r="D45" s="198"/>
      <c r="E45" s="199"/>
    </row>
    <row r="46" spans="1:8" x14ac:dyDescent="0.15">
      <c r="A46" s="921"/>
      <c r="B46" s="922"/>
      <c r="C46" s="922"/>
      <c r="D46" s="922"/>
      <c r="E46" s="923"/>
    </row>
    <row r="47" spans="1:8" ht="15.75" customHeight="1" x14ac:dyDescent="0.15">
      <c r="A47" s="918" t="s">
        <v>54</v>
      </c>
      <c r="B47" s="919"/>
      <c r="C47" s="919"/>
      <c r="D47" s="919"/>
      <c r="E47" s="920"/>
    </row>
    <row r="48" spans="1:8" ht="17.25" customHeight="1" x14ac:dyDescent="0.15">
      <c r="A48" s="918" t="s">
        <v>1</v>
      </c>
      <c r="B48" s="919"/>
      <c r="C48" s="919"/>
      <c r="D48" s="919"/>
      <c r="E48" s="920"/>
    </row>
    <row r="49" spans="1:5" ht="15" customHeight="1" x14ac:dyDescent="0.15">
      <c r="A49" s="924" t="s">
        <v>2</v>
      </c>
      <c r="B49" s="925"/>
      <c r="C49" s="925"/>
      <c r="D49" s="925"/>
      <c r="E49" s="926"/>
    </row>
    <row r="50" spans="1:5" ht="12" thickBot="1" x14ac:dyDescent="0.2">
      <c r="A50" s="911"/>
      <c r="B50" s="912"/>
      <c r="C50" s="912"/>
      <c r="D50" s="912"/>
      <c r="E50" s="913"/>
    </row>
    <row r="51" spans="1:5" ht="22.5" customHeight="1" x14ac:dyDescent="0.15">
      <c r="A51" s="188" t="s">
        <v>116</v>
      </c>
      <c r="B51" s="180"/>
      <c r="C51" s="183"/>
      <c r="D51" s="186"/>
      <c r="E51" s="181"/>
    </row>
    <row r="52" spans="1:5" ht="15.75" customHeight="1" x14ac:dyDescent="0.15">
      <c r="A52" s="188"/>
      <c r="B52" s="185" t="s">
        <v>117</v>
      </c>
      <c r="C52" s="200"/>
      <c r="D52" s="189">
        <v>415936</v>
      </c>
      <c r="E52" s="181"/>
    </row>
    <row r="53" spans="1:5" ht="15.75" customHeight="1" x14ac:dyDescent="0.15">
      <c r="A53" s="188"/>
      <c r="B53" s="185" t="s">
        <v>118</v>
      </c>
      <c r="C53" s="200"/>
      <c r="D53" s="189">
        <v>18000</v>
      </c>
      <c r="E53" s="181"/>
    </row>
    <row r="54" spans="1:5" ht="15.75" customHeight="1" x14ac:dyDescent="0.15">
      <c r="A54" s="188"/>
      <c r="B54" s="185" t="s">
        <v>119</v>
      </c>
      <c r="C54" s="200"/>
      <c r="D54" s="189">
        <v>0</v>
      </c>
      <c r="E54" s="181"/>
    </row>
    <row r="55" spans="1:5" ht="15.75" customHeight="1" x14ac:dyDescent="0.15">
      <c r="A55" s="188" t="s">
        <v>120</v>
      </c>
      <c r="B55" s="185"/>
      <c r="C55" s="200"/>
      <c r="D55" s="189"/>
      <c r="E55" s="181"/>
    </row>
    <row r="56" spans="1:5" ht="15.75" customHeight="1" x14ac:dyDescent="0.15">
      <c r="A56" s="188"/>
      <c r="B56" s="185" t="s">
        <v>121</v>
      </c>
      <c r="C56" s="200"/>
      <c r="D56" s="189">
        <v>0</v>
      </c>
      <c r="E56" s="181"/>
    </row>
    <row r="57" spans="1:5" ht="15.75" customHeight="1" x14ac:dyDescent="0.15">
      <c r="A57" s="188" t="s">
        <v>122</v>
      </c>
      <c r="B57" s="180"/>
      <c r="C57" s="183"/>
      <c r="D57" s="186"/>
      <c r="E57" s="181"/>
    </row>
    <row r="58" spans="1:5" ht="15.75" customHeight="1" x14ac:dyDescent="0.15">
      <c r="A58" s="188"/>
      <c r="B58" s="180" t="s">
        <v>123</v>
      </c>
      <c r="C58" s="183"/>
      <c r="D58" s="186">
        <v>232500</v>
      </c>
      <c r="E58" s="181"/>
    </row>
    <row r="59" spans="1:5" ht="15.75" customHeight="1" x14ac:dyDescent="0.15">
      <c r="A59" s="188"/>
      <c r="B59" s="185" t="s">
        <v>124</v>
      </c>
      <c r="C59" s="183"/>
      <c r="D59" s="186">
        <v>16428500</v>
      </c>
      <c r="E59" s="181"/>
    </row>
    <row r="60" spans="1:5" ht="15.75" customHeight="1" x14ac:dyDescent="0.15">
      <c r="A60" s="188" t="s">
        <v>90</v>
      </c>
      <c r="B60" s="180"/>
      <c r="C60" s="183"/>
      <c r="D60" s="186"/>
      <c r="E60" s="181"/>
    </row>
    <row r="61" spans="1:5" ht="15.75" customHeight="1" x14ac:dyDescent="0.15">
      <c r="A61" s="188"/>
      <c r="B61" s="180" t="s">
        <v>125</v>
      </c>
      <c r="C61" s="183"/>
      <c r="D61" s="186">
        <v>839726</v>
      </c>
      <c r="E61" s="181"/>
    </row>
    <row r="62" spans="1:5" ht="15.75" customHeight="1" x14ac:dyDescent="0.15">
      <c r="A62" s="188"/>
      <c r="B62" s="180" t="s">
        <v>126</v>
      </c>
      <c r="C62" s="183"/>
      <c r="D62" s="186">
        <v>4503</v>
      </c>
      <c r="E62" s="181"/>
    </row>
    <row r="63" spans="1:5" ht="15.75" customHeight="1" x14ac:dyDescent="0.15">
      <c r="A63" s="188" t="s">
        <v>127</v>
      </c>
      <c r="B63" s="180"/>
      <c r="C63" s="183"/>
      <c r="D63" s="186"/>
      <c r="E63" s="181"/>
    </row>
    <row r="64" spans="1:5" s="29" customFormat="1" ht="16.5" customHeight="1" x14ac:dyDescent="0.15">
      <c r="A64" s="201"/>
      <c r="B64" s="202" t="s">
        <v>128</v>
      </c>
      <c r="C64" s="200"/>
      <c r="D64" s="189">
        <v>26126779</v>
      </c>
      <c r="E64" s="203"/>
    </row>
    <row r="65" spans="1:5" s="29" customFormat="1" ht="20.25" customHeight="1" x14ac:dyDescent="0.15">
      <c r="A65" s="204" t="s">
        <v>129</v>
      </c>
      <c r="B65" s="185"/>
      <c r="C65" s="200"/>
      <c r="D65" s="189">
        <v>33859516</v>
      </c>
      <c r="E65" s="203"/>
    </row>
    <row r="66" spans="1:5" s="29" customFormat="1" ht="9.75" customHeight="1" x14ac:dyDescent="0.15">
      <c r="A66" s="204"/>
      <c r="B66" s="185"/>
      <c r="C66" s="200"/>
      <c r="D66" s="189"/>
      <c r="E66" s="203"/>
    </row>
    <row r="67" spans="1:5" s="29" customFormat="1" ht="24.75" customHeight="1" x14ac:dyDescent="0.15">
      <c r="A67" s="914" t="s">
        <v>130</v>
      </c>
      <c r="B67" s="915"/>
      <c r="C67" s="200"/>
      <c r="D67" s="189"/>
      <c r="E67" s="203"/>
    </row>
    <row r="68" spans="1:5" s="29" customFormat="1" ht="15.75" customHeight="1" x14ac:dyDescent="0.15">
      <c r="A68" s="204"/>
      <c r="B68" s="185" t="s">
        <v>131</v>
      </c>
      <c r="C68" s="200"/>
      <c r="D68" s="189">
        <v>2570723</v>
      </c>
      <c r="E68" s="203"/>
    </row>
    <row r="69" spans="1:5" s="29" customFormat="1" ht="15.75" customHeight="1" x14ac:dyDescent="0.15">
      <c r="A69" s="201"/>
      <c r="B69" s="185" t="s">
        <v>132</v>
      </c>
      <c r="C69" s="200"/>
      <c r="D69" s="189">
        <v>2862852</v>
      </c>
      <c r="E69" s="203"/>
    </row>
    <row r="70" spans="1:5" s="29" customFormat="1" ht="15.75" customHeight="1" x14ac:dyDescent="0.15">
      <c r="A70" s="201"/>
      <c r="B70" s="185"/>
      <c r="C70" s="200"/>
      <c r="D70" s="189"/>
      <c r="E70" s="203"/>
    </row>
    <row r="71" spans="1:5" ht="27.75" customHeight="1" x14ac:dyDescent="0.15">
      <c r="A71" s="916" t="s">
        <v>133</v>
      </c>
      <c r="B71" s="917"/>
      <c r="C71" s="183"/>
      <c r="D71" s="186"/>
      <c r="E71" s="181"/>
    </row>
    <row r="72" spans="1:5" ht="15.75" customHeight="1" x14ac:dyDescent="0.15">
      <c r="A72" s="188"/>
      <c r="B72" s="180" t="s">
        <v>134</v>
      </c>
      <c r="C72" s="183"/>
      <c r="D72" s="186">
        <v>17175769</v>
      </c>
      <c r="E72" s="181"/>
    </row>
    <row r="73" spans="1:5" ht="15.75" customHeight="1" x14ac:dyDescent="0.15">
      <c r="A73" s="188"/>
      <c r="B73" s="180"/>
      <c r="C73" s="183"/>
      <c r="D73" s="186"/>
      <c r="E73" s="181"/>
    </row>
    <row r="74" spans="1:5" ht="15.75" customHeight="1" x14ac:dyDescent="0.15">
      <c r="A74" s="187" t="s">
        <v>135</v>
      </c>
      <c r="B74" s="180"/>
      <c r="C74" s="183"/>
      <c r="D74" s="205">
        <v>0</v>
      </c>
      <c r="E74" s="181"/>
    </row>
    <row r="75" spans="1:5" x14ac:dyDescent="0.15">
      <c r="A75" s="178"/>
      <c r="B75" s="180"/>
      <c r="C75" s="180"/>
      <c r="D75" s="205"/>
      <c r="E75" s="181"/>
    </row>
    <row r="76" spans="1:5" ht="15.75" customHeight="1" x14ac:dyDescent="0.15">
      <c r="A76" s="187" t="s">
        <v>136</v>
      </c>
      <c r="B76" s="180"/>
      <c r="C76" s="183"/>
      <c r="D76" s="205">
        <v>1346382</v>
      </c>
      <c r="E76" s="181"/>
    </row>
    <row r="77" spans="1:5" ht="15.75" customHeight="1" x14ac:dyDescent="0.15">
      <c r="A77" s="178"/>
      <c r="B77" s="179"/>
      <c r="C77" s="180"/>
      <c r="D77" s="205"/>
      <c r="E77" s="181"/>
    </row>
    <row r="78" spans="1:5" s="211" customFormat="1" x14ac:dyDescent="0.15">
      <c r="A78" s="206"/>
      <c r="B78" s="207" t="s">
        <v>14</v>
      </c>
      <c r="C78" s="208"/>
      <c r="D78" s="209">
        <f>SUM(D16:D77)</f>
        <v>345211478</v>
      </c>
      <c r="E78" s="210"/>
    </row>
    <row r="79" spans="1:5" ht="6" customHeight="1" thickBot="1" x14ac:dyDescent="0.2">
      <c r="A79" s="178"/>
      <c r="B79" s="212"/>
      <c r="C79" s="212"/>
      <c r="D79" s="213"/>
      <c r="E79" s="181"/>
    </row>
    <row r="80" spans="1:5" ht="12" thickTop="1" x14ac:dyDescent="0.15">
      <c r="A80" s="178"/>
      <c r="B80" s="179"/>
      <c r="C80" s="180"/>
      <c r="D80" s="214"/>
      <c r="E80" s="181"/>
    </row>
    <row r="81" spans="1:5" ht="6" customHeight="1" x14ac:dyDescent="0.15">
      <c r="A81" s="178"/>
      <c r="B81" s="179"/>
      <c r="C81" s="180"/>
      <c r="D81" s="214"/>
      <c r="E81" s="181"/>
    </row>
    <row r="82" spans="1:5" ht="6" customHeight="1" x14ac:dyDescent="0.15">
      <c r="A82" s="178"/>
      <c r="B82" s="208"/>
      <c r="C82" s="180"/>
      <c r="D82" s="214"/>
      <c r="E82" s="181"/>
    </row>
    <row r="83" spans="1:5" ht="12.75" customHeight="1" thickBot="1" x14ac:dyDescent="0.2">
      <c r="A83" s="215"/>
      <c r="B83" s="216"/>
      <c r="C83" s="217"/>
      <c r="D83" s="217"/>
      <c r="E83" s="194"/>
    </row>
    <row r="84" spans="1:5" x14ac:dyDescent="0.15">
      <c r="B84" s="218"/>
    </row>
    <row r="85" spans="1:5" x14ac:dyDescent="0.15">
      <c r="B85" s="218"/>
    </row>
    <row r="86" spans="1:5" x14ac:dyDescent="0.15">
      <c r="B86" s="218"/>
      <c r="D86" s="12"/>
    </row>
    <row r="87" spans="1:5" x14ac:dyDescent="0.15">
      <c r="B87" s="218"/>
      <c r="D87" s="41"/>
    </row>
    <row r="88" spans="1:5" x14ac:dyDescent="0.15">
      <c r="B88" s="218"/>
      <c r="D88" s="219"/>
    </row>
    <row r="89" spans="1:5" x14ac:dyDescent="0.15">
      <c r="B89" s="218"/>
    </row>
    <row r="90" spans="1:5" x14ac:dyDescent="0.15">
      <c r="B90" s="218"/>
    </row>
    <row r="91" spans="1:5" x14ac:dyDescent="0.15">
      <c r="B91" s="218"/>
    </row>
    <row r="92" spans="1:5" x14ac:dyDescent="0.15">
      <c r="B92" s="218"/>
    </row>
    <row r="93" spans="1:5" x14ac:dyDescent="0.15">
      <c r="B93" s="218"/>
    </row>
    <row r="94" spans="1:5" x14ac:dyDescent="0.15">
      <c r="B94" s="218"/>
    </row>
    <row r="95" spans="1:5" x14ac:dyDescent="0.15">
      <c r="B95" s="218"/>
    </row>
    <row r="96" spans="1:5" x14ac:dyDescent="0.15">
      <c r="B96" s="218"/>
    </row>
    <row r="97" spans="2:2" x14ac:dyDescent="0.15">
      <c r="B97" s="218"/>
    </row>
    <row r="98" spans="2:2" x14ac:dyDescent="0.15">
      <c r="B98" s="218"/>
    </row>
    <row r="99" spans="2:2" x14ac:dyDescent="0.15">
      <c r="B99" s="218"/>
    </row>
    <row r="100" spans="2:2" x14ac:dyDescent="0.15">
      <c r="B100" s="218"/>
    </row>
    <row r="101" spans="2:2" x14ac:dyDescent="0.15">
      <c r="B101" s="218"/>
    </row>
    <row r="102" spans="2:2" x14ac:dyDescent="0.15">
      <c r="B102" s="218"/>
    </row>
    <row r="103" spans="2:2" x14ac:dyDescent="0.15">
      <c r="B103" s="218"/>
    </row>
    <row r="104" spans="2:2" x14ac:dyDescent="0.15">
      <c r="B104" s="218"/>
    </row>
    <row r="105" spans="2:2" x14ac:dyDescent="0.15">
      <c r="B105" s="218"/>
    </row>
    <row r="106" spans="2:2" x14ac:dyDescent="0.15">
      <c r="B106" s="218"/>
    </row>
    <row r="107" spans="2:2" x14ac:dyDescent="0.15">
      <c r="B107" s="218"/>
    </row>
    <row r="108" spans="2:2" x14ac:dyDescent="0.15">
      <c r="B108" s="218"/>
    </row>
    <row r="109" spans="2:2" x14ac:dyDescent="0.15">
      <c r="B109" s="218"/>
    </row>
    <row r="110" spans="2:2" x14ac:dyDescent="0.15">
      <c r="B110" s="218"/>
    </row>
    <row r="111" spans="2:2" x14ac:dyDescent="0.15">
      <c r="B111" s="218"/>
    </row>
  </sheetData>
  <mergeCells count="15">
    <mergeCell ref="A10:D10"/>
    <mergeCell ref="A5:E5"/>
    <mergeCell ref="A6:E6"/>
    <mergeCell ref="A7:E7"/>
    <mergeCell ref="A8:E8"/>
    <mergeCell ref="A9:E9"/>
    <mergeCell ref="A50:E50"/>
    <mergeCell ref="A67:B67"/>
    <mergeCell ref="A71:B71"/>
    <mergeCell ref="A11:E11"/>
    <mergeCell ref="A14:B14"/>
    <mergeCell ref="A46:E46"/>
    <mergeCell ref="A47:E47"/>
    <mergeCell ref="A48:E48"/>
    <mergeCell ref="A49:E49"/>
  </mergeCells>
  <printOptions horizontalCentered="1"/>
  <pageMargins left="0.39370078740157483" right="0.39370078740157483" top="1.5748031496062993" bottom="0.59055118110236227" header="1.1811023622047245" footer="0"/>
  <pageSetup orientation="portrait" r:id="rId1"/>
  <headerFooter alignWithMargins="0"/>
  <rowBreaks count="1" manualBreakCount="1">
    <brk id="50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workbookViewId="0">
      <selection activeCell="C35" sqref="C35"/>
    </sheetView>
  </sheetViews>
  <sheetFormatPr baseColWidth="10" defaultRowHeight="10.5" x14ac:dyDescent="0.15"/>
  <cols>
    <col min="1" max="1" width="2.7109375" style="43" customWidth="1"/>
    <col min="2" max="2" width="64" style="43" customWidth="1"/>
    <col min="3" max="3" width="23" style="43" customWidth="1"/>
    <col min="4" max="4" width="2.7109375" style="43" customWidth="1"/>
    <col min="5" max="16384" width="11.42578125" style="43"/>
  </cols>
  <sheetData>
    <row r="1" spans="1:4" x14ac:dyDescent="0.15">
      <c r="A1" s="932"/>
      <c r="B1" s="933"/>
      <c r="C1" s="933"/>
      <c r="D1" s="934"/>
    </row>
    <row r="2" spans="1:4" x14ac:dyDescent="0.15">
      <c r="A2" s="927" t="s">
        <v>54</v>
      </c>
      <c r="B2" s="928"/>
      <c r="C2" s="928"/>
      <c r="D2" s="929"/>
    </row>
    <row r="3" spans="1:4" x14ac:dyDescent="0.15">
      <c r="A3" s="927" t="s">
        <v>1</v>
      </c>
      <c r="B3" s="928"/>
      <c r="C3" s="928"/>
      <c r="D3" s="929"/>
    </row>
    <row r="4" spans="1:4" ht="11.25" thickBot="1" x14ac:dyDescent="0.2">
      <c r="A4" s="935" t="s">
        <v>2</v>
      </c>
      <c r="B4" s="936"/>
      <c r="C4" s="936"/>
      <c r="D4" s="937"/>
    </row>
    <row r="5" spans="1:4" x14ac:dyDescent="0.15">
      <c r="A5" s="932"/>
      <c r="B5" s="933"/>
      <c r="C5" s="933"/>
      <c r="D5" s="934"/>
    </row>
    <row r="6" spans="1:4" x14ac:dyDescent="0.15">
      <c r="A6" s="927"/>
      <c r="B6" s="928"/>
      <c r="C6" s="928"/>
      <c r="D6" s="133"/>
    </row>
    <row r="7" spans="1:4" x14ac:dyDescent="0.15">
      <c r="A7" s="927" t="s">
        <v>59</v>
      </c>
      <c r="B7" s="928"/>
      <c r="C7" s="928"/>
      <c r="D7" s="929"/>
    </row>
    <row r="8" spans="1:4" x14ac:dyDescent="0.15">
      <c r="A8" s="134"/>
      <c r="B8" s="135"/>
      <c r="C8" s="136"/>
      <c r="D8" s="133"/>
    </row>
    <row r="9" spans="1:4" x14ac:dyDescent="0.15">
      <c r="A9" s="134"/>
      <c r="B9" s="135"/>
      <c r="C9" s="136"/>
      <c r="D9" s="133"/>
    </row>
    <row r="10" spans="1:4" x14ac:dyDescent="0.15">
      <c r="A10" s="134"/>
      <c r="B10" s="135"/>
      <c r="C10" s="136"/>
      <c r="D10" s="133"/>
    </row>
    <row r="11" spans="1:4" x14ac:dyDescent="0.15">
      <c r="A11" s="137"/>
      <c r="B11" s="138"/>
      <c r="C11" s="45"/>
      <c r="D11" s="133"/>
    </row>
    <row r="12" spans="1:4" x14ac:dyDescent="0.15">
      <c r="A12" s="137"/>
      <c r="B12" s="135" t="s">
        <v>3</v>
      </c>
      <c r="C12" s="139" t="s">
        <v>11</v>
      </c>
      <c r="D12" s="133"/>
    </row>
    <row r="13" spans="1:4" x14ac:dyDescent="0.15">
      <c r="A13" s="137"/>
      <c r="B13" s="135"/>
      <c r="C13" s="139"/>
      <c r="D13" s="133"/>
    </row>
    <row r="14" spans="1:4" x14ac:dyDescent="0.15">
      <c r="A14" s="137"/>
      <c r="B14" s="138"/>
      <c r="C14" s="102"/>
      <c r="D14" s="133"/>
    </row>
    <row r="15" spans="1:4" ht="27" customHeight="1" x14ac:dyDescent="0.15">
      <c r="A15" s="930" t="s">
        <v>60</v>
      </c>
      <c r="B15" s="931"/>
      <c r="C15" s="102"/>
      <c r="D15" s="133"/>
    </row>
    <row r="16" spans="1:4" x14ac:dyDescent="0.15">
      <c r="A16" s="137"/>
      <c r="B16" s="138" t="s">
        <v>61</v>
      </c>
      <c r="C16" s="102">
        <v>12413962</v>
      </c>
      <c r="D16" s="133"/>
    </row>
    <row r="17" spans="1:4" x14ac:dyDescent="0.15">
      <c r="A17" s="137"/>
      <c r="B17" s="138"/>
      <c r="C17" s="102"/>
      <c r="D17" s="133"/>
    </row>
    <row r="18" spans="1:4" x14ac:dyDescent="0.15">
      <c r="A18" s="137"/>
      <c r="B18" s="138"/>
      <c r="C18" s="102"/>
      <c r="D18" s="133"/>
    </row>
    <row r="19" spans="1:4" x14ac:dyDescent="0.15">
      <c r="A19" s="140" t="s">
        <v>62</v>
      </c>
      <c r="B19" s="45"/>
      <c r="C19" s="102">
        <v>954717</v>
      </c>
      <c r="D19" s="133"/>
    </row>
    <row r="20" spans="1:4" x14ac:dyDescent="0.15">
      <c r="A20" s="137"/>
      <c r="B20" s="138"/>
      <c r="C20" s="102"/>
      <c r="D20" s="133"/>
    </row>
    <row r="21" spans="1:4" x14ac:dyDescent="0.15">
      <c r="A21" s="141" t="s">
        <v>63</v>
      </c>
      <c r="B21" s="45"/>
      <c r="C21" s="142">
        <v>1423</v>
      </c>
      <c r="D21" s="133"/>
    </row>
    <row r="22" spans="1:4" x14ac:dyDescent="0.15">
      <c r="A22" s="137"/>
      <c r="B22" s="143"/>
      <c r="C22" s="45"/>
      <c r="D22" s="133"/>
    </row>
    <row r="23" spans="1:4" x14ac:dyDescent="0.15">
      <c r="A23" s="137"/>
      <c r="B23" s="144"/>
      <c r="C23" s="142"/>
      <c r="D23" s="133"/>
    </row>
    <row r="24" spans="1:4" x14ac:dyDescent="0.15">
      <c r="A24" s="137"/>
      <c r="B24" s="144"/>
      <c r="C24" s="142"/>
      <c r="D24" s="133"/>
    </row>
    <row r="25" spans="1:4" x14ac:dyDescent="0.15">
      <c r="A25" s="137"/>
      <c r="B25" s="145"/>
      <c r="C25" s="142"/>
      <c r="D25" s="133"/>
    </row>
    <row r="26" spans="1:4" x14ac:dyDescent="0.15">
      <c r="A26" s="137"/>
      <c r="B26" s="144"/>
      <c r="C26" s="142"/>
      <c r="D26" s="133"/>
    </row>
    <row r="27" spans="1:4" x14ac:dyDescent="0.15">
      <c r="A27" s="137"/>
      <c r="B27" s="144"/>
      <c r="C27" s="146"/>
      <c r="D27" s="133"/>
    </row>
    <row r="28" spans="1:4" ht="11.25" thickBot="1" x14ac:dyDescent="0.2">
      <c r="A28" s="137"/>
      <c r="B28" s="147" t="s">
        <v>14</v>
      </c>
      <c r="C28" s="148">
        <f>SUM(C16:C26)</f>
        <v>13370102</v>
      </c>
      <c r="D28" s="133"/>
    </row>
    <row r="29" spans="1:4" ht="11.25" thickTop="1" x14ac:dyDescent="0.15">
      <c r="A29" s="137"/>
      <c r="B29" s="144"/>
      <c r="C29" s="142"/>
      <c r="D29" s="133"/>
    </row>
    <row r="30" spans="1:4" x14ac:dyDescent="0.15">
      <c r="A30" s="137"/>
      <c r="B30" s="138"/>
      <c r="C30" s="142"/>
      <c r="D30" s="133"/>
    </row>
    <row r="31" spans="1:4" x14ac:dyDescent="0.15">
      <c r="A31" s="137"/>
      <c r="B31" s="138"/>
      <c r="C31" s="142"/>
      <c r="D31" s="133"/>
    </row>
    <row r="32" spans="1:4" x14ac:dyDescent="0.15">
      <c r="A32" s="137"/>
      <c r="B32" s="138"/>
      <c r="C32" s="142"/>
      <c r="D32" s="133"/>
    </row>
    <row r="33" spans="1:8" x14ac:dyDescent="0.15">
      <c r="A33" s="137"/>
      <c r="B33" s="138"/>
      <c r="C33" s="142"/>
      <c r="D33" s="133"/>
      <c r="H33" s="1107"/>
    </row>
    <row r="34" spans="1:8" ht="11.25" thickBot="1" x14ac:dyDescent="0.2">
      <c r="A34" s="149"/>
      <c r="B34" s="150"/>
      <c r="C34" s="151"/>
      <c r="D34" s="152"/>
    </row>
    <row r="35" spans="1:8" x14ac:dyDescent="0.15">
      <c r="A35" s="45"/>
      <c r="B35" s="138"/>
      <c r="C35" s="142"/>
      <c r="D35" s="45"/>
    </row>
    <row r="36" spans="1:8" x14ac:dyDescent="0.15">
      <c r="A36" s="45"/>
      <c r="B36" s="138"/>
      <c r="C36" s="153"/>
      <c r="D36" s="45"/>
    </row>
    <row r="37" spans="1:8" x14ac:dyDescent="0.15">
      <c r="B37" s="138"/>
      <c r="C37" s="142"/>
      <c r="D37" s="45"/>
    </row>
    <row r="38" spans="1:8" x14ac:dyDescent="0.15">
      <c r="B38" s="144"/>
      <c r="C38" s="102"/>
      <c r="D38" s="45"/>
    </row>
    <row r="39" spans="1:8" x14ac:dyDescent="0.15">
      <c r="B39" s="144"/>
      <c r="C39" s="102"/>
      <c r="D39" s="45"/>
    </row>
  </sheetData>
  <mergeCells count="8">
    <mergeCell ref="A7:D7"/>
    <mergeCell ref="A15:B15"/>
    <mergeCell ref="A1:D1"/>
    <mergeCell ref="A2:D2"/>
    <mergeCell ref="A3:D3"/>
    <mergeCell ref="A4:D4"/>
    <mergeCell ref="A5:D5"/>
    <mergeCell ref="A6:C6"/>
  </mergeCells>
  <printOptions horizontalCentered="1"/>
  <pageMargins left="0.39370078740157483" right="0.39370078740157483" top="1.5748031496062993" bottom="0.59055118110236227" header="1.1811023622047245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showGridLines="0" topLeftCell="A4" workbookViewId="0">
      <selection activeCell="C35" sqref="C35"/>
    </sheetView>
  </sheetViews>
  <sheetFormatPr baseColWidth="10" defaultRowHeight="10.5" x14ac:dyDescent="0.15"/>
  <cols>
    <col min="1" max="1" width="2.7109375" style="43" customWidth="1"/>
    <col min="2" max="2" width="66.28515625" style="43" customWidth="1"/>
    <col min="3" max="3" width="10.140625" style="43" customWidth="1"/>
    <col min="4" max="4" width="16.28515625" style="43" customWidth="1"/>
    <col min="5" max="5" width="2.7109375" style="43" customWidth="1"/>
    <col min="6" max="6" width="14.85546875" style="43" bestFit="1" customWidth="1"/>
    <col min="7" max="7" width="27.7109375" style="43" bestFit="1" customWidth="1"/>
    <col min="8" max="8" width="11.42578125" style="43"/>
    <col min="9" max="9" width="14.85546875" style="43" bestFit="1" customWidth="1"/>
    <col min="10" max="16384" width="11.42578125" style="43"/>
  </cols>
  <sheetData>
    <row r="1" spans="1:7" x14ac:dyDescent="0.15">
      <c r="A1" s="932"/>
      <c r="B1" s="933"/>
      <c r="C1" s="933"/>
      <c r="D1" s="933"/>
      <c r="E1" s="934"/>
    </row>
    <row r="2" spans="1:7" x14ac:dyDescent="0.15">
      <c r="A2" s="927" t="s">
        <v>54</v>
      </c>
      <c r="B2" s="928"/>
      <c r="C2" s="928"/>
      <c r="D2" s="928"/>
      <c r="E2" s="929"/>
    </row>
    <row r="3" spans="1:7" x14ac:dyDescent="0.15">
      <c r="A3" s="927" t="s">
        <v>1</v>
      </c>
      <c r="B3" s="928"/>
      <c r="C3" s="928"/>
      <c r="D3" s="928"/>
      <c r="E3" s="929"/>
    </row>
    <row r="4" spans="1:7" x14ac:dyDescent="0.15">
      <c r="A4" s="938" t="s">
        <v>35</v>
      </c>
      <c r="B4" s="939"/>
      <c r="C4" s="939"/>
      <c r="D4" s="939"/>
      <c r="E4" s="940"/>
    </row>
    <row r="5" spans="1:7" ht="11.25" thickBot="1" x14ac:dyDescent="0.2">
      <c r="A5" s="941"/>
      <c r="B5" s="942"/>
      <c r="C5" s="942"/>
      <c r="D5" s="942"/>
      <c r="E5" s="943"/>
    </row>
    <row r="6" spans="1:7" x14ac:dyDescent="0.15">
      <c r="A6" s="932"/>
      <c r="B6" s="933"/>
      <c r="C6" s="933"/>
      <c r="D6" s="933"/>
      <c r="E6" s="154"/>
    </row>
    <row r="7" spans="1:7" x14ac:dyDescent="0.15">
      <c r="A7" s="927" t="s">
        <v>64</v>
      </c>
      <c r="B7" s="928"/>
      <c r="C7" s="928"/>
      <c r="D7" s="928"/>
      <c r="E7" s="929"/>
    </row>
    <row r="8" spans="1:7" x14ac:dyDescent="0.15">
      <c r="A8" s="134"/>
      <c r="B8" s="135"/>
      <c r="C8" s="136"/>
      <c r="D8" s="136"/>
      <c r="E8" s="133"/>
    </row>
    <row r="9" spans="1:7" x14ac:dyDescent="0.15">
      <c r="A9" s="134"/>
      <c r="B9" s="135"/>
      <c r="C9" s="136"/>
      <c r="D9" s="136"/>
      <c r="E9" s="133"/>
    </row>
    <row r="10" spans="1:7" x14ac:dyDescent="0.15">
      <c r="A10" s="134"/>
      <c r="B10" s="135" t="s">
        <v>3</v>
      </c>
      <c r="C10" s="136"/>
      <c r="D10" s="139" t="s">
        <v>11</v>
      </c>
      <c r="E10" s="133"/>
    </row>
    <row r="11" spans="1:7" x14ac:dyDescent="0.15">
      <c r="A11" s="137"/>
      <c r="B11" s="138"/>
      <c r="C11" s="45"/>
      <c r="D11" s="45"/>
      <c r="E11" s="133"/>
    </row>
    <row r="12" spans="1:7" x14ac:dyDescent="0.15">
      <c r="A12" s="137"/>
      <c r="B12" s="45"/>
      <c r="C12" s="136"/>
      <c r="D12" s="45"/>
      <c r="E12" s="133"/>
    </row>
    <row r="13" spans="1:7" x14ac:dyDescent="0.15">
      <c r="A13" s="155" t="s">
        <v>65</v>
      </c>
      <c r="B13" s="156"/>
      <c r="C13" s="136"/>
      <c r="D13" s="139"/>
      <c r="E13" s="133"/>
    </row>
    <row r="14" spans="1:7" x14ac:dyDescent="0.15">
      <c r="A14" s="137"/>
      <c r="B14" s="157"/>
      <c r="C14" s="158"/>
      <c r="D14" s="159"/>
      <c r="E14" s="133"/>
    </row>
    <row r="15" spans="1:7" ht="14.25" customHeight="1" x14ac:dyDescent="0.15">
      <c r="A15" s="137"/>
      <c r="B15" s="160" t="s">
        <v>66</v>
      </c>
      <c r="C15" s="158"/>
      <c r="D15" s="161">
        <v>18767550</v>
      </c>
      <c r="E15" s="133"/>
      <c r="F15" s="64"/>
      <c r="G15" s="162"/>
    </row>
    <row r="16" spans="1:7" ht="14.25" customHeight="1" x14ac:dyDescent="0.15">
      <c r="A16" s="137"/>
      <c r="B16" s="160" t="s">
        <v>67</v>
      </c>
      <c r="C16" s="158"/>
      <c r="D16" s="161">
        <v>22447654</v>
      </c>
      <c r="E16" s="133"/>
      <c r="G16" s="64"/>
    </row>
    <row r="17" spans="1:9" ht="14.25" customHeight="1" x14ac:dyDescent="0.15">
      <c r="A17" s="137"/>
      <c r="B17" s="160" t="s">
        <v>68</v>
      </c>
      <c r="C17" s="163"/>
      <c r="D17" s="164">
        <f>D18+D19+D20</f>
        <v>5549096</v>
      </c>
      <c r="E17" s="133"/>
      <c r="H17" s="165"/>
    </row>
    <row r="18" spans="1:9" ht="14.25" customHeight="1" x14ac:dyDescent="0.15">
      <c r="A18" s="137"/>
      <c r="B18" s="166" t="s">
        <v>69</v>
      </c>
      <c r="C18" s="167"/>
      <c r="D18" s="168">
        <v>5388097</v>
      </c>
      <c r="E18" s="133"/>
      <c r="G18" s="64"/>
      <c r="H18" s="165"/>
    </row>
    <row r="19" spans="1:9" ht="14.25" customHeight="1" x14ac:dyDescent="0.15">
      <c r="A19" s="137"/>
      <c r="B19" s="166" t="s">
        <v>70</v>
      </c>
      <c r="C19" s="167"/>
      <c r="D19" s="168">
        <v>160999</v>
      </c>
      <c r="E19" s="133"/>
      <c r="H19" s="165"/>
    </row>
    <row r="20" spans="1:9" ht="14.25" customHeight="1" x14ac:dyDescent="0.15">
      <c r="A20" s="137"/>
      <c r="B20" s="166" t="s">
        <v>71</v>
      </c>
      <c r="C20" s="167"/>
      <c r="D20" s="168">
        <v>0</v>
      </c>
      <c r="E20" s="133"/>
      <c r="H20" s="165"/>
    </row>
    <row r="21" spans="1:9" ht="14.25" customHeight="1" x14ac:dyDescent="0.15">
      <c r="A21" s="137"/>
      <c r="B21" s="169" t="s">
        <v>72</v>
      </c>
      <c r="C21" s="167"/>
      <c r="D21" s="161">
        <v>6611457</v>
      </c>
      <c r="E21" s="133"/>
      <c r="H21" s="165"/>
    </row>
    <row r="22" spans="1:9" ht="14.25" customHeight="1" x14ac:dyDescent="0.15">
      <c r="A22" s="137"/>
      <c r="B22" s="160" t="s">
        <v>73</v>
      </c>
      <c r="C22" s="158"/>
      <c r="D22" s="161">
        <v>103366451</v>
      </c>
      <c r="E22" s="133"/>
      <c r="F22" s="170"/>
      <c r="H22" s="165"/>
    </row>
    <row r="23" spans="1:9" ht="14.25" customHeight="1" x14ac:dyDescent="0.15">
      <c r="A23" s="137"/>
      <c r="B23" s="160" t="s">
        <v>74</v>
      </c>
      <c r="C23" s="158"/>
      <c r="D23" s="161">
        <v>11026198</v>
      </c>
      <c r="E23" s="133"/>
      <c r="H23" s="165"/>
    </row>
    <row r="24" spans="1:9" ht="14.25" customHeight="1" x14ac:dyDescent="0.15">
      <c r="A24" s="137"/>
      <c r="B24" s="160" t="s">
        <v>75</v>
      </c>
      <c r="C24" s="158"/>
      <c r="D24" s="161">
        <v>87338295</v>
      </c>
      <c r="E24" s="133"/>
      <c r="H24" s="165"/>
    </row>
    <row r="25" spans="1:9" ht="14.25" customHeight="1" x14ac:dyDescent="0.15">
      <c r="A25" s="137"/>
      <c r="B25" s="160" t="s">
        <v>76</v>
      </c>
      <c r="C25" s="158"/>
      <c r="D25" s="161">
        <v>7112934</v>
      </c>
      <c r="E25" s="133"/>
      <c r="H25" s="165"/>
    </row>
    <row r="26" spans="1:9" ht="11.25" customHeight="1" x14ac:dyDescent="0.15">
      <c r="A26" s="137"/>
      <c r="B26" s="169" t="s">
        <v>77</v>
      </c>
      <c r="C26" s="158"/>
      <c r="D26" s="161">
        <v>2160260</v>
      </c>
      <c r="E26" s="133"/>
    </row>
    <row r="27" spans="1:9" x14ac:dyDescent="0.15">
      <c r="A27" s="137" t="s">
        <v>78</v>
      </c>
      <c r="B27" s="167"/>
      <c r="C27" s="167"/>
      <c r="D27" s="167"/>
      <c r="E27" s="133"/>
      <c r="G27" s="77"/>
      <c r="I27" s="77"/>
    </row>
    <row r="28" spans="1:9" x14ac:dyDescent="0.15">
      <c r="A28" s="137"/>
      <c r="B28" s="167"/>
      <c r="C28" s="167"/>
      <c r="D28" s="167"/>
      <c r="E28" s="133"/>
      <c r="I28" s="77"/>
    </row>
    <row r="29" spans="1:9" x14ac:dyDescent="0.15">
      <c r="A29" s="137"/>
      <c r="B29" s="138"/>
      <c r="C29" s="45"/>
      <c r="D29" s="102"/>
      <c r="E29" s="133"/>
      <c r="G29" s="64"/>
      <c r="I29" s="77"/>
    </row>
    <row r="30" spans="1:9" x14ac:dyDescent="0.15">
      <c r="A30" s="155" t="s">
        <v>79</v>
      </c>
      <c r="B30" s="45"/>
      <c r="C30" s="45"/>
      <c r="D30" s="102">
        <v>3091154</v>
      </c>
      <c r="E30" s="133"/>
      <c r="F30" s="64"/>
      <c r="G30" s="64"/>
      <c r="I30" s="171"/>
    </row>
    <row r="31" spans="1:9" x14ac:dyDescent="0.15">
      <c r="A31" s="137"/>
      <c r="B31" s="138"/>
      <c r="C31" s="45"/>
      <c r="D31" s="102"/>
      <c r="E31" s="133"/>
      <c r="G31" s="64"/>
    </row>
    <row r="32" spans="1:9" x14ac:dyDescent="0.15">
      <c r="A32" s="155" t="s">
        <v>80</v>
      </c>
      <c r="B32" s="45"/>
      <c r="C32" s="45"/>
      <c r="D32" s="102"/>
      <c r="E32" s="133"/>
      <c r="G32" s="64"/>
    </row>
    <row r="33" spans="1:9" x14ac:dyDescent="0.15">
      <c r="A33" s="137"/>
      <c r="B33" s="144"/>
      <c r="C33" s="45"/>
      <c r="D33" s="102"/>
      <c r="E33" s="133"/>
      <c r="G33" s="64"/>
      <c r="H33" s="1107"/>
      <c r="I33" s="170"/>
    </row>
    <row r="34" spans="1:9" x14ac:dyDescent="0.15">
      <c r="A34" s="137"/>
      <c r="B34" s="144" t="s">
        <v>81</v>
      </c>
      <c r="C34" s="45"/>
      <c r="D34" s="102"/>
      <c r="E34" s="133"/>
      <c r="F34" s="172"/>
      <c r="G34" s="64"/>
    </row>
    <row r="35" spans="1:9" x14ac:dyDescent="0.15">
      <c r="A35" s="137"/>
      <c r="B35" s="144" t="s">
        <v>82</v>
      </c>
      <c r="C35" s="45"/>
      <c r="D35" s="102"/>
      <c r="E35" s="133"/>
      <c r="F35" s="172"/>
      <c r="G35" s="64"/>
    </row>
    <row r="36" spans="1:9" x14ac:dyDescent="0.15">
      <c r="A36" s="137"/>
      <c r="B36" s="144" t="s">
        <v>83</v>
      </c>
      <c r="C36" s="45"/>
      <c r="D36" s="102">
        <v>211882132</v>
      </c>
      <c r="E36" s="133"/>
      <c r="F36" s="172"/>
      <c r="G36" s="64"/>
    </row>
    <row r="37" spans="1:9" x14ac:dyDescent="0.15">
      <c r="A37" s="137"/>
      <c r="B37" s="45"/>
      <c r="C37" s="45"/>
      <c r="D37" s="102"/>
      <c r="E37" s="133"/>
      <c r="F37" s="172"/>
      <c r="G37" s="64"/>
    </row>
    <row r="38" spans="1:9" x14ac:dyDescent="0.15">
      <c r="A38" s="137"/>
      <c r="B38" s="144"/>
      <c r="C38" s="45"/>
      <c r="D38" s="102"/>
      <c r="E38" s="133"/>
      <c r="G38" s="64"/>
    </row>
    <row r="39" spans="1:9" x14ac:dyDescent="0.15">
      <c r="A39" s="137"/>
      <c r="B39" s="144"/>
      <c r="C39" s="45"/>
      <c r="D39" s="102"/>
      <c r="E39" s="133"/>
      <c r="G39" s="64"/>
    </row>
    <row r="40" spans="1:9" ht="11.25" thickBot="1" x14ac:dyDescent="0.2">
      <c r="A40" s="137"/>
      <c r="B40" s="147" t="s">
        <v>84</v>
      </c>
      <c r="C40" s="45"/>
      <c r="D40" s="173">
        <f>SUM(D15:D39)-D18-D19-D20</f>
        <v>479353181</v>
      </c>
      <c r="E40" s="133"/>
      <c r="G40" s="64"/>
    </row>
    <row r="41" spans="1:9" ht="11.25" thickTop="1" x14ac:dyDescent="0.15">
      <c r="A41" s="137"/>
      <c r="B41" s="144"/>
      <c r="C41" s="45"/>
      <c r="D41" s="142"/>
      <c r="E41" s="133"/>
      <c r="G41" s="64"/>
    </row>
    <row r="42" spans="1:9" x14ac:dyDescent="0.15">
      <c r="A42" s="137"/>
      <c r="B42" s="144"/>
      <c r="C42" s="45"/>
      <c r="D42" s="142"/>
      <c r="E42" s="133"/>
      <c r="G42" s="64"/>
    </row>
    <row r="43" spans="1:9" x14ac:dyDescent="0.15">
      <c r="A43" s="137"/>
      <c r="B43" s="144"/>
      <c r="C43" s="45"/>
      <c r="D43" s="142"/>
      <c r="E43" s="133"/>
      <c r="G43" s="64"/>
    </row>
    <row r="44" spans="1:9" x14ac:dyDescent="0.15">
      <c r="A44" s="137"/>
      <c r="B44" s="147"/>
      <c r="C44" s="45"/>
      <c r="D44" s="142"/>
      <c r="E44" s="133"/>
      <c r="G44" s="64"/>
    </row>
    <row r="45" spans="1:9" ht="11.25" thickBot="1" x14ac:dyDescent="0.2">
      <c r="A45" s="149"/>
      <c r="B45" s="44"/>
      <c r="C45" s="44"/>
      <c r="D45" s="151"/>
      <c r="E45" s="152"/>
      <c r="G45" s="64"/>
    </row>
    <row r="46" spans="1:9" x14ac:dyDescent="0.15">
      <c r="B46" s="138"/>
    </row>
    <row r="47" spans="1:9" x14ac:dyDescent="0.15">
      <c r="B47" s="138"/>
    </row>
    <row r="48" spans="1:9" x14ac:dyDescent="0.15">
      <c r="B48" s="138"/>
    </row>
  </sheetData>
  <mergeCells count="7">
    <mergeCell ref="A7:E7"/>
    <mergeCell ref="A1:E1"/>
    <mergeCell ref="A2:E2"/>
    <mergeCell ref="A3:E3"/>
    <mergeCell ref="A4:E4"/>
    <mergeCell ref="A5:E5"/>
    <mergeCell ref="A6:D6"/>
  </mergeCells>
  <printOptions horizontalCentered="1"/>
  <pageMargins left="0.39370078740157483" right="0.39370078740157483" top="1.5748031496062993" bottom="0.59055118110236227" header="1.1811023622047245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workbookViewId="0">
      <selection activeCell="C35" sqref="C35"/>
    </sheetView>
  </sheetViews>
  <sheetFormatPr baseColWidth="10" defaultRowHeight="10.5" x14ac:dyDescent="0.15"/>
  <cols>
    <col min="1" max="1" width="2.7109375" style="43" customWidth="1"/>
    <col min="2" max="2" width="66.28515625" style="43" customWidth="1"/>
    <col min="3" max="3" width="5.7109375" style="43" customWidth="1"/>
    <col min="4" max="4" width="16.7109375" style="43" customWidth="1"/>
    <col min="5" max="5" width="2.7109375" style="43" customWidth="1"/>
    <col min="6" max="16384" width="11.42578125" style="43"/>
  </cols>
  <sheetData>
    <row r="1" spans="1:6" x14ac:dyDescent="0.15">
      <c r="A1" s="932"/>
      <c r="B1" s="933"/>
      <c r="C1" s="933"/>
      <c r="D1" s="933"/>
      <c r="E1" s="934"/>
    </row>
    <row r="2" spans="1:6" x14ac:dyDescent="0.15">
      <c r="A2" s="927" t="s">
        <v>54</v>
      </c>
      <c r="B2" s="928"/>
      <c r="C2" s="928"/>
      <c r="D2" s="928"/>
      <c r="E2" s="929"/>
    </row>
    <row r="3" spans="1:6" x14ac:dyDescent="0.15">
      <c r="A3" s="927" t="s">
        <v>1</v>
      </c>
      <c r="B3" s="928"/>
      <c r="C3" s="928"/>
      <c r="D3" s="928"/>
      <c r="E3" s="929"/>
    </row>
    <row r="4" spans="1:6" x14ac:dyDescent="0.15">
      <c r="A4" s="938" t="s">
        <v>2</v>
      </c>
      <c r="B4" s="939"/>
      <c r="C4" s="939"/>
      <c r="D4" s="939"/>
      <c r="E4" s="940"/>
    </row>
    <row r="5" spans="1:6" ht="11.25" thickBot="1" x14ac:dyDescent="0.2">
      <c r="A5" s="941"/>
      <c r="B5" s="942"/>
      <c r="C5" s="942"/>
      <c r="D5" s="942"/>
      <c r="E5" s="943"/>
    </row>
    <row r="6" spans="1:6" x14ac:dyDescent="0.15">
      <c r="A6" s="932"/>
      <c r="B6" s="933"/>
      <c r="C6" s="933"/>
      <c r="D6" s="933"/>
      <c r="E6" s="154"/>
    </row>
    <row r="7" spans="1:6" ht="28.5" customHeight="1" x14ac:dyDescent="0.15">
      <c r="A7" s="944" t="s">
        <v>85</v>
      </c>
      <c r="B7" s="945"/>
      <c r="C7" s="945"/>
      <c r="D7" s="945"/>
      <c r="E7" s="946"/>
    </row>
    <row r="8" spans="1:6" x14ac:dyDescent="0.15">
      <c r="A8" s="134"/>
      <c r="B8" s="135"/>
      <c r="C8" s="136"/>
      <c r="D8" s="136"/>
      <c r="E8" s="133"/>
    </row>
    <row r="9" spans="1:6" x14ac:dyDescent="0.15">
      <c r="A9" s="134"/>
      <c r="B9" s="135"/>
      <c r="C9" s="136"/>
      <c r="D9" s="136"/>
      <c r="E9" s="133"/>
    </row>
    <row r="10" spans="1:6" x14ac:dyDescent="0.15">
      <c r="A10" s="134"/>
      <c r="B10" s="135" t="s">
        <v>3</v>
      </c>
      <c r="C10" s="136"/>
      <c r="D10" s="139" t="s">
        <v>11</v>
      </c>
      <c r="E10" s="133"/>
    </row>
    <row r="11" spans="1:6" x14ac:dyDescent="0.15">
      <c r="A11" s="137"/>
      <c r="B11" s="138"/>
      <c r="C11" s="45"/>
      <c r="D11" s="45"/>
      <c r="E11" s="133"/>
    </row>
    <row r="12" spans="1:6" x14ac:dyDescent="0.15">
      <c r="A12" s="137"/>
      <c r="B12" s="45"/>
      <c r="C12" s="136"/>
      <c r="D12" s="45"/>
      <c r="E12" s="133"/>
    </row>
    <row r="13" spans="1:6" ht="44.25" customHeight="1" x14ac:dyDescent="0.15">
      <c r="A13" s="140"/>
      <c r="B13" s="174" t="s">
        <v>86</v>
      </c>
      <c r="C13" s="138"/>
      <c r="D13" s="175">
        <v>170402</v>
      </c>
      <c r="E13" s="176"/>
      <c r="F13" s="135"/>
    </row>
    <row r="14" spans="1:6" x14ac:dyDescent="0.15">
      <c r="A14" s="137"/>
      <c r="B14" s="135"/>
      <c r="C14" s="136"/>
      <c r="D14" s="139"/>
      <c r="E14" s="133"/>
    </row>
    <row r="15" spans="1:6" x14ac:dyDescent="0.15">
      <c r="A15" s="137"/>
      <c r="B15" s="135"/>
      <c r="C15" s="136"/>
      <c r="D15" s="139"/>
      <c r="E15" s="133"/>
    </row>
    <row r="16" spans="1:6" x14ac:dyDescent="0.15">
      <c r="A16" s="137"/>
      <c r="B16" s="135"/>
      <c r="C16" s="136"/>
      <c r="D16" s="139"/>
      <c r="E16" s="133"/>
    </row>
    <row r="17" spans="1:5" x14ac:dyDescent="0.15">
      <c r="A17" s="137"/>
      <c r="B17" s="135"/>
      <c r="C17" s="136"/>
      <c r="D17" s="139"/>
      <c r="E17" s="133"/>
    </row>
    <row r="18" spans="1:5" x14ac:dyDescent="0.15">
      <c r="A18" s="137"/>
      <c r="B18" s="135"/>
      <c r="C18" s="136"/>
      <c r="D18" s="139"/>
      <c r="E18" s="133"/>
    </row>
    <row r="19" spans="1:5" x14ac:dyDescent="0.15">
      <c r="A19" s="137"/>
      <c r="B19" s="135"/>
      <c r="C19" s="136"/>
      <c r="D19" s="139"/>
      <c r="E19" s="133"/>
    </row>
    <row r="20" spans="1:5" x14ac:dyDescent="0.15">
      <c r="A20" s="137"/>
      <c r="B20" s="135"/>
      <c r="C20" s="136"/>
      <c r="D20" s="139"/>
      <c r="E20" s="133"/>
    </row>
    <row r="21" spans="1:5" x14ac:dyDescent="0.15">
      <c r="A21" s="137"/>
      <c r="B21" s="135"/>
      <c r="C21" s="136"/>
      <c r="D21" s="139"/>
      <c r="E21" s="133"/>
    </row>
    <row r="22" spans="1:5" x14ac:dyDescent="0.15">
      <c r="A22" s="137"/>
      <c r="B22" s="135"/>
      <c r="C22" s="136"/>
      <c r="D22" s="139"/>
      <c r="E22" s="133"/>
    </row>
    <row r="23" spans="1:5" x14ac:dyDescent="0.15">
      <c r="A23" s="137"/>
      <c r="B23" s="135"/>
      <c r="C23" s="136"/>
      <c r="D23" s="139"/>
      <c r="E23" s="133"/>
    </row>
    <row r="24" spans="1:5" x14ac:dyDescent="0.15">
      <c r="A24" s="137"/>
      <c r="B24" s="135"/>
      <c r="C24" s="136"/>
      <c r="D24" s="139"/>
      <c r="E24" s="133"/>
    </row>
    <row r="25" spans="1:5" ht="11.25" thickBot="1" x14ac:dyDescent="0.2">
      <c r="A25" s="137"/>
      <c r="B25" s="147" t="s">
        <v>84</v>
      </c>
      <c r="C25" s="45"/>
      <c r="D25" s="173">
        <f>SUM(D13:D21)</f>
        <v>170402</v>
      </c>
      <c r="E25" s="133"/>
    </row>
    <row r="26" spans="1:5" ht="11.25" thickTop="1" x14ac:dyDescent="0.15">
      <c r="A26" s="137"/>
      <c r="B26" s="144"/>
      <c r="C26" s="45"/>
      <c r="D26" s="142"/>
      <c r="E26" s="133"/>
    </row>
    <row r="27" spans="1:5" x14ac:dyDescent="0.15">
      <c r="A27" s="137"/>
      <c r="B27" s="144"/>
      <c r="C27" s="45"/>
      <c r="D27" s="142"/>
      <c r="E27" s="133"/>
    </row>
    <row r="28" spans="1:5" x14ac:dyDescent="0.15">
      <c r="A28" s="137"/>
      <c r="B28" s="144"/>
      <c r="C28" s="45"/>
      <c r="D28" s="142"/>
      <c r="E28" s="133"/>
    </row>
    <row r="29" spans="1:5" x14ac:dyDescent="0.15">
      <c r="A29" s="137"/>
      <c r="B29" s="144"/>
      <c r="C29" s="45"/>
      <c r="D29" s="142"/>
      <c r="E29" s="133"/>
    </row>
    <row r="30" spans="1:5" x14ac:dyDescent="0.15">
      <c r="A30" s="137"/>
      <c r="B30" s="144"/>
      <c r="C30" s="45"/>
      <c r="D30" s="142"/>
      <c r="E30" s="133"/>
    </row>
    <row r="31" spans="1:5" x14ac:dyDescent="0.15">
      <c r="A31" s="137"/>
      <c r="B31" s="144"/>
      <c r="C31" s="45"/>
      <c r="D31" s="142"/>
      <c r="E31" s="133"/>
    </row>
    <row r="32" spans="1:5" x14ac:dyDescent="0.15">
      <c r="A32" s="137"/>
      <c r="B32" s="144"/>
      <c r="C32" s="45"/>
      <c r="D32" s="142"/>
      <c r="E32" s="133"/>
    </row>
    <row r="33" spans="1:8" x14ac:dyDescent="0.15">
      <c r="A33" s="137"/>
      <c r="B33" s="144"/>
      <c r="C33" s="45"/>
      <c r="D33" s="142"/>
      <c r="E33" s="133"/>
      <c r="H33" s="1107"/>
    </row>
    <row r="34" spans="1:8" x14ac:dyDescent="0.15">
      <c r="A34" s="137"/>
      <c r="B34" s="144"/>
      <c r="C34" s="45"/>
      <c r="D34" s="142"/>
      <c r="E34" s="133"/>
    </row>
    <row r="35" spans="1:8" x14ac:dyDescent="0.15">
      <c r="A35" s="137"/>
      <c r="B35" s="144"/>
      <c r="C35" s="45"/>
      <c r="D35" s="142"/>
      <c r="E35" s="133"/>
    </row>
    <row r="36" spans="1:8" x14ac:dyDescent="0.15">
      <c r="A36" s="137"/>
      <c r="B36" s="144"/>
      <c r="C36" s="45"/>
      <c r="D36" s="142"/>
      <c r="E36" s="133"/>
    </row>
    <row r="37" spans="1:8" x14ac:dyDescent="0.15">
      <c r="A37" s="137"/>
      <c r="B37" s="147"/>
      <c r="C37" s="45"/>
      <c r="D37" s="142"/>
      <c r="E37" s="133"/>
    </row>
    <row r="38" spans="1:8" ht="11.25" thickBot="1" x14ac:dyDescent="0.2">
      <c r="A38" s="149"/>
      <c r="B38" s="44"/>
      <c r="C38" s="44"/>
      <c r="D38" s="151"/>
      <c r="E38" s="152"/>
    </row>
    <row r="39" spans="1:8" x14ac:dyDescent="0.15">
      <c r="B39" s="138"/>
    </row>
    <row r="40" spans="1:8" x14ac:dyDescent="0.15">
      <c r="B40" s="138"/>
    </row>
    <row r="41" spans="1:8" x14ac:dyDescent="0.15">
      <c r="B41" s="138"/>
    </row>
  </sheetData>
  <mergeCells count="7">
    <mergeCell ref="A7:E7"/>
    <mergeCell ref="A1:E1"/>
    <mergeCell ref="A2:E2"/>
    <mergeCell ref="A3:E3"/>
    <mergeCell ref="A4:E4"/>
    <mergeCell ref="A5:E5"/>
    <mergeCell ref="A6:D6"/>
  </mergeCells>
  <printOptions horizontalCentered="1"/>
  <pageMargins left="0.39370078740157483" right="0.39370078740157483" top="1.5748031496062993" bottom="0.59055118110236227" header="1.1811023622047245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topLeftCell="A3" zoomScaleNormal="100" workbookViewId="0">
      <selection activeCell="C35" sqref="C35"/>
    </sheetView>
  </sheetViews>
  <sheetFormatPr baseColWidth="10" defaultRowHeight="10.5" x14ac:dyDescent="0.15"/>
  <cols>
    <col min="1" max="1" width="34.42578125" style="65" customWidth="1"/>
    <col min="2" max="2" width="12.7109375" style="65" customWidth="1"/>
    <col min="3" max="3" width="15.140625" style="65" customWidth="1"/>
    <col min="4" max="4" width="14" style="65" customWidth="1"/>
    <col min="5" max="5" width="12.140625" style="65" customWidth="1"/>
    <col min="6" max="6" width="10" style="65" customWidth="1"/>
    <col min="7" max="7" width="9.28515625" style="65" customWidth="1"/>
    <col min="8" max="8" width="8.42578125" style="65" bestFit="1" customWidth="1"/>
    <col min="9" max="9" width="11.42578125" style="65"/>
    <col min="10" max="10" width="23.5703125" style="65" customWidth="1"/>
    <col min="11" max="13" width="11.42578125" style="65"/>
    <col min="14" max="14" width="19.140625" style="132" bestFit="1" customWidth="1"/>
    <col min="15" max="17" width="11.42578125" style="65"/>
    <col min="18" max="18" width="27" style="65" customWidth="1"/>
    <col min="19" max="25" width="11.42578125" style="65"/>
    <col min="26" max="26" width="35.5703125" style="65" customWidth="1"/>
    <col min="27" max="249" width="11.42578125" style="65"/>
    <col min="250" max="250" width="34.42578125" style="65" customWidth="1"/>
    <col min="251" max="251" width="12.7109375" style="65" customWidth="1"/>
    <col min="252" max="252" width="10.85546875" style="65" customWidth="1"/>
    <col min="253" max="253" width="10.42578125" style="65" customWidth="1"/>
    <col min="254" max="254" width="12.140625" style="65" customWidth="1"/>
    <col min="255" max="255" width="10" style="65" customWidth="1"/>
    <col min="256" max="256" width="9.28515625" style="65" customWidth="1"/>
    <col min="257" max="257" width="12.28515625" style="65" bestFit="1" customWidth="1"/>
    <col min="258" max="258" width="28.7109375" style="65" customWidth="1"/>
    <col min="259" max="260" width="11.5703125" style="65" bestFit="1" customWidth="1"/>
    <col min="261" max="265" width="11.42578125" style="65"/>
    <col min="266" max="266" width="23.5703125" style="65" customWidth="1"/>
    <col min="267" max="273" width="11.42578125" style="65"/>
    <col min="274" max="274" width="27" style="65" customWidth="1"/>
    <col min="275" max="281" width="11.42578125" style="65"/>
    <col min="282" max="282" width="35.5703125" style="65" customWidth="1"/>
    <col min="283" max="505" width="11.42578125" style="65"/>
    <col min="506" max="506" width="34.42578125" style="65" customWidth="1"/>
    <col min="507" max="507" width="12.7109375" style="65" customWidth="1"/>
    <col min="508" max="508" width="10.85546875" style="65" customWidth="1"/>
    <col min="509" max="509" width="10.42578125" style="65" customWidth="1"/>
    <col min="510" max="510" width="12.140625" style="65" customWidth="1"/>
    <col min="511" max="511" width="10" style="65" customWidth="1"/>
    <col min="512" max="512" width="9.28515625" style="65" customWidth="1"/>
    <col min="513" max="513" width="12.28515625" style="65" bestFit="1" customWidth="1"/>
    <col min="514" max="514" width="28.7109375" style="65" customWidth="1"/>
    <col min="515" max="516" width="11.5703125" style="65" bestFit="1" customWidth="1"/>
    <col min="517" max="521" width="11.42578125" style="65"/>
    <col min="522" max="522" width="23.5703125" style="65" customWidth="1"/>
    <col min="523" max="529" width="11.42578125" style="65"/>
    <col min="530" max="530" width="27" style="65" customWidth="1"/>
    <col min="531" max="537" width="11.42578125" style="65"/>
    <col min="538" max="538" width="35.5703125" style="65" customWidth="1"/>
    <col min="539" max="761" width="11.42578125" style="65"/>
    <col min="762" max="762" width="34.42578125" style="65" customWidth="1"/>
    <col min="763" max="763" width="12.7109375" style="65" customWidth="1"/>
    <col min="764" max="764" width="10.85546875" style="65" customWidth="1"/>
    <col min="765" max="765" width="10.42578125" style="65" customWidth="1"/>
    <col min="766" max="766" width="12.140625" style="65" customWidth="1"/>
    <col min="767" max="767" width="10" style="65" customWidth="1"/>
    <col min="768" max="768" width="9.28515625" style="65" customWidth="1"/>
    <col min="769" max="769" width="12.28515625" style="65" bestFit="1" customWidth="1"/>
    <col min="770" max="770" width="28.7109375" style="65" customWidth="1"/>
    <col min="771" max="772" width="11.5703125" style="65" bestFit="1" customWidth="1"/>
    <col min="773" max="777" width="11.42578125" style="65"/>
    <col min="778" max="778" width="23.5703125" style="65" customWidth="1"/>
    <col min="779" max="785" width="11.42578125" style="65"/>
    <col min="786" max="786" width="27" style="65" customWidth="1"/>
    <col min="787" max="793" width="11.42578125" style="65"/>
    <col min="794" max="794" width="35.5703125" style="65" customWidth="1"/>
    <col min="795" max="1017" width="11.42578125" style="65"/>
    <col min="1018" max="1018" width="34.42578125" style="65" customWidth="1"/>
    <col min="1019" max="1019" width="12.7109375" style="65" customWidth="1"/>
    <col min="1020" max="1020" width="10.85546875" style="65" customWidth="1"/>
    <col min="1021" max="1021" width="10.42578125" style="65" customWidth="1"/>
    <col min="1022" max="1022" width="12.140625" style="65" customWidth="1"/>
    <col min="1023" max="1023" width="10" style="65" customWidth="1"/>
    <col min="1024" max="1024" width="9.28515625" style="65" customWidth="1"/>
    <col min="1025" max="1025" width="12.28515625" style="65" bestFit="1" customWidth="1"/>
    <col min="1026" max="1026" width="28.7109375" style="65" customWidth="1"/>
    <col min="1027" max="1028" width="11.5703125" style="65" bestFit="1" customWidth="1"/>
    <col min="1029" max="1033" width="11.42578125" style="65"/>
    <col min="1034" max="1034" width="23.5703125" style="65" customWidth="1"/>
    <col min="1035" max="1041" width="11.42578125" style="65"/>
    <col min="1042" max="1042" width="27" style="65" customWidth="1"/>
    <col min="1043" max="1049" width="11.42578125" style="65"/>
    <col min="1050" max="1050" width="35.5703125" style="65" customWidth="1"/>
    <col min="1051" max="1273" width="11.42578125" style="65"/>
    <col min="1274" max="1274" width="34.42578125" style="65" customWidth="1"/>
    <col min="1275" max="1275" width="12.7109375" style="65" customWidth="1"/>
    <col min="1276" max="1276" width="10.85546875" style="65" customWidth="1"/>
    <col min="1277" max="1277" width="10.42578125" style="65" customWidth="1"/>
    <col min="1278" max="1278" width="12.140625" style="65" customWidth="1"/>
    <col min="1279" max="1279" width="10" style="65" customWidth="1"/>
    <col min="1280" max="1280" width="9.28515625" style="65" customWidth="1"/>
    <col min="1281" max="1281" width="12.28515625" style="65" bestFit="1" customWidth="1"/>
    <col min="1282" max="1282" width="28.7109375" style="65" customWidth="1"/>
    <col min="1283" max="1284" width="11.5703125" style="65" bestFit="1" customWidth="1"/>
    <col min="1285" max="1289" width="11.42578125" style="65"/>
    <col min="1290" max="1290" width="23.5703125" style="65" customWidth="1"/>
    <col min="1291" max="1297" width="11.42578125" style="65"/>
    <col min="1298" max="1298" width="27" style="65" customWidth="1"/>
    <col min="1299" max="1305" width="11.42578125" style="65"/>
    <col min="1306" max="1306" width="35.5703125" style="65" customWidth="1"/>
    <col min="1307" max="1529" width="11.42578125" style="65"/>
    <col min="1530" max="1530" width="34.42578125" style="65" customWidth="1"/>
    <col min="1531" max="1531" width="12.7109375" style="65" customWidth="1"/>
    <col min="1532" max="1532" width="10.85546875" style="65" customWidth="1"/>
    <col min="1533" max="1533" width="10.42578125" style="65" customWidth="1"/>
    <col min="1534" max="1534" width="12.140625" style="65" customWidth="1"/>
    <col min="1535" max="1535" width="10" style="65" customWidth="1"/>
    <col min="1536" max="1536" width="9.28515625" style="65" customWidth="1"/>
    <col min="1537" max="1537" width="12.28515625" style="65" bestFit="1" customWidth="1"/>
    <col min="1538" max="1538" width="28.7109375" style="65" customWidth="1"/>
    <col min="1539" max="1540" width="11.5703125" style="65" bestFit="1" customWidth="1"/>
    <col min="1541" max="1545" width="11.42578125" style="65"/>
    <col min="1546" max="1546" width="23.5703125" style="65" customWidth="1"/>
    <col min="1547" max="1553" width="11.42578125" style="65"/>
    <col min="1554" max="1554" width="27" style="65" customWidth="1"/>
    <col min="1555" max="1561" width="11.42578125" style="65"/>
    <col min="1562" max="1562" width="35.5703125" style="65" customWidth="1"/>
    <col min="1563" max="1785" width="11.42578125" style="65"/>
    <col min="1786" max="1786" width="34.42578125" style="65" customWidth="1"/>
    <col min="1787" max="1787" width="12.7109375" style="65" customWidth="1"/>
    <col min="1788" max="1788" width="10.85546875" style="65" customWidth="1"/>
    <col min="1789" max="1789" width="10.42578125" style="65" customWidth="1"/>
    <col min="1790" max="1790" width="12.140625" style="65" customWidth="1"/>
    <col min="1791" max="1791" width="10" style="65" customWidth="1"/>
    <col min="1792" max="1792" width="9.28515625" style="65" customWidth="1"/>
    <col min="1793" max="1793" width="12.28515625" style="65" bestFit="1" customWidth="1"/>
    <col min="1794" max="1794" width="28.7109375" style="65" customWidth="1"/>
    <col min="1795" max="1796" width="11.5703125" style="65" bestFit="1" customWidth="1"/>
    <col min="1797" max="1801" width="11.42578125" style="65"/>
    <col min="1802" max="1802" width="23.5703125" style="65" customWidth="1"/>
    <col min="1803" max="1809" width="11.42578125" style="65"/>
    <col min="1810" max="1810" width="27" style="65" customWidth="1"/>
    <col min="1811" max="1817" width="11.42578125" style="65"/>
    <col min="1818" max="1818" width="35.5703125" style="65" customWidth="1"/>
    <col min="1819" max="2041" width="11.42578125" style="65"/>
    <col min="2042" max="2042" width="34.42578125" style="65" customWidth="1"/>
    <col min="2043" max="2043" width="12.7109375" style="65" customWidth="1"/>
    <col min="2044" max="2044" width="10.85546875" style="65" customWidth="1"/>
    <col min="2045" max="2045" width="10.42578125" style="65" customWidth="1"/>
    <col min="2046" max="2046" width="12.140625" style="65" customWidth="1"/>
    <col min="2047" max="2047" width="10" style="65" customWidth="1"/>
    <col min="2048" max="2048" width="9.28515625" style="65" customWidth="1"/>
    <col min="2049" max="2049" width="12.28515625" style="65" bestFit="1" customWidth="1"/>
    <col min="2050" max="2050" width="28.7109375" style="65" customWidth="1"/>
    <col min="2051" max="2052" width="11.5703125" style="65" bestFit="1" customWidth="1"/>
    <col min="2053" max="2057" width="11.42578125" style="65"/>
    <col min="2058" max="2058" width="23.5703125" style="65" customWidth="1"/>
    <col min="2059" max="2065" width="11.42578125" style="65"/>
    <col min="2066" max="2066" width="27" style="65" customWidth="1"/>
    <col min="2067" max="2073" width="11.42578125" style="65"/>
    <col min="2074" max="2074" width="35.5703125" style="65" customWidth="1"/>
    <col min="2075" max="2297" width="11.42578125" style="65"/>
    <col min="2298" max="2298" width="34.42578125" style="65" customWidth="1"/>
    <col min="2299" max="2299" width="12.7109375" style="65" customWidth="1"/>
    <col min="2300" max="2300" width="10.85546875" style="65" customWidth="1"/>
    <col min="2301" max="2301" width="10.42578125" style="65" customWidth="1"/>
    <col min="2302" max="2302" width="12.140625" style="65" customWidth="1"/>
    <col min="2303" max="2303" width="10" style="65" customWidth="1"/>
    <col min="2304" max="2304" width="9.28515625" style="65" customWidth="1"/>
    <col min="2305" max="2305" width="12.28515625" style="65" bestFit="1" customWidth="1"/>
    <col min="2306" max="2306" width="28.7109375" style="65" customWidth="1"/>
    <col min="2307" max="2308" width="11.5703125" style="65" bestFit="1" customWidth="1"/>
    <col min="2309" max="2313" width="11.42578125" style="65"/>
    <col min="2314" max="2314" width="23.5703125" style="65" customWidth="1"/>
    <col min="2315" max="2321" width="11.42578125" style="65"/>
    <col min="2322" max="2322" width="27" style="65" customWidth="1"/>
    <col min="2323" max="2329" width="11.42578125" style="65"/>
    <col min="2330" max="2330" width="35.5703125" style="65" customWidth="1"/>
    <col min="2331" max="2553" width="11.42578125" style="65"/>
    <col min="2554" max="2554" width="34.42578125" style="65" customWidth="1"/>
    <col min="2555" max="2555" width="12.7109375" style="65" customWidth="1"/>
    <col min="2556" max="2556" width="10.85546875" style="65" customWidth="1"/>
    <col min="2557" max="2557" width="10.42578125" style="65" customWidth="1"/>
    <col min="2558" max="2558" width="12.140625" style="65" customWidth="1"/>
    <col min="2559" max="2559" width="10" style="65" customWidth="1"/>
    <col min="2560" max="2560" width="9.28515625" style="65" customWidth="1"/>
    <col min="2561" max="2561" width="12.28515625" style="65" bestFit="1" customWidth="1"/>
    <col min="2562" max="2562" width="28.7109375" style="65" customWidth="1"/>
    <col min="2563" max="2564" width="11.5703125" style="65" bestFit="1" customWidth="1"/>
    <col min="2565" max="2569" width="11.42578125" style="65"/>
    <col min="2570" max="2570" width="23.5703125" style="65" customWidth="1"/>
    <col min="2571" max="2577" width="11.42578125" style="65"/>
    <col min="2578" max="2578" width="27" style="65" customWidth="1"/>
    <col min="2579" max="2585" width="11.42578125" style="65"/>
    <col min="2586" max="2586" width="35.5703125" style="65" customWidth="1"/>
    <col min="2587" max="2809" width="11.42578125" style="65"/>
    <col min="2810" max="2810" width="34.42578125" style="65" customWidth="1"/>
    <col min="2811" max="2811" width="12.7109375" style="65" customWidth="1"/>
    <col min="2812" max="2812" width="10.85546875" style="65" customWidth="1"/>
    <col min="2813" max="2813" width="10.42578125" style="65" customWidth="1"/>
    <col min="2814" max="2814" width="12.140625" style="65" customWidth="1"/>
    <col min="2815" max="2815" width="10" style="65" customWidth="1"/>
    <col min="2816" max="2816" width="9.28515625" style="65" customWidth="1"/>
    <col min="2817" max="2817" width="12.28515625" style="65" bestFit="1" customWidth="1"/>
    <col min="2818" max="2818" width="28.7109375" style="65" customWidth="1"/>
    <col min="2819" max="2820" width="11.5703125" style="65" bestFit="1" customWidth="1"/>
    <col min="2821" max="2825" width="11.42578125" style="65"/>
    <col min="2826" max="2826" width="23.5703125" style="65" customWidth="1"/>
    <col min="2827" max="2833" width="11.42578125" style="65"/>
    <col min="2834" max="2834" width="27" style="65" customWidth="1"/>
    <col min="2835" max="2841" width="11.42578125" style="65"/>
    <col min="2842" max="2842" width="35.5703125" style="65" customWidth="1"/>
    <col min="2843" max="3065" width="11.42578125" style="65"/>
    <col min="3066" max="3066" width="34.42578125" style="65" customWidth="1"/>
    <col min="3067" max="3067" width="12.7109375" style="65" customWidth="1"/>
    <col min="3068" max="3068" width="10.85546875" style="65" customWidth="1"/>
    <col min="3069" max="3069" width="10.42578125" style="65" customWidth="1"/>
    <col min="3070" max="3070" width="12.140625" style="65" customWidth="1"/>
    <col min="3071" max="3071" width="10" style="65" customWidth="1"/>
    <col min="3072" max="3072" width="9.28515625" style="65" customWidth="1"/>
    <col min="3073" max="3073" width="12.28515625" style="65" bestFit="1" customWidth="1"/>
    <col min="3074" max="3074" width="28.7109375" style="65" customWidth="1"/>
    <col min="3075" max="3076" width="11.5703125" style="65" bestFit="1" customWidth="1"/>
    <col min="3077" max="3081" width="11.42578125" style="65"/>
    <col min="3082" max="3082" width="23.5703125" style="65" customWidth="1"/>
    <col min="3083" max="3089" width="11.42578125" style="65"/>
    <col min="3090" max="3090" width="27" style="65" customWidth="1"/>
    <col min="3091" max="3097" width="11.42578125" style="65"/>
    <col min="3098" max="3098" width="35.5703125" style="65" customWidth="1"/>
    <col min="3099" max="3321" width="11.42578125" style="65"/>
    <col min="3322" max="3322" width="34.42578125" style="65" customWidth="1"/>
    <col min="3323" max="3323" width="12.7109375" style="65" customWidth="1"/>
    <col min="3324" max="3324" width="10.85546875" style="65" customWidth="1"/>
    <col min="3325" max="3325" width="10.42578125" style="65" customWidth="1"/>
    <col min="3326" max="3326" width="12.140625" style="65" customWidth="1"/>
    <col min="3327" max="3327" width="10" style="65" customWidth="1"/>
    <col min="3328" max="3328" width="9.28515625" style="65" customWidth="1"/>
    <col min="3329" max="3329" width="12.28515625" style="65" bestFit="1" customWidth="1"/>
    <col min="3330" max="3330" width="28.7109375" style="65" customWidth="1"/>
    <col min="3331" max="3332" width="11.5703125" style="65" bestFit="1" customWidth="1"/>
    <col min="3333" max="3337" width="11.42578125" style="65"/>
    <col min="3338" max="3338" width="23.5703125" style="65" customWidth="1"/>
    <col min="3339" max="3345" width="11.42578125" style="65"/>
    <col min="3346" max="3346" width="27" style="65" customWidth="1"/>
    <col min="3347" max="3353" width="11.42578125" style="65"/>
    <col min="3354" max="3354" width="35.5703125" style="65" customWidth="1"/>
    <col min="3355" max="3577" width="11.42578125" style="65"/>
    <col min="3578" max="3578" width="34.42578125" style="65" customWidth="1"/>
    <col min="3579" max="3579" width="12.7109375" style="65" customWidth="1"/>
    <col min="3580" max="3580" width="10.85546875" style="65" customWidth="1"/>
    <col min="3581" max="3581" width="10.42578125" style="65" customWidth="1"/>
    <col min="3582" max="3582" width="12.140625" style="65" customWidth="1"/>
    <col min="3583" max="3583" width="10" style="65" customWidth="1"/>
    <col min="3584" max="3584" width="9.28515625" style="65" customWidth="1"/>
    <col min="3585" max="3585" width="12.28515625" style="65" bestFit="1" customWidth="1"/>
    <col min="3586" max="3586" width="28.7109375" style="65" customWidth="1"/>
    <col min="3587" max="3588" width="11.5703125" style="65" bestFit="1" customWidth="1"/>
    <col min="3589" max="3593" width="11.42578125" style="65"/>
    <col min="3594" max="3594" width="23.5703125" style="65" customWidth="1"/>
    <col min="3595" max="3601" width="11.42578125" style="65"/>
    <col min="3602" max="3602" width="27" style="65" customWidth="1"/>
    <col min="3603" max="3609" width="11.42578125" style="65"/>
    <col min="3610" max="3610" width="35.5703125" style="65" customWidth="1"/>
    <col min="3611" max="3833" width="11.42578125" style="65"/>
    <col min="3834" max="3834" width="34.42578125" style="65" customWidth="1"/>
    <col min="3835" max="3835" width="12.7109375" style="65" customWidth="1"/>
    <col min="3836" max="3836" width="10.85546875" style="65" customWidth="1"/>
    <col min="3837" max="3837" width="10.42578125" style="65" customWidth="1"/>
    <col min="3838" max="3838" width="12.140625" style="65" customWidth="1"/>
    <col min="3839" max="3839" width="10" style="65" customWidth="1"/>
    <col min="3840" max="3840" width="9.28515625" style="65" customWidth="1"/>
    <col min="3841" max="3841" width="12.28515625" style="65" bestFit="1" customWidth="1"/>
    <col min="3842" max="3842" width="28.7109375" style="65" customWidth="1"/>
    <col min="3843" max="3844" width="11.5703125" style="65" bestFit="1" customWidth="1"/>
    <col min="3845" max="3849" width="11.42578125" style="65"/>
    <col min="3850" max="3850" width="23.5703125" style="65" customWidth="1"/>
    <col min="3851" max="3857" width="11.42578125" style="65"/>
    <col min="3858" max="3858" width="27" style="65" customWidth="1"/>
    <col min="3859" max="3865" width="11.42578125" style="65"/>
    <col min="3866" max="3866" width="35.5703125" style="65" customWidth="1"/>
    <col min="3867" max="4089" width="11.42578125" style="65"/>
    <col min="4090" max="4090" width="34.42578125" style="65" customWidth="1"/>
    <col min="4091" max="4091" width="12.7109375" style="65" customWidth="1"/>
    <col min="4092" max="4092" width="10.85546875" style="65" customWidth="1"/>
    <col min="4093" max="4093" width="10.42578125" style="65" customWidth="1"/>
    <col min="4094" max="4094" width="12.140625" style="65" customWidth="1"/>
    <col min="4095" max="4095" width="10" style="65" customWidth="1"/>
    <col min="4096" max="4096" width="9.28515625" style="65" customWidth="1"/>
    <col min="4097" max="4097" width="12.28515625" style="65" bestFit="1" customWidth="1"/>
    <col min="4098" max="4098" width="28.7109375" style="65" customWidth="1"/>
    <col min="4099" max="4100" width="11.5703125" style="65" bestFit="1" customWidth="1"/>
    <col min="4101" max="4105" width="11.42578125" style="65"/>
    <col min="4106" max="4106" width="23.5703125" style="65" customWidth="1"/>
    <col min="4107" max="4113" width="11.42578125" style="65"/>
    <col min="4114" max="4114" width="27" style="65" customWidth="1"/>
    <col min="4115" max="4121" width="11.42578125" style="65"/>
    <col min="4122" max="4122" width="35.5703125" style="65" customWidth="1"/>
    <col min="4123" max="4345" width="11.42578125" style="65"/>
    <col min="4346" max="4346" width="34.42578125" style="65" customWidth="1"/>
    <col min="4347" max="4347" width="12.7109375" style="65" customWidth="1"/>
    <col min="4348" max="4348" width="10.85546875" style="65" customWidth="1"/>
    <col min="4349" max="4349" width="10.42578125" style="65" customWidth="1"/>
    <col min="4350" max="4350" width="12.140625" style="65" customWidth="1"/>
    <col min="4351" max="4351" width="10" style="65" customWidth="1"/>
    <col min="4352" max="4352" width="9.28515625" style="65" customWidth="1"/>
    <col min="4353" max="4353" width="12.28515625" style="65" bestFit="1" customWidth="1"/>
    <col min="4354" max="4354" width="28.7109375" style="65" customWidth="1"/>
    <col min="4355" max="4356" width="11.5703125" style="65" bestFit="1" customWidth="1"/>
    <col min="4357" max="4361" width="11.42578125" style="65"/>
    <col min="4362" max="4362" width="23.5703125" style="65" customWidth="1"/>
    <col min="4363" max="4369" width="11.42578125" style="65"/>
    <col min="4370" max="4370" width="27" style="65" customWidth="1"/>
    <col min="4371" max="4377" width="11.42578125" style="65"/>
    <col min="4378" max="4378" width="35.5703125" style="65" customWidth="1"/>
    <col min="4379" max="4601" width="11.42578125" style="65"/>
    <col min="4602" max="4602" width="34.42578125" style="65" customWidth="1"/>
    <col min="4603" max="4603" width="12.7109375" style="65" customWidth="1"/>
    <col min="4604" max="4604" width="10.85546875" style="65" customWidth="1"/>
    <col min="4605" max="4605" width="10.42578125" style="65" customWidth="1"/>
    <col min="4606" max="4606" width="12.140625" style="65" customWidth="1"/>
    <col min="4607" max="4607" width="10" style="65" customWidth="1"/>
    <col min="4608" max="4608" width="9.28515625" style="65" customWidth="1"/>
    <col min="4609" max="4609" width="12.28515625" style="65" bestFit="1" customWidth="1"/>
    <col min="4610" max="4610" width="28.7109375" style="65" customWidth="1"/>
    <col min="4611" max="4612" width="11.5703125" style="65" bestFit="1" customWidth="1"/>
    <col min="4613" max="4617" width="11.42578125" style="65"/>
    <col min="4618" max="4618" width="23.5703125" style="65" customWidth="1"/>
    <col min="4619" max="4625" width="11.42578125" style="65"/>
    <col min="4626" max="4626" width="27" style="65" customWidth="1"/>
    <col min="4627" max="4633" width="11.42578125" style="65"/>
    <col min="4634" max="4634" width="35.5703125" style="65" customWidth="1"/>
    <col min="4635" max="4857" width="11.42578125" style="65"/>
    <col min="4858" max="4858" width="34.42578125" style="65" customWidth="1"/>
    <col min="4859" max="4859" width="12.7109375" style="65" customWidth="1"/>
    <col min="4860" max="4860" width="10.85546875" style="65" customWidth="1"/>
    <col min="4861" max="4861" width="10.42578125" style="65" customWidth="1"/>
    <col min="4862" max="4862" width="12.140625" style="65" customWidth="1"/>
    <col min="4863" max="4863" width="10" style="65" customWidth="1"/>
    <col min="4864" max="4864" width="9.28515625" style="65" customWidth="1"/>
    <col min="4865" max="4865" width="12.28515625" style="65" bestFit="1" customWidth="1"/>
    <col min="4866" max="4866" width="28.7109375" style="65" customWidth="1"/>
    <col min="4867" max="4868" width="11.5703125" style="65" bestFit="1" customWidth="1"/>
    <col min="4869" max="4873" width="11.42578125" style="65"/>
    <col min="4874" max="4874" width="23.5703125" style="65" customWidth="1"/>
    <col min="4875" max="4881" width="11.42578125" style="65"/>
    <col min="4882" max="4882" width="27" style="65" customWidth="1"/>
    <col min="4883" max="4889" width="11.42578125" style="65"/>
    <col min="4890" max="4890" width="35.5703125" style="65" customWidth="1"/>
    <col min="4891" max="5113" width="11.42578125" style="65"/>
    <col min="5114" max="5114" width="34.42578125" style="65" customWidth="1"/>
    <col min="5115" max="5115" width="12.7109375" style="65" customWidth="1"/>
    <col min="5116" max="5116" width="10.85546875" style="65" customWidth="1"/>
    <col min="5117" max="5117" width="10.42578125" style="65" customWidth="1"/>
    <col min="5118" max="5118" width="12.140625" style="65" customWidth="1"/>
    <col min="5119" max="5119" width="10" style="65" customWidth="1"/>
    <col min="5120" max="5120" width="9.28515625" style="65" customWidth="1"/>
    <col min="5121" max="5121" width="12.28515625" style="65" bestFit="1" customWidth="1"/>
    <col min="5122" max="5122" width="28.7109375" style="65" customWidth="1"/>
    <col min="5123" max="5124" width="11.5703125" style="65" bestFit="1" customWidth="1"/>
    <col min="5125" max="5129" width="11.42578125" style="65"/>
    <col min="5130" max="5130" width="23.5703125" style="65" customWidth="1"/>
    <col min="5131" max="5137" width="11.42578125" style="65"/>
    <col min="5138" max="5138" width="27" style="65" customWidth="1"/>
    <col min="5139" max="5145" width="11.42578125" style="65"/>
    <col min="5146" max="5146" width="35.5703125" style="65" customWidth="1"/>
    <col min="5147" max="5369" width="11.42578125" style="65"/>
    <col min="5370" max="5370" width="34.42578125" style="65" customWidth="1"/>
    <col min="5371" max="5371" width="12.7109375" style="65" customWidth="1"/>
    <col min="5372" max="5372" width="10.85546875" style="65" customWidth="1"/>
    <col min="5373" max="5373" width="10.42578125" style="65" customWidth="1"/>
    <col min="5374" max="5374" width="12.140625" style="65" customWidth="1"/>
    <col min="5375" max="5375" width="10" style="65" customWidth="1"/>
    <col min="5376" max="5376" width="9.28515625" style="65" customWidth="1"/>
    <col min="5377" max="5377" width="12.28515625" style="65" bestFit="1" customWidth="1"/>
    <col min="5378" max="5378" width="28.7109375" style="65" customWidth="1"/>
    <col min="5379" max="5380" width="11.5703125" style="65" bestFit="1" customWidth="1"/>
    <col min="5381" max="5385" width="11.42578125" style="65"/>
    <col min="5386" max="5386" width="23.5703125" style="65" customWidth="1"/>
    <col min="5387" max="5393" width="11.42578125" style="65"/>
    <col min="5394" max="5394" width="27" style="65" customWidth="1"/>
    <col min="5395" max="5401" width="11.42578125" style="65"/>
    <col min="5402" max="5402" width="35.5703125" style="65" customWidth="1"/>
    <col min="5403" max="5625" width="11.42578125" style="65"/>
    <col min="5626" max="5626" width="34.42578125" style="65" customWidth="1"/>
    <col min="5627" max="5627" width="12.7109375" style="65" customWidth="1"/>
    <col min="5628" max="5628" width="10.85546875" style="65" customWidth="1"/>
    <col min="5629" max="5629" width="10.42578125" style="65" customWidth="1"/>
    <col min="5630" max="5630" width="12.140625" style="65" customWidth="1"/>
    <col min="5631" max="5631" width="10" style="65" customWidth="1"/>
    <col min="5632" max="5632" width="9.28515625" style="65" customWidth="1"/>
    <col min="5633" max="5633" width="12.28515625" style="65" bestFit="1" customWidth="1"/>
    <col min="5634" max="5634" width="28.7109375" style="65" customWidth="1"/>
    <col min="5635" max="5636" width="11.5703125" style="65" bestFit="1" customWidth="1"/>
    <col min="5637" max="5641" width="11.42578125" style="65"/>
    <col min="5642" max="5642" width="23.5703125" style="65" customWidth="1"/>
    <col min="5643" max="5649" width="11.42578125" style="65"/>
    <col min="5650" max="5650" width="27" style="65" customWidth="1"/>
    <col min="5651" max="5657" width="11.42578125" style="65"/>
    <col min="5658" max="5658" width="35.5703125" style="65" customWidth="1"/>
    <col min="5659" max="5881" width="11.42578125" style="65"/>
    <col min="5882" max="5882" width="34.42578125" style="65" customWidth="1"/>
    <col min="5883" max="5883" width="12.7109375" style="65" customWidth="1"/>
    <col min="5884" max="5884" width="10.85546875" style="65" customWidth="1"/>
    <col min="5885" max="5885" width="10.42578125" style="65" customWidth="1"/>
    <col min="5886" max="5886" width="12.140625" style="65" customWidth="1"/>
    <col min="5887" max="5887" width="10" style="65" customWidth="1"/>
    <col min="5888" max="5888" width="9.28515625" style="65" customWidth="1"/>
    <col min="5889" max="5889" width="12.28515625" style="65" bestFit="1" customWidth="1"/>
    <col min="5890" max="5890" width="28.7109375" style="65" customWidth="1"/>
    <col min="5891" max="5892" width="11.5703125" style="65" bestFit="1" customWidth="1"/>
    <col min="5893" max="5897" width="11.42578125" style="65"/>
    <col min="5898" max="5898" width="23.5703125" style="65" customWidth="1"/>
    <col min="5899" max="5905" width="11.42578125" style="65"/>
    <col min="5906" max="5906" width="27" style="65" customWidth="1"/>
    <col min="5907" max="5913" width="11.42578125" style="65"/>
    <col min="5914" max="5914" width="35.5703125" style="65" customWidth="1"/>
    <col min="5915" max="6137" width="11.42578125" style="65"/>
    <col min="6138" max="6138" width="34.42578125" style="65" customWidth="1"/>
    <col min="6139" max="6139" width="12.7109375" style="65" customWidth="1"/>
    <col min="6140" max="6140" width="10.85546875" style="65" customWidth="1"/>
    <col min="6141" max="6141" width="10.42578125" style="65" customWidth="1"/>
    <col min="6142" max="6142" width="12.140625" style="65" customWidth="1"/>
    <col min="6143" max="6143" width="10" style="65" customWidth="1"/>
    <col min="6144" max="6144" width="9.28515625" style="65" customWidth="1"/>
    <col min="6145" max="6145" width="12.28515625" style="65" bestFit="1" customWidth="1"/>
    <col min="6146" max="6146" width="28.7109375" style="65" customWidth="1"/>
    <col min="6147" max="6148" width="11.5703125" style="65" bestFit="1" customWidth="1"/>
    <col min="6149" max="6153" width="11.42578125" style="65"/>
    <col min="6154" max="6154" width="23.5703125" style="65" customWidth="1"/>
    <col min="6155" max="6161" width="11.42578125" style="65"/>
    <col min="6162" max="6162" width="27" style="65" customWidth="1"/>
    <col min="6163" max="6169" width="11.42578125" style="65"/>
    <col min="6170" max="6170" width="35.5703125" style="65" customWidth="1"/>
    <col min="6171" max="6393" width="11.42578125" style="65"/>
    <col min="6394" max="6394" width="34.42578125" style="65" customWidth="1"/>
    <col min="6395" max="6395" width="12.7109375" style="65" customWidth="1"/>
    <col min="6396" max="6396" width="10.85546875" style="65" customWidth="1"/>
    <col min="6397" max="6397" width="10.42578125" style="65" customWidth="1"/>
    <col min="6398" max="6398" width="12.140625" style="65" customWidth="1"/>
    <col min="6399" max="6399" width="10" style="65" customWidth="1"/>
    <col min="6400" max="6400" width="9.28515625" style="65" customWidth="1"/>
    <col min="6401" max="6401" width="12.28515625" style="65" bestFit="1" customWidth="1"/>
    <col min="6402" max="6402" width="28.7109375" style="65" customWidth="1"/>
    <col min="6403" max="6404" width="11.5703125" style="65" bestFit="1" customWidth="1"/>
    <col min="6405" max="6409" width="11.42578125" style="65"/>
    <col min="6410" max="6410" width="23.5703125" style="65" customWidth="1"/>
    <col min="6411" max="6417" width="11.42578125" style="65"/>
    <col min="6418" max="6418" width="27" style="65" customWidth="1"/>
    <col min="6419" max="6425" width="11.42578125" style="65"/>
    <col min="6426" max="6426" width="35.5703125" style="65" customWidth="1"/>
    <col min="6427" max="6649" width="11.42578125" style="65"/>
    <col min="6650" max="6650" width="34.42578125" style="65" customWidth="1"/>
    <col min="6651" max="6651" width="12.7109375" style="65" customWidth="1"/>
    <col min="6652" max="6652" width="10.85546875" style="65" customWidth="1"/>
    <col min="6653" max="6653" width="10.42578125" style="65" customWidth="1"/>
    <col min="6654" max="6654" width="12.140625" style="65" customWidth="1"/>
    <col min="6655" max="6655" width="10" style="65" customWidth="1"/>
    <col min="6656" max="6656" width="9.28515625" style="65" customWidth="1"/>
    <col min="6657" max="6657" width="12.28515625" style="65" bestFit="1" customWidth="1"/>
    <col min="6658" max="6658" width="28.7109375" style="65" customWidth="1"/>
    <col min="6659" max="6660" width="11.5703125" style="65" bestFit="1" customWidth="1"/>
    <col min="6661" max="6665" width="11.42578125" style="65"/>
    <col min="6666" max="6666" width="23.5703125" style="65" customWidth="1"/>
    <col min="6667" max="6673" width="11.42578125" style="65"/>
    <col min="6674" max="6674" width="27" style="65" customWidth="1"/>
    <col min="6675" max="6681" width="11.42578125" style="65"/>
    <col min="6682" max="6682" width="35.5703125" style="65" customWidth="1"/>
    <col min="6683" max="6905" width="11.42578125" style="65"/>
    <col min="6906" max="6906" width="34.42578125" style="65" customWidth="1"/>
    <col min="6907" max="6907" width="12.7109375" style="65" customWidth="1"/>
    <col min="6908" max="6908" width="10.85546875" style="65" customWidth="1"/>
    <col min="6909" max="6909" width="10.42578125" style="65" customWidth="1"/>
    <col min="6910" max="6910" width="12.140625" style="65" customWidth="1"/>
    <col min="6911" max="6911" width="10" style="65" customWidth="1"/>
    <col min="6912" max="6912" width="9.28515625" style="65" customWidth="1"/>
    <col min="6913" max="6913" width="12.28515625" style="65" bestFit="1" customWidth="1"/>
    <col min="6914" max="6914" width="28.7109375" style="65" customWidth="1"/>
    <col min="6915" max="6916" width="11.5703125" style="65" bestFit="1" customWidth="1"/>
    <col min="6917" max="6921" width="11.42578125" style="65"/>
    <col min="6922" max="6922" width="23.5703125" style="65" customWidth="1"/>
    <col min="6923" max="6929" width="11.42578125" style="65"/>
    <col min="6930" max="6930" width="27" style="65" customWidth="1"/>
    <col min="6931" max="6937" width="11.42578125" style="65"/>
    <col min="6938" max="6938" width="35.5703125" style="65" customWidth="1"/>
    <col min="6939" max="7161" width="11.42578125" style="65"/>
    <col min="7162" max="7162" width="34.42578125" style="65" customWidth="1"/>
    <col min="7163" max="7163" width="12.7109375" style="65" customWidth="1"/>
    <col min="7164" max="7164" width="10.85546875" style="65" customWidth="1"/>
    <col min="7165" max="7165" width="10.42578125" style="65" customWidth="1"/>
    <col min="7166" max="7166" width="12.140625" style="65" customWidth="1"/>
    <col min="7167" max="7167" width="10" style="65" customWidth="1"/>
    <col min="7168" max="7168" width="9.28515625" style="65" customWidth="1"/>
    <col min="7169" max="7169" width="12.28515625" style="65" bestFit="1" customWidth="1"/>
    <col min="7170" max="7170" width="28.7109375" style="65" customWidth="1"/>
    <col min="7171" max="7172" width="11.5703125" style="65" bestFit="1" customWidth="1"/>
    <col min="7173" max="7177" width="11.42578125" style="65"/>
    <col min="7178" max="7178" width="23.5703125" style="65" customWidth="1"/>
    <col min="7179" max="7185" width="11.42578125" style="65"/>
    <col min="7186" max="7186" width="27" style="65" customWidth="1"/>
    <col min="7187" max="7193" width="11.42578125" style="65"/>
    <col min="7194" max="7194" width="35.5703125" style="65" customWidth="1"/>
    <col min="7195" max="7417" width="11.42578125" style="65"/>
    <col min="7418" max="7418" width="34.42578125" style="65" customWidth="1"/>
    <col min="7419" max="7419" width="12.7109375" style="65" customWidth="1"/>
    <col min="7420" max="7420" width="10.85546875" style="65" customWidth="1"/>
    <col min="7421" max="7421" width="10.42578125" style="65" customWidth="1"/>
    <col min="7422" max="7422" width="12.140625" style="65" customWidth="1"/>
    <col min="7423" max="7423" width="10" style="65" customWidth="1"/>
    <col min="7424" max="7424" width="9.28515625" style="65" customWidth="1"/>
    <col min="7425" max="7425" width="12.28515625" style="65" bestFit="1" customWidth="1"/>
    <col min="7426" max="7426" width="28.7109375" style="65" customWidth="1"/>
    <col min="7427" max="7428" width="11.5703125" style="65" bestFit="1" customWidth="1"/>
    <col min="7429" max="7433" width="11.42578125" style="65"/>
    <col min="7434" max="7434" width="23.5703125" style="65" customWidth="1"/>
    <col min="7435" max="7441" width="11.42578125" style="65"/>
    <col min="7442" max="7442" width="27" style="65" customWidth="1"/>
    <col min="7443" max="7449" width="11.42578125" style="65"/>
    <col min="7450" max="7450" width="35.5703125" style="65" customWidth="1"/>
    <col min="7451" max="7673" width="11.42578125" style="65"/>
    <col min="7674" max="7674" width="34.42578125" style="65" customWidth="1"/>
    <col min="7675" max="7675" width="12.7109375" style="65" customWidth="1"/>
    <col min="7676" max="7676" width="10.85546875" style="65" customWidth="1"/>
    <col min="7677" max="7677" width="10.42578125" style="65" customWidth="1"/>
    <col min="7678" max="7678" width="12.140625" style="65" customWidth="1"/>
    <col min="7679" max="7679" width="10" style="65" customWidth="1"/>
    <col min="7680" max="7680" width="9.28515625" style="65" customWidth="1"/>
    <col min="7681" max="7681" width="12.28515625" style="65" bestFit="1" customWidth="1"/>
    <col min="7682" max="7682" width="28.7109375" style="65" customWidth="1"/>
    <col min="7683" max="7684" width="11.5703125" style="65" bestFit="1" customWidth="1"/>
    <col min="7685" max="7689" width="11.42578125" style="65"/>
    <col min="7690" max="7690" width="23.5703125" style="65" customWidth="1"/>
    <col min="7691" max="7697" width="11.42578125" style="65"/>
    <col min="7698" max="7698" width="27" style="65" customWidth="1"/>
    <col min="7699" max="7705" width="11.42578125" style="65"/>
    <col min="7706" max="7706" width="35.5703125" style="65" customWidth="1"/>
    <col min="7707" max="7929" width="11.42578125" style="65"/>
    <col min="7930" max="7930" width="34.42578125" style="65" customWidth="1"/>
    <col min="7931" max="7931" width="12.7109375" style="65" customWidth="1"/>
    <col min="7932" max="7932" width="10.85546875" style="65" customWidth="1"/>
    <col min="7933" max="7933" width="10.42578125" style="65" customWidth="1"/>
    <col min="7934" max="7934" width="12.140625" style="65" customWidth="1"/>
    <col min="7935" max="7935" width="10" style="65" customWidth="1"/>
    <col min="7936" max="7936" width="9.28515625" style="65" customWidth="1"/>
    <col min="7937" max="7937" width="12.28515625" style="65" bestFit="1" customWidth="1"/>
    <col min="7938" max="7938" width="28.7109375" style="65" customWidth="1"/>
    <col min="7939" max="7940" width="11.5703125" style="65" bestFit="1" customWidth="1"/>
    <col min="7941" max="7945" width="11.42578125" style="65"/>
    <col min="7946" max="7946" width="23.5703125" style="65" customWidth="1"/>
    <col min="7947" max="7953" width="11.42578125" style="65"/>
    <col min="7954" max="7954" width="27" style="65" customWidth="1"/>
    <col min="7955" max="7961" width="11.42578125" style="65"/>
    <col min="7962" max="7962" width="35.5703125" style="65" customWidth="1"/>
    <col min="7963" max="8185" width="11.42578125" style="65"/>
    <col min="8186" max="8186" width="34.42578125" style="65" customWidth="1"/>
    <col min="8187" max="8187" width="12.7109375" style="65" customWidth="1"/>
    <col min="8188" max="8188" width="10.85546875" style="65" customWidth="1"/>
    <col min="8189" max="8189" width="10.42578125" style="65" customWidth="1"/>
    <col min="8190" max="8190" width="12.140625" style="65" customWidth="1"/>
    <col min="8191" max="8191" width="10" style="65" customWidth="1"/>
    <col min="8192" max="8192" width="9.28515625" style="65" customWidth="1"/>
    <col min="8193" max="8193" width="12.28515625" style="65" bestFit="1" customWidth="1"/>
    <col min="8194" max="8194" width="28.7109375" style="65" customWidth="1"/>
    <col min="8195" max="8196" width="11.5703125" style="65" bestFit="1" customWidth="1"/>
    <col min="8197" max="8201" width="11.42578125" style="65"/>
    <col min="8202" max="8202" width="23.5703125" style="65" customWidth="1"/>
    <col min="8203" max="8209" width="11.42578125" style="65"/>
    <col min="8210" max="8210" width="27" style="65" customWidth="1"/>
    <col min="8211" max="8217" width="11.42578125" style="65"/>
    <col min="8218" max="8218" width="35.5703125" style="65" customWidth="1"/>
    <col min="8219" max="8441" width="11.42578125" style="65"/>
    <col min="8442" max="8442" width="34.42578125" style="65" customWidth="1"/>
    <col min="8443" max="8443" width="12.7109375" style="65" customWidth="1"/>
    <col min="8444" max="8444" width="10.85546875" style="65" customWidth="1"/>
    <col min="8445" max="8445" width="10.42578125" style="65" customWidth="1"/>
    <col min="8446" max="8446" width="12.140625" style="65" customWidth="1"/>
    <col min="8447" max="8447" width="10" style="65" customWidth="1"/>
    <col min="8448" max="8448" width="9.28515625" style="65" customWidth="1"/>
    <col min="8449" max="8449" width="12.28515625" style="65" bestFit="1" customWidth="1"/>
    <col min="8450" max="8450" width="28.7109375" style="65" customWidth="1"/>
    <col min="8451" max="8452" width="11.5703125" style="65" bestFit="1" customWidth="1"/>
    <col min="8453" max="8457" width="11.42578125" style="65"/>
    <col min="8458" max="8458" width="23.5703125" style="65" customWidth="1"/>
    <col min="8459" max="8465" width="11.42578125" style="65"/>
    <col min="8466" max="8466" width="27" style="65" customWidth="1"/>
    <col min="8467" max="8473" width="11.42578125" style="65"/>
    <col min="8474" max="8474" width="35.5703125" style="65" customWidth="1"/>
    <col min="8475" max="8697" width="11.42578125" style="65"/>
    <col min="8698" max="8698" width="34.42578125" style="65" customWidth="1"/>
    <col min="8699" max="8699" width="12.7109375" style="65" customWidth="1"/>
    <col min="8700" max="8700" width="10.85546875" style="65" customWidth="1"/>
    <col min="8701" max="8701" width="10.42578125" style="65" customWidth="1"/>
    <col min="8702" max="8702" width="12.140625" style="65" customWidth="1"/>
    <col min="8703" max="8703" width="10" style="65" customWidth="1"/>
    <col min="8704" max="8704" width="9.28515625" style="65" customWidth="1"/>
    <col min="8705" max="8705" width="12.28515625" style="65" bestFit="1" customWidth="1"/>
    <col min="8706" max="8706" width="28.7109375" style="65" customWidth="1"/>
    <col min="8707" max="8708" width="11.5703125" style="65" bestFit="1" customWidth="1"/>
    <col min="8709" max="8713" width="11.42578125" style="65"/>
    <col min="8714" max="8714" width="23.5703125" style="65" customWidth="1"/>
    <col min="8715" max="8721" width="11.42578125" style="65"/>
    <col min="8722" max="8722" width="27" style="65" customWidth="1"/>
    <col min="8723" max="8729" width="11.42578125" style="65"/>
    <col min="8730" max="8730" width="35.5703125" style="65" customWidth="1"/>
    <col min="8731" max="8953" width="11.42578125" style="65"/>
    <col min="8954" max="8954" width="34.42578125" style="65" customWidth="1"/>
    <col min="8955" max="8955" width="12.7109375" style="65" customWidth="1"/>
    <col min="8956" max="8956" width="10.85546875" style="65" customWidth="1"/>
    <col min="8957" max="8957" width="10.42578125" style="65" customWidth="1"/>
    <col min="8958" max="8958" width="12.140625" style="65" customWidth="1"/>
    <col min="8959" max="8959" width="10" style="65" customWidth="1"/>
    <col min="8960" max="8960" width="9.28515625" style="65" customWidth="1"/>
    <col min="8961" max="8961" width="12.28515625" style="65" bestFit="1" customWidth="1"/>
    <col min="8962" max="8962" width="28.7109375" style="65" customWidth="1"/>
    <col min="8963" max="8964" width="11.5703125" style="65" bestFit="1" customWidth="1"/>
    <col min="8965" max="8969" width="11.42578125" style="65"/>
    <col min="8970" max="8970" width="23.5703125" style="65" customWidth="1"/>
    <col min="8971" max="8977" width="11.42578125" style="65"/>
    <col min="8978" max="8978" width="27" style="65" customWidth="1"/>
    <col min="8979" max="8985" width="11.42578125" style="65"/>
    <col min="8986" max="8986" width="35.5703125" style="65" customWidth="1"/>
    <col min="8987" max="9209" width="11.42578125" style="65"/>
    <col min="9210" max="9210" width="34.42578125" style="65" customWidth="1"/>
    <col min="9211" max="9211" width="12.7109375" style="65" customWidth="1"/>
    <col min="9212" max="9212" width="10.85546875" style="65" customWidth="1"/>
    <col min="9213" max="9213" width="10.42578125" style="65" customWidth="1"/>
    <col min="9214" max="9214" width="12.140625" style="65" customWidth="1"/>
    <col min="9215" max="9215" width="10" style="65" customWidth="1"/>
    <col min="9216" max="9216" width="9.28515625" style="65" customWidth="1"/>
    <col min="9217" max="9217" width="12.28515625" style="65" bestFit="1" customWidth="1"/>
    <col min="9218" max="9218" width="28.7109375" style="65" customWidth="1"/>
    <col min="9219" max="9220" width="11.5703125" style="65" bestFit="1" customWidth="1"/>
    <col min="9221" max="9225" width="11.42578125" style="65"/>
    <col min="9226" max="9226" width="23.5703125" style="65" customWidth="1"/>
    <col min="9227" max="9233" width="11.42578125" style="65"/>
    <col min="9234" max="9234" width="27" style="65" customWidth="1"/>
    <col min="9235" max="9241" width="11.42578125" style="65"/>
    <col min="9242" max="9242" width="35.5703125" style="65" customWidth="1"/>
    <col min="9243" max="9465" width="11.42578125" style="65"/>
    <col min="9466" max="9466" width="34.42578125" style="65" customWidth="1"/>
    <col min="9467" max="9467" width="12.7109375" style="65" customWidth="1"/>
    <col min="9468" max="9468" width="10.85546875" style="65" customWidth="1"/>
    <col min="9469" max="9469" width="10.42578125" style="65" customWidth="1"/>
    <col min="9470" max="9470" width="12.140625" style="65" customWidth="1"/>
    <col min="9471" max="9471" width="10" style="65" customWidth="1"/>
    <col min="9472" max="9472" width="9.28515625" style="65" customWidth="1"/>
    <col min="9473" max="9473" width="12.28515625" style="65" bestFit="1" customWidth="1"/>
    <col min="9474" max="9474" width="28.7109375" style="65" customWidth="1"/>
    <col min="9475" max="9476" width="11.5703125" style="65" bestFit="1" customWidth="1"/>
    <col min="9477" max="9481" width="11.42578125" style="65"/>
    <col min="9482" max="9482" width="23.5703125" style="65" customWidth="1"/>
    <col min="9483" max="9489" width="11.42578125" style="65"/>
    <col min="9490" max="9490" width="27" style="65" customWidth="1"/>
    <col min="9491" max="9497" width="11.42578125" style="65"/>
    <col min="9498" max="9498" width="35.5703125" style="65" customWidth="1"/>
    <col min="9499" max="9721" width="11.42578125" style="65"/>
    <col min="9722" max="9722" width="34.42578125" style="65" customWidth="1"/>
    <col min="9723" max="9723" width="12.7109375" style="65" customWidth="1"/>
    <col min="9724" max="9724" width="10.85546875" style="65" customWidth="1"/>
    <col min="9725" max="9725" width="10.42578125" style="65" customWidth="1"/>
    <col min="9726" max="9726" width="12.140625" style="65" customWidth="1"/>
    <col min="9727" max="9727" width="10" style="65" customWidth="1"/>
    <col min="9728" max="9728" width="9.28515625" style="65" customWidth="1"/>
    <col min="9729" max="9729" width="12.28515625" style="65" bestFit="1" customWidth="1"/>
    <col min="9730" max="9730" width="28.7109375" style="65" customWidth="1"/>
    <col min="9731" max="9732" width="11.5703125" style="65" bestFit="1" customWidth="1"/>
    <col min="9733" max="9737" width="11.42578125" style="65"/>
    <col min="9738" max="9738" width="23.5703125" style="65" customWidth="1"/>
    <col min="9739" max="9745" width="11.42578125" style="65"/>
    <col min="9746" max="9746" width="27" style="65" customWidth="1"/>
    <col min="9747" max="9753" width="11.42578125" style="65"/>
    <col min="9754" max="9754" width="35.5703125" style="65" customWidth="1"/>
    <col min="9755" max="9977" width="11.42578125" style="65"/>
    <col min="9978" max="9978" width="34.42578125" style="65" customWidth="1"/>
    <col min="9979" max="9979" width="12.7109375" style="65" customWidth="1"/>
    <col min="9980" max="9980" width="10.85546875" style="65" customWidth="1"/>
    <col min="9981" max="9981" width="10.42578125" style="65" customWidth="1"/>
    <col min="9982" max="9982" width="12.140625" style="65" customWidth="1"/>
    <col min="9983" max="9983" width="10" style="65" customWidth="1"/>
    <col min="9984" max="9984" width="9.28515625" style="65" customWidth="1"/>
    <col min="9985" max="9985" width="12.28515625" style="65" bestFit="1" customWidth="1"/>
    <col min="9986" max="9986" width="28.7109375" style="65" customWidth="1"/>
    <col min="9987" max="9988" width="11.5703125" style="65" bestFit="1" customWidth="1"/>
    <col min="9989" max="9993" width="11.42578125" style="65"/>
    <col min="9994" max="9994" width="23.5703125" style="65" customWidth="1"/>
    <col min="9995" max="10001" width="11.42578125" style="65"/>
    <col min="10002" max="10002" width="27" style="65" customWidth="1"/>
    <col min="10003" max="10009" width="11.42578125" style="65"/>
    <col min="10010" max="10010" width="35.5703125" style="65" customWidth="1"/>
    <col min="10011" max="10233" width="11.42578125" style="65"/>
    <col min="10234" max="10234" width="34.42578125" style="65" customWidth="1"/>
    <col min="10235" max="10235" width="12.7109375" style="65" customWidth="1"/>
    <col min="10236" max="10236" width="10.85546875" style="65" customWidth="1"/>
    <col min="10237" max="10237" width="10.42578125" style="65" customWidth="1"/>
    <col min="10238" max="10238" width="12.140625" style="65" customWidth="1"/>
    <col min="10239" max="10239" width="10" style="65" customWidth="1"/>
    <col min="10240" max="10240" width="9.28515625" style="65" customWidth="1"/>
    <col min="10241" max="10241" width="12.28515625" style="65" bestFit="1" customWidth="1"/>
    <col min="10242" max="10242" width="28.7109375" style="65" customWidth="1"/>
    <col min="10243" max="10244" width="11.5703125" style="65" bestFit="1" customWidth="1"/>
    <col min="10245" max="10249" width="11.42578125" style="65"/>
    <col min="10250" max="10250" width="23.5703125" style="65" customWidth="1"/>
    <col min="10251" max="10257" width="11.42578125" style="65"/>
    <col min="10258" max="10258" width="27" style="65" customWidth="1"/>
    <col min="10259" max="10265" width="11.42578125" style="65"/>
    <col min="10266" max="10266" width="35.5703125" style="65" customWidth="1"/>
    <col min="10267" max="10489" width="11.42578125" style="65"/>
    <col min="10490" max="10490" width="34.42578125" style="65" customWidth="1"/>
    <col min="10491" max="10491" width="12.7109375" style="65" customWidth="1"/>
    <col min="10492" max="10492" width="10.85546875" style="65" customWidth="1"/>
    <col min="10493" max="10493" width="10.42578125" style="65" customWidth="1"/>
    <col min="10494" max="10494" width="12.140625" style="65" customWidth="1"/>
    <col min="10495" max="10495" width="10" style="65" customWidth="1"/>
    <col min="10496" max="10496" width="9.28515625" style="65" customWidth="1"/>
    <col min="10497" max="10497" width="12.28515625" style="65" bestFit="1" customWidth="1"/>
    <col min="10498" max="10498" width="28.7109375" style="65" customWidth="1"/>
    <col min="10499" max="10500" width="11.5703125" style="65" bestFit="1" customWidth="1"/>
    <col min="10501" max="10505" width="11.42578125" style="65"/>
    <col min="10506" max="10506" width="23.5703125" style="65" customWidth="1"/>
    <col min="10507" max="10513" width="11.42578125" style="65"/>
    <col min="10514" max="10514" width="27" style="65" customWidth="1"/>
    <col min="10515" max="10521" width="11.42578125" style="65"/>
    <col min="10522" max="10522" width="35.5703125" style="65" customWidth="1"/>
    <col min="10523" max="10745" width="11.42578125" style="65"/>
    <col min="10746" max="10746" width="34.42578125" style="65" customWidth="1"/>
    <col min="10747" max="10747" width="12.7109375" style="65" customWidth="1"/>
    <col min="10748" max="10748" width="10.85546875" style="65" customWidth="1"/>
    <col min="10749" max="10749" width="10.42578125" style="65" customWidth="1"/>
    <col min="10750" max="10750" width="12.140625" style="65" customWidth="1"/>
    <col min="10751" max="10751" width="10" style="65" customWidth="1"/>
    <col min="10752" max="10752" width="9.28515625" style="65" customWidth="1"/>
    <col min="10753" max="10753" width="12.28515625" style="65" bestFit="1" customWidth="1"/>
    <col min="10754" max="10754" width="28.7109375" style="65" customWidth="1"/>
    <col min="10755" max="10756" width="11.5703125" style="65" bestFit="1" customWidth="1"/>
    <col min="10757" max="10761" width="11.42578125" style="65"/>
    <col min="10762" max="10762" width="23.5703125" style="65" customWidth="1"/>
    <col min="10763" max="10769" width="11.42578125" style="65"/>
    <col min="10770" max="10770" width="27" style="65" customWidth="1"/>
    <col min="10771" max="10777" width="11.42578125" style="65"/>
    <col min="10778" max="10778" width="35.5703125" style="65" customWidth="1"/>
    <col min="10779" max="11001" width="11.42578125" style="65"/>
    <col min="11002" max="11002" width="34.42578125" style="65" customWidth="1"/>
    <col min="11003" max="11003" width="12.7109375" style="65" customWidth="1"/>
    <col min="11004" max="11004" width="10.85546875" style="65" customWidth="1"/>
    <col min="11005" max="11005" width="10.42578125" style="65" customWidth="1"/>
    <col min="11006" max="11006" width="12.140625" style="65" customWidth="1"/>
    <col min="11007" max="11007" width="10" style="65" customWidth="1"/>
    <col min="11008" max="11008" width="9.28515625" style="65" customWidth="1"/>
    <col min="11009" max="11009" width="12.28515625" style="65" bestFit="1" customWidth="1"/>
    <col min="11010" max="11010" width="28.7109375" style="65" customWidth="1"/>
    <col min="11011" max="11012" width="11.5703125" style="65" bestFit="1" customWidth="1"/>
    <col min="11013" max="11017" width="11.42578125" style="65"/>
    <col min="11018" max="11018" width="23.5703125" style="65" customWidth="1"/>
    <col min="11019" max="11025" width="11.42578125" style="65"/>
    <col min="11026" max="11026" width="27" style="65" customWidth="1"/>
    <col min="11027" max="11033" width="11.42578125" style="65"/>
    <col min="11034" max="11034" width="35.5703125" style="65" customWidth="1"/>
    <col min="11035" max="11257" width="11.42578125" style="65"/>
    <col min="11258" max="11258" width="34.42578125" style="65" customWidth="1"/>
    <col min="11259" max="11259" width="12.7109375" style="65" customWidth="1"/>
    <col min="11260" max="11260" width="10.85546875" style="65" customWidth="1"/>
    <col min="11261" max="11261" width="10.42578125" style="65" customWidth="1"/>
    <col min="11262" max="11262" width="12.140625" style="65" customWidth="1"/>
    <col min="11263" max="11263" width="10" style="65" customWidth="1"/>
    <col min="11264" max="11264" width="9.28515625" style="65" customWidth="1"/>
    <col min="11265" max="11265" width="12.28515625" style="65" bestFit="1" customWidth="1"/>
    <col min="11266" max="11266" width="28.7109375" style="65" customWidth="1"/>
    <col min="11267" max="11268" width="11.5703125" style="65" bestFit="1" customWidth="1"/>
    <col min="11269" max="11273" width="11.42578125" style="65"/>
    <col min="11274" max="11274" width="23.5703125" style="65" customWidth="1"/>
    <col min="11275" max="11281" width="11.42578125" style="65"/>
    <col min="11282" max="11282" width="27" style="65" customWidth="1"/>
    <col min="11283" max="11289" width="11.42578125" style="65"/>
    <col min="11290" max="11290" width="35.5703125" style="65" customWidth="1"/>
    <col min="11291" max="11513" width="11.42578125" style="65"/>
    <col min="11514" max="11514" width="34.42578125" style="65" customWidth="1"/>
    <col min="11515" max="11515" width="12.7109375" style="65" customWidth="1"/>
    <col min="11516" max="11516" width="10.85546875" style="65" customWidth="1"/>
    <col min="11517" max="11517" width="10.42578125" style="65" customWidth="1"/>
    <col min="11518" max="11518" width="12.140625" style="65" customWidth="1"/>
    <col min="11519" max="11519" width="10" style="65" customWidth="1"/>
    <col min="11520" max="11520" width="9.28515625" style="65" customWidth="1"/>
    <col min="11521" max="11521" width="12.28515625" style="65" bestFit="1" customWidth="1"/>
    <col min="11522" max="11522" width="28.7109375" style="65" customWidth="1"/>
    <col min="11523" max="11524" width="11.5703125" style="65" bestFit="1" customWidth="1"/>
    <col min="11525" max="11529" width="11.42578125" style="65"/>
    <col min="11530" max="11530" width="23.5703125" style="65" customWidth="1"/>
    <col min="11531" max="11537" width="11.42578125" style="65"/>
    <col min="11538" max="11538" width="27" style="65" customWidth="1"/>
    <col min="11539" max="11545" width="11.42578125" style="65"/>
    <col min="11546" max="11546" width="35.5703125" style="65" customWidth="1"/>
    <col min="11547" max="11769" width="11.42578125" style="65"/>
    <col min="11770" max="11770" width="34.42578125" style="65" customWidth="1"/>
    <col min="11771" max="11771" width="12.7109375" style="65" customWidth="1"/>
    <col min="11772" max="11772" width="10.85546875" style="65" customWidth="1"/>
    <col min="11773" max="11773" width="10.42578125" style="65" customWidth="1"/>
    <col min="11774" max="11774" width="12.140625" style="65" customWidth="1"/>
    <col min="11775" max="11775" width="10" style="65" customWidth="1"/>
    <col min="11776" max="11776" width="9.28515625" style="65" customWidth="1"/>
    <col min="11777" max="11777" width="12.28515625" style="65" bestFit="1" customWidth="1"/>
    <col min="11778" max="11778" width="28.7109375" style="65" customWidth="1"/>
    <col min="11779" max="11780" width="11.5703125" style="65" bestFit="1" customWidth="1"/>
    <col min="11781" max="11785" width="11.42578125" style="65"/>
    <col min="11786" max="11786" width="23.5703125" style="65" customWidth="1"/>
    <col min="11787" max="11793" width="11.42578125" style="65"/>
    <col min="11794" max="11794" width="27" style="65" customWidth="1"/>
    <col min="11795" max="11801" width="11.42578125" style="65"/>
    <col min="11802" max="11802" width="35.5703125" style="65" customWidth="1"/>
    <col min="11803" max="12025" width="11.42578125" style="65"/>
    <col min="12026" max="12026" width="34.42578125" style="65" customWidth="1"/>
    <col min="12027" max="12027" width="12.7109375" style="65" customWidth="1"/>
    <col min="12028" max="12028" width="10.85546875" style="65" customWidth="1"/>
    <col min="12029" max="12029" width="10.42578125" style="65" customWidth="1"/>
    <col min="12030" max="12030" width="12.140625" style="65" customWidth="1"/>
    <col min="12031" max="12031" width="10" style="65" customWidth="1"/>
    <col min="12032" max="12032" width="9.28515625" style="65" customWidth="1"/>
    <col min="12033" max="12033" width="12.28515625" style="65" bestFit="1" customWidth="1"/>
    <col min="12034" max="12034" width="28.7109375" style="65" customWidth="1"/>
    <col min="12035" max="12036" width="11.5703125" style="65" bestFit="1" customWidth="1"/>
    <col min="12037" max="12041" width="11.42578125" style="65"/>
    <col min="12042" max="12042" width="23.5703125" style="65" customWidth="1"/>
    <col min="12043" max="12049" width="11.42578125" style="65"/>
    <col min="12050" max="12050" width="27" style="65" customWidth="1"/>
    <col min="12051" max="12057" width="11.42578125" style="65"/>
    <col min="12058" max="12058" width="35.5703125" style="65" customWidth="1"/>
    <col min="12059" max="12281" width="11.42578125" style="65"/>
    <col min="12282" max="12282" width="34.42578125" style="65" customWidth="1"/>
    <col min="12283" max="12283" width="12.7109375" style="65" customWidth="1"/>
    <col min="12284" max="12284" width="10.85546875" style="65" customWidth="1"/>
    <col min="12285" max="12285" width="10.42578125" style="65" customWidth="1"/>
    <col min="12286" max="12286" width="12.140625" style="65" customWidth="1"/>
    <col min="12287" max="12287" width="10" style="65" customWidth="1"/>
    <col min="12288" max="12288" width="9.28515625" style="65" customWidth="1"/>
    <col min="12289" max="12289" width="12.28515625" style="65" bestFit="1" customWidth="1"/>
    <col min="12290" max="12290" width="28.7109375" style="65" customWidth="1"/>
    <col min="12291" max="12292" width="11.5703125" style="65" bestFit="1" customWidth="1"/>
    <col min="12293" max="12297" width="11.42578125" style="65"/>
    <col min="12298" max="12298" width="23.5703125" style="65" customWidth="1"/>
    <col min="12299" max="12305" width="11.42578125" style="65"/>
    <col min="12306" max="12306" width="27" style="65" customWidth="1"/>
    <col min="12307" max="12313" width="11.42578125" style="65"/>
    <col min="12314" max="12314" width="35.5703125" style="65" customWidth="1"/>
    <col min="12315" max="12537" width="11.42578125" style="65"/>
    <col min="12538" max="12538" width="34.42578125" style="65" customWidth="1"/>
    <col min="12539" max="12539" width="12.7109375" style="65" customWidth="1"/>
    <col min="12540" max="12540" width="10.85546875" style="65" customWidth="1"/>
    <col min="12541" max="12541" width="10.42578125" style="65" customWidth="1"/>
    <col min="12542" max="12542" width="12.140625" style="65" customWidth="1"/>
    <col min="12543" max="12543" width="10" style="65" customWidth="1"/>
    <col min="12544" max="12544" width="9.28515625" style="65" customWidth="1"/>
    <col min="12545" max="12545" width="12.28515625" style="65" bestFit="1" customWidth="1"/>
    <col min="12546" max="12546" width="28.7109375" style="65" customWidth="1"/>
    <col min="12547" max="12548" width="11.5703125" style="65" bestFit="1" customWidth="1"/>
    <col min="12549" max="12553" width="11.42578125" style="65"/>
    <col min="12554" max="12554" width="23.5703125" style="65" customWidth="1"/>
    <col min="12555" max="12561" width="11.42578125" style="65"/>
    <col min="12562" max="12562" width="27" style="65" customWidth="1"/>
    <col min="12563" max="12569" width="11.42578125" style="65"/>
    <col min="12570" max="12570" width="35.5703125" style="65" customWidth="1"/>
    <col min="12571" max="12793" width="11.42578125" style="65"/>
    <col min="12794" max="12794" width="34.42578125" style="65" customWidth="1"/>
    <col min="12795" max="12795" width="12.7109375" style="65" customWidth="1"/>
    <col min="12796" max="12796" width="10.85546875" style="65" customWidth="1"/>
    <col min="12797" max="12797" width="10.42578125" style="65" customWidth="1"/>
    <col min="12798" max="12798" width="12.140625" style="65" customWidth="1"/>
    <col min="12799" max="12799" width="10" style="65" customWidth="1"/>
    <col min="12800" max="12800" width="9.28515625" style="65" customWidth="1"/>
    <col min="12801" max="12801" width="12.28515625" style="65" bestFit="1" customWidth="1"/>
    <col min="12802" max="12802" width="28.7109375" style="65" customWidth="1"/>
    <col min="12803" max="12804" width="11.5703125" style="65" bestFit="1" customWidth="1"/>
    <col min="12805" max="12809" width="11.42578125" style="65"/>
    <col min="12810" max="12810" width="23.5703125" style="65" customWidth="1"/>
    <col min="12811" max="12817" width="11.42578125" style="65"/>
    <col min="12818" max="12818" width="27" style="65" customWidth="1"/>
    <col min="12819" max="12825" width="11.42578125" style="65"/>
    <col min="12826" max="12826" width="35.5703125" style="65" customWidth="1"/>
    <col min="12827" max="13049" width="11.42578125" style="65"/>
    <col min="13050" max="13050" width="34.42578125" style="65" customWidth="1"/>
    <col min="13051" max="13051" width="12.7109375" style="65" customWidth="1"/>
    <col min="13052" max="13052" width="10.85546875" style="65" customWidth="1"/>
    <col min="13053" max="13053" width="10.42578125" style="65" customWidth="1"/>
    <col min="13054" max="13054" width="12.140625" style="65" customWidth="1"/>
    <col min="13055" max="13055" width="10" style="65" customWidth="1"/>
    <col min="13056" max="13056" width="9.28515625" style="65" customWidth="1"/>
    <col min="13057" max="13057" width="12.28515625" style="65" bestFit="1" customWidth="1"/>
    <col min="13058" max="13058" width="28.7109375" style="65" customWidth="1"/>
    <col min="13059" max="13060" width="11.5703125" style="65" bestFit="1" customWidth="1"/>
    <col min="13061" max="13065" width="11.42578125" style="65"/>
    <col min="13066" max="13066" width="23.5703125" style="65" customWidth="1"/>
    <col min="13067" max="13073" width="11.42578125" style="65"/>
    <col min="13074" max="13074" width="27" style="65" customWidth="1"/>
    <col min="13075" max="13081" width="11.42578125" style="65"/>
    <col min="13082" max="13082" width="35.5703125" style="65" customWidth="1"/>
    <col min="13083" max="13305" width="11.42578125" style="65"/>
    <col min="13306" max="13306" width="34.42578125" style="65" customWidth="1"/>
    <col min="13307" max="13307" width="12.7109375" style="65" customWidth="1"/>
    <col min="13308" max="13308" width="10.85546875" style="65" customWidth="1"/>
    <col min="13309" max="13309" width="10.42578125" style="65" customWidth="1"/>
    <col min="13310" max="13310" width="12.140625" style="65" customWidth="1"/>
    <col min="13311" max="13311" width="10" style="65" customWidth="1"/>
    <col min="13312" max="13312" width="9.28515625" style="65" customWidth="1"/>
    <col min="13313" max="13313" width="12.28515625" style="65" bestFit="1" customWidth="1"/>
    <col min="13314" max="13314" width="28.7109375" style="65" customWidth="1"/>
    <col min="13315" max="13316" width="11.5703125" style="65" bestFit="1" customWidth="1"/>
    <col min="13317" max="13321" width="11.42578125" style="65"/>
    <col min="13322" max="13322" width="23.5703125" style="65" customWidth="1"/>
    <col min="13323" max="13329" width="11.42578125" style="65"/>
    <col min="13330" max="13330" width="27" style="65" customWidth="1"/>
    <col min="13331" max="13337" width="11.42578125" style="65"/>
    <col min="13338" max="13338" width="35.5703125" style="65" customWidth="1"/>
    <col min="13339" max="13561" width="11.42578125" style="65"/>
    <col min="13562" max="13562" width="34.42578125" style="65" customWidth="1"/>
    <col min="13563" max="13563" width="12.7109375" style="65" customWidth="1"/>
    <col min="13564" max="13564" width="10.85546875" style="65" customWidth="1"/>
    <col min="13565" max="13565" width="10.42578125" style="65" customWidth="1"/>
    <col min="13566" max="13566" width="12.140625" style="65" customWidth="1"/>
    <col min="13567" max="13567" width="10" style="65" customWidth="1"/>
    <col min="13568" max="13568" width="9.28515625" style="65" customWidth="1"/>
    <col min="13569" max="13569" width="12.28515625" style="65" bestFit="1" customWidth="1"/>
    <col min="13570" max="13570" width="28.7109375" style="65" customWidth="1"/>
    <col min="13571" max="13572" width="11.5703125" style="65" bestFit="1" customWidth="1"/>
    <col min="13573" max="13577" width="11.42578125" style="65"/>
    <col min="13578" max="13578" width="23.5703125" style="65" customWidth="1"/>
    <col min="13579" max="13585" width="11.42578125" style="65"/>
    <col min="13586" max="13586" width="27" style="65" customWidth="1"/>
    <col min="13587" max="13593" width="11.42578125" style="65"/>
    <col min="13594" max="13594" width="35.5703125" style="65" customWidth="1"/>
    <col min="13595" max="13817" width="11.42578125" style="65"/>
    <col min="13818" max="13818" width="34.42578125" style="65" customWidth="1"/>
    <col min="13819" max="13819" width="12.7109375" style="65" customWidth="1"/>
    <col min="13820" max="13820" width="10.85546875" style="65" customWidth="1"/>
    <col min="13821" max="13821" width="10.42578125" style="65" customWidth="1"/>
    <col min="13822" max="13822" width="12.140625" style="65" customWidth="1"/>
    <col min="13823" max="13823" width="10" style="65" customWidth="1"/>
    <col min="13824" max="13824" width="9.28515625" style="65" customWidth="1"/>
    <col min="13825" max="13825" width="12.28515625" style="65" bestFit="1" customWidth="1"/>
    <col min="13826" max="13826" width="28.7109375" style="65" customWidth="1"/>
    <col min="13827" max="13828" width="11.5703125" style="65" bestFit="1" customWidth="1"/>
    <col min="13829" max="13833" width="11.42578125" style="65"/>
    <col min="13834" max="13834" width="23.5703125" style="65" customWidth="1"/>
    <col min="13835" max="13841" width="11.42578125" style="65"/>
    <col min="13842" max="13842" width="27" style="65" customWidth="1"/>
    <col min="13843" max="13849" width="11.42578125" style="65"/>
    <col min="13850" max="13850" width="35.5703125" style="65" customWidth="1"/>
    <col min="13851" max="14073" width="11.42578125" style="65"/>
    <col min="14074" max="14074" width="34.42578125" style="65" customWidth="1"/>
    <col min="14075" max="14075" width="12.7109375" style="65" customWidth="1"/>
    <col min="14076" max="14076" width="10.85546875" style="65" customWidth="1"/>
    <col min="14077" max="14077" width="10.42578125" style="65" customWidth="1"/>
    <col min="14078" max="14078" width="12.140625" style="65" customWidth="1"/>
    <col min="14079" max="14079" width="10" style="65" customWidth="1"/>
    <col min="14080" max="14080" width="9.28515625" style="65" customWidth="1"/>
    <col min="14081" max="14081" width="12.28515625" style="65" bestFit="1" customWidth="1"/>
    <col min="14082" max="14082" width="28.7109375" style="65" customWidth="1"/>
    <col min="14083" max="14084" width="11.5703125" style="65" bestFit="1" customWidth="1"/>
    <col min="14085" max="14089" width="11.42578125" style="65"/>
    <col min="14090" max="14090" width="23.5703125" style="65" customWidth="1"/>
    <col min="14091" max="14097" width="11.42578125" style="65"/>
    <col min="14098" max="14098" width="27" style="65" customWidth="1"/>
    <col min="14099" max="14105" width="11.42578125" style="65"/>
    <col min="14106" max="14106" width="35.5703125" style="65" customWidth="1"/>
    <col min="14107" max="14329" width="11.42578125" style="65"/>
    <col min="14330" max="14330" width="34.42578125" style="65" customWidth="1"/>
    <col min="14331" max="14331" width="12.7109375" style="65" customWidth="1"/>
    <col min="14332" max="14332" width="10.85546875" style="65" customWidth="1"/>
    <col min="14333" max="14333" width="10.42578125" style="65" customWidth="1"/>
    <col min="14334" max="14334" width="12.140625" style="65" customWidth="1"/>
    <col min="14335" max="14335" width="10" style="65" customWidth="1"/>
    <col min="14336" max="14336" width="9.28515625" style="65" customWidth="1"/>
    <col min="14337" max="14337" width="12.28515625" style="65" bestFit="1" customWidth="1"/>
    <col min="14338" max="14338" width="28.7109375" style="65" customWidth="1"/>
    <col min="14339" max="14340" width="11.5703125" style="65" bestFit="1" customWidth="1"/>
    <col min="14341" max="14345" width="11.42578125" style="65"/>
    <col min="14346" max="14346" width="23.5703125" style="65" customWidth="1"/>
    <col min="14347" max="14353" width="11.42578125" style="65"/>
    <col min="14354" max="14354" width="27" style="65" customWidth="1"/>
    <col min="14355" max="14361" width="11.42578125" style="65"/>
    <col min="14362" max="14362" width="35.5703125" style="65" customWidth="1"/>
    <col min="14363" max="14585" width="11.42578125" style="65"/>
    <col min="14586" max="14586" width="34.42578125" style="65" customWidth="1"/>
    <col min="14587" max="14587" width="12.7109375" style="65" customWidth="1"/>
    <col min="14588" max="14588" width="10.85546875" style="65" customWidth="1"/>
    <col min="14589" max="14589" width="10.42578125" style="65" customWidth="1"/>
    <col min="14590" max="14590" width="12.140625" style="65" customWidth="1"/>
    <col min="14591" max="14591" width="10" style="65" customWidth="1"/>
    <col min="14592" max="14592" width="9.28515625" style="65" customWidth="1"/>
    <col min="14593" max="14593" width="12.28515625" style="65" bestFit="1" customWidth="1"/>
    <col min="14594" max="14594" width="28.7109375" style="65" customWidth="1"/>
    <col min="14595" max="14596" width="11.5703125" style="65" bestFit="1" customWidth="1"/>
    <col min="14597" max="14601" width="11.42578125" style="65"/>
    <col min="14602" max="14602" width="23.5703125" style="65" customWidth="1"/>
    <col min="14603" max="14609" width="11.42578125" style="65"/>
    <col min="14610" max="14610" width="27" style="65" customWidth="1"/>
    <col min="14611" max="14617" width="11.42578125" style="65"/>
    <col min="14618" max="14618" width="35.5703125" style="65" customWidth="1"/>
    <col min="14619" max="14841" width="11.42578125" style="65"/>
    <col min="14842" max="14842" width="34.42578125" style="65" customWidth="1"/>
    <col min="14843" max="14843" width="12.7109375" style="65" customWidth="1"/>
    <col min="14844" max="14844" width="10.85546875" style="65" customWidth="1"/>
    <col min="14845" max="14845" width="10.42578125" style="65" customWidth="1"/>
    <col min="14846" max="14846" width="12.140625" style="65" customWidth="1"/>
    <col min="14847" max="14847" width="10" style="65" customWidth="1"/>
    <col min="14848" max="14848" width="9.28515625" style="65" customWidth="1"/>
    <col min="14849" max="14849" width="12.28515625" style="65" bestFit="1" customWidth="1"/>
    <col min="14850" max="14850" width="28.7109375" style="65" customWidth="1"/>
    <col min="14851" max="14852" width="11.5703125" style="65" bestFit="1" customWidth="1"/>
    <col min="14853" max="14857" width="11.42578125" style="65"/>
    <col min="14858" max="14858" width="23.5703125" style="65" customWidth="1"/>
    <col min="14859" max="14865" width="11.42578125" style="65"/>
    <col min="14866" max="14866" width="27" style="65" customWidth="1"/>
    <col min="14867" max="14873" width="11.42578125" style="65"/>
    <col min="14874" max="14874" width="35.5703125" style="65" customWidth="1"/>
    <col min="14875" max="15097" width="11.42578125" style="65"/>
    <col min="15098" max="15098" width="34.42578125" style="65" customWidth="1"/>
    <col min="15099" max="15099" width="12.7109375" style="65" customWidth="1"/>
    <col min="15100" max="15100" width="10.85546875" style="65" customWidth="1"/>
    <col min="15101" max="15101" width="10.42578125" style="65" customWidth="1"/>
    <col min="15102" max="15102" width="12.140625" style="65" customWidth="1"/>
    <col min="15103" max="15103" width="10" style="65" customWidth="1"/>
    <col min="15104" max="15104" width="9.28515625" style="65" customWidth="1"/>
    <col min="15105" max="15105" width="12.28515625" style="65" bestFit="1" customWidth="1"/>
    <col min="15106" max="15106" width="28.7109375" style="65" customWidth="1"/>
    <col min="15107" max="15108" width="11.5703125" style="65" bestFit="1" customWidth="1"/>
    <col min="15109" max="15113" width="11.42578125" style="65"/>
    <col min="15114" max="15114" width="23.5703125" style="65" customWidth="1"/>
    <col min="15115" max="15121" width="11.42578125" style="65"/>
    <col min="15122" max="15122" width="27" style="65" customWidth="1"/>
    <col min="15123" max="15129" width="11.42578125" style="65"/>
    <col min="15130" max="15130" width="35.5703125" style="65" customWidth="1"/>
    <col min="15131" max="15353" width="11.42578125" style="65"/>
    <col min="15354" max="15354" width="34.42578125" style="65" customWidth="1"/>
    <col min="15355" max="15355" width="12.7109375" style="65" customWidth="1"/>
    <col min="15356" max="15356" width="10.85546875" style="65" customWidth="1"/>
    <col min="15357" max="15357" width="10.42578125" style="65" customWidth="1"/>
    <col min="15358" max="15358" width="12.140625" style="65" customWidth="1"/>
    <col min="15359" max="15359" width="10" style="65" customWidth="1"/>
    <col min="15360" max="15360" width="9.28515625" style="65" customWidth="1"/>
    <col min="15361" max="15361" width="12.28515625" style="65" bestFit="1" customWidth="1"/>
    <col min="15362" max="15362" width="28.7109375" style="65" customWidth="1"/>
    <col min="15363" max="15364" width="11.5703125" style="65" bestFit="1" customWidth="1"/>
    <col min="15365" max="15369" width="11.42578125" style="65"/>
    <col min="15370" max="15370" width="23.5703125" style="65" customWidth="1"/>
    <col min="15371" max="15377" width="11.42578125" style="65"/>
    <col min="15378" max="15378" width="27" style="65" customWidth="1"/>
    <col min="15379" max="15385" width="11.42578125" style="65"/>
    <col min="15386" max="15386" width="35.5703125" style="65" customWidth="1"/>
    <col min="15387" max="15609" width="11.42578125" style="65"/>
    <col min="15610" max="15610" width="34.42578125" style="65" customWidth="1"/>
    <col min="15611" max="15611" width="12.7109375" style="65" customWidth="1"/>
    <col min="15612" max="15612" width="10.85546875" style="65" customWidth="1"/>
    <col min="15613" max="15613" width="10.42578125" style="65" customWidth="1"/>
    <col min="15614" max="15614" width="12.140625" style="65" customWidth="1"/>
    <col min="15615" max="15615" width="10" style="65" customWidth="1"/>
    <col min="15616" max="15616" width="9.28515625" style="65" customWidth="1"/>
    <col min="15617" max="15617" width="12.28515625" style="65" bestFit="1" customWidth="1"/>
    <col min="15618" max="15618" width="28.7109375" style="65" customWidth="1"/>
    <col min="15619" max="15620" width="11.5703125" style="65" bestFit="1" customWidth="1"/>
    <col min="15621" max="15625" width="11.42578125" style="65"/>
    <col min="15626" max="15626" width="23.5703125" style="65" customWidth="1"/>
    <col min="15627" max="15633" width="11.42578125" style="65"/>
    <col min="15634" max="15634" width="27" style="65" customWidth="1"/>
    <col min="15635" max="15641" width="11.42578125" style="65"/>
    <col min="15642" max="15642" width="35.5703125" style="65" customWidth="1"/>
    <col min="15643" max="15865" width="11.42578125" style="65"/>
    <col min="15866" max="15866" width="34.42578125" style="65" customWidth="1"/>
    <col min="15867" max="15867" width="12.7109375" style="65" customWidth="1"/>
    <col min="15868" max="15868" width="10.85546875" style="65" customWidth="1"/>
    <col min="15869" max="15869" width="10.42578125" style="65" customWidth="1"/>
    <col min="15870" max="15870" width="12.140625" style="65" customWidth="1"/>
    <col min="15871" max="15871" width="10" style="65" customWidth="1"/>
    <col min="15872" max="15872" width="9.28515625" style="65" customWidth="1"/>
    <col min="15873" max="15873" width="12.28515625" style="65" bestFit="1" customWidth="1"/>
    <col min="15874" max="15874" width="28.7109375" style="65" customWidth="1"/>
    <col min="15875" max="15876" width="11.5703125" style="65" bestFit="1" customWidth="1"/>
    <col min="15877" max="15881" width="11.42578125" style="65"/>
    <col min="15882" max="15882" width="23.5703125" style="65" customWidth="1"/>
    <col min="15883" max="15889" width="11.42578125" style="65"/>
    <col min="15890" max="15890" width="27" style="65" customWidth="1"/>
    <col min="15891" max="15897" width="11.42578125" style="65"/>
    <col min="15898" max="15898" width="35.5703125" style="65" customWidth="1"/>
    <col min="15899" max="16121" width="11.42578125" style="65"/>
    <col min="16122" max="16122" width="34.42578125" style="65" customWidth="1"/>
    <col min="16123" max="16123" width="12.7109375" style="65" customWidth="1"/>
    <col min="16124" max="16124" width="10.85546875" style="65" customWidth="1"/>
    <col min="16125" max="16125" width="10.42578125" style="65" customWidth="1"/>
    <col min="16126" max="16126" width="12.140625" style="65" customWidth="1"/>
    <col min="16127" max="16127" width="10" style="65" customWidth="1"/>
    <col min="16128" max="16128" width="9.28515625" style="65" customWidth="1"/>
    <col min="16129" max="16129" width="12.28515625" style="65" bestFit="1" customWidth="1"/>
    <col min="16130" max="16130" width="28.7109375" style="65" customWidth="1"/>
    <col min="16131" max="16132" width="11.5703125" style="65" bestFit="1" customWidth="1"/>
    <col min="16133" max="16137" width="11.42578125" style="65"/>
    <col min="16138" max="16138" width="23.5703125" style="65" customWidth="1"/>
    <col min="16139" max="16145" width="11.42578125" style="65"/>
    <col min="16146" max="16146" width="27" style="65" customWidth="1"/>
    <col min="16147" max="16153" width="11.42578125" style="65"/>
    <col min="16154" max="16154" width="35.5703125" style="65" customWidth="1"/>
    <col min="16155" max="16384" width="11.42578125" style="65"/>
  </cols>
  <sheetData>
    <row r="1" spans="1:14" x14ac:dyDescent="0.15">
      <c r="A1" s="892" t="s">
        <v>137</v>
      </c>
      <c r="B1" s="892"/>
      <c r="C1" s="892"/>
      <c r="D1" s="892"/>
      <c r="E1" s="892"/>
      <c r="F1" s="892"/>
      <c r="G1" s="892"/>
    </row>
    <row r="2" spans="1:14" x14ac:dyDescent="0.15">
      <c r="A2" s="892" t="s">
        <v>1</v>
      </c>
      <c r="B2" s="892"/>
      <c r="C2" s="892"/>
      <c r="D2" s="892"/>
      <c r="E2" s="892"/>
      <c r="F2" s="892"/>
      <c r="G2" s="892"/>
    </row>
    <row r="3" spans="1:14" x14ac:dyDescent="0.15">
      <c r="A3" s="893" t="s">
        <v>2</v>
      </c>
      <c r="B3" s="893"/>
      <c r="C3" s="893"/>
      <c r="D3" s="893"/>
      <c r="E3" s="893"/>
      <c r="F3" s="893"/>
      <c r="G3" s="893"/>
    </row>
    <row r="4" spans="1:14" x14ac:dyDescent="0.15">
      <c r="B4" s="109"/>
      <c r="C4" s="109"/>
      <c r="D4" s="109"/>
      <c r="E4" s="109"/>
      <c r="F4" s="109"/>
      <c r="G4" s="109"/>
    </row>
    <row r="5" spans="1:14" x14ac:dyDescent="0.15">
      <c r="A5" s="899" t="s">
        <v>3</v>
      </c>
      <c r="B5" s="902" t="s">
        <v>4</v>
      </c>
      <c r="C5" s="903"/>
      <c r="D5" s="904"/>
      <c r="E5" s="905" t="s">
        <v>5</v>
      </c>
      <c r="F5" s="903"/>
      <c r="G5" s="906"/>
    </row>
    <row r="6" spans="1:14" ht="12.75" customHeight="1" x14ac:dyDescent="0.15">
      <c r="A6" s="900"/>
      <c r="B6" s="907" t="s">
        <v>6</v>
      </c>
      <c r="C6" s="909" t="s">
        <v>7</v>
      </c>
      <c r="D6" s="910"/>
      <c r="E6" s="905" t="s">
        <v>8</v>
      </c>
      <c r="F6" s="904"/>
      <c r="G6" s="68">
        <v>2015</v>
      </c>
    </row>
    <row r="7" spans="1:14" ht="28.5" customHeight="1" x14ac:dyDescent="0.15">
      <c r="A7" s="901"/>
      <c r="B7" s="908"/>
      <c r="C7" s="70" t="s">
        <v>9</v>
      </c>
      <c r="D7" s="71" t="s">
        <v>10</v>
      </c>
      <c r="E7" s="71" t="s">
        <v>11</v>
      </c>
      <c r="F7" s="70" t="s">
        <v>12</v>
      </c>
      <c r="G7" s="72" t="s">
        <v>13</v>
      </c>
    </row>
    <row r="8" spans="1:14" x14ac:dyDescent="0.15">
      <c r="A8" s="110" t="s">
        <v>14</v>
      </c>
      <c r="B8" s="220">
        <v>17374407567.91</v>
      </c>
      <c r="C8" s="220">
        <v>14525845427</v>
      </c>
      <c r="D8" s="220">
        <v>18127245352.660004</v>
      </c>
      <c r="E8" s="220">
        <v>3601399925.6600037</v>
      </c>
      <c r="F8" s="75">
        <v>24.793048664595332</v>
      </c>
      <c r="G8" s="84">
        <v>1.0000262140326726</v>
      </c>
      <c r="H8" s="77"/>
    </row>
    <row r="9" spans="1:14" x14ac:dyDescent="0.15">
      <c r="A9" s="221"/>
      <c r="B9" s="85"/>
      <c r="C9" s="85"/>
      <c r="D9" s="85"/>
      <c r="E9" s="222"/>
      <c r="F9" s="83"/>
      <c r="G9" s="84"/>
      <c r="H9" s="77"/>
    </row>
    <row r="10" spans="1:14" s="226" customFormat="1" x14ac:dyDescent="0.15">
      <c r="A10" s="223" t="s">
        <v>138</v>
      </c>
      <c r="B10" s="224">
        <v>3502221756</v>
      </c>
      <c r="C10" s="224">
        <v>3907063944</v>
      </c>
      <c r="D10" s="224">
        <v>3719326286</v>
      </c>
      <c r="E10" s="224">
        <v>-187737658</v>
      </c>
      <c r="F10" s="225">
        <v>-4.80508281130912</v>
      </c>
      <c r="G10" s="84">
        <v>2.8064390043298459</v>
      </c>
      <c r="H10" s="77"/>
      <c r="N10" s="227"/>
    </row>
    <row r="11" spans="1:14" s="226" customFormat="1" ht="11.25" customHeight="1" x14ac:dyDescent="0.15">
      <c r="A11" s="228" t="s">
        <v>139</v>
      </c>
      <c r="B11" s="229">
        <v>2859944833</v>
      </c>
      <c r="C11" s="229">
        <v>3246293836</v>
      </c>
      <c r="D11" s="229">
        <v>3040890190</v>
      </c>
      <c r="E11" s="229">
        <v>-205403646</v>
      </c>
      <c r="F11" s="230">
        <v>-6.327327604240935</v>
      </c>
      <c r="G11" s="90">
        <v>2.9301866161908947</v>
      </c>
      <c r="H11" s="77"/>
      <c r="N11" s="227"/>
    </row>
    <row r="12" spans="1:14" s="226" customFormat="1" ht="11.25" customHeight="1" x14ac:dyDescent="0.15">
      <c r="A12" s="228" t="s">
        <v>140</v>
      </c>
      <c r="B12" s="229">
        <v>284473467</v>
      </c>
      <c r="C12" s="229">
        <v>297039187</v>
      </c>
      <c r="D12" s="229">
        <v>292494139</v>
      </c>
      <c r="E12" s="229">
        <v>-4545048</v>
      </c>
      <c r="F12" s="230">
        <v>-1.5301173040175371</v>
      </c>
      <c r="G12" s="90">
        <v>-0.46516958214388637</v>
      </c>
      <c r="H12" s="77"/>
      <c r="N12" s="227"/>
    </row>
    <row r="13" spans="1:14" s="226" customFormat="1" ht="11.25" customHeight="1" x14ac:dyDescent="0.15">
      <c r="A13" s="228" t="s">
        <v>141</v>
      </c>
      <c r="B13" s="229">
        <v>54423208</v>
      </c>
      <c r="C13" s="229">
        <v>54926627</v>
      </c>
      <c r="D13" s="229">
        <v>52893605</v>
      </c>
      <c r="E13" s="229">
        <v>-2033022</v>
      </c>
      <c r="F13" s="230">
        <v>-3.7013414277195693</v>
      </c>
      <c r="G13" s="90">
        <v>-5.9153641639147736</v>
      </c>
      <c r="H13" s="77"/>
      <c r="N13" s="227"/>
    </row>
    <row r="14" spans="1:14" s="226" customFormat="1" ht="11.25" customHeight="1" x14ac:dyDescent="0.15">
      <c r="A14" s="228" t="s">
        <v>142</v>
      </c>
      <c r="B14" s="229">
        <v>161546078</v>
      </c>
      <c r="C14" s="229">
        <v>175135345</v>
      </c>
      <c r="D14" s="229">
        <v>192220034</v>
      </c>
      <c r="E14" s="229">
        <v>17084689</v>
      </c>
      <c r="F14" s="230">
        <v>9.7551348073114497</v>
      </c>
      <c r="G14" s="90">
        <v>15.186586801041429</v>
      </c>
      <c r="H14" s="77"/>
      <c r="N14" s="227"/>
    </row>
    <row r="15" spans="1:14" s="226" customFormat="1" ht="11.25" customHeight="1" x14ac:dyDescent="0.15">
      <c r="A15" s="228" t="s">
        <v>143</v>
      </c>
      <c r="B15" s="229">
        <v>141834170</v>
      </c>
      <c r="C15" s="229">
        <v>133668949</v>
      </c>
      <c r="D15" s="229">
        <v>140828318</v>
      </c>
      <c r="E15" s="229">
        <v>7159369</v>
      </c>
      <c r="F15" s="230">
        <v>5.3560449555116918</v>
      </c>
      <c r="G15" s="231">
        <v>-3.8810984172634164</v>
      </c>
      <c r="H15" s="77"/>
      <c r="N15" s="227"/>
    </row>
    <row r="16" spans="1:14" s="226" customFormat="1" x14ac:dyDescent="0.15">
      <c r="A16" s="228"/>
      <c r="B16" s="232"/>
      <c r="C16" s="229"/>
      <c r="D16" s="233"/>
      <c r="E16" s="229"/>
      <c r="F16" s="230"/>
      <c r="G16" s="84"/>
      <c r="H16" s="77"/>
      <c r="N16" s="227"/>
    </row>
    <row r="17" spans="1:14" s="226" customFormat="1" x14ac:dyDescent="0.15">
      <c r="A17" s="223" t="s">
        <v>144</v>
      </c>
      <c r="B17" s="224">
        <v>9814976320.8299999</v>
      </c>
      <c r="C17" s="224">
        <v>8762318764</v>
      </c>
      <c r="D17" s="224">
        <v>9891477857.9800014</v>
      </c>
      <c r="E17" s="224">
        <v>1129159093.9799998</v>
      </c>
      <c r="F17" s="225">
        <v>12.886532941704345</v>
      </c>
      <c r="G17" s="84">
        <v>-2.4400418219720592</v>
      </c>
      <c r="H17" s="77"/>
      <c r="N17" s="227"/>
    </row>
    <row r="18" spans="1:14" s="226" customFormat="1" ht="24.75" customHeight="1" x14ac:dyDescent="0.15">
      <c r="A18" s="228" t="s">
        <v>145</v>
      </c>
      <c r="B18" s="229">
        <v>7177666437.0300007</v>
      </c>
      <c r="C18" s="229">
        <v>6157245784</v>
      </c>
      <c r="D18" s="229">
        <v>7005552246.9499998</v>
      </c>
      <c r="E18" s="229">
        <v>848306462.94999981</v>
      </c>
      <c r="F18" s="230">
        <v>13.77736885466517</v>
      </c>
      <c r="G18" s="90">
        <v>-5.5158885859627418</v>
      </c>
      <c r="H18" s="77"/>
      <c r="N18" s="227"/>
    </row>
    <row r="19" spans="1:14" s="226" customFormat="1" ht="24.75" customHeight="1" x14ac:dyDescent="0.15">
      <c r="A19" s="228" t="s">
        <v>146</v>
      </c>
      <c r="B19" s="229">
        <v>1073450148.25</v>
      </c>
      <c r="C19" s="229">
        <v>956105330</v>
      </c>
      <c r="D19" s="229">
        <v>1131699175</v>
      </c>
      <c r="E19" s="229">
        <v>175593845</v>
      </c>
      <c r="F19" s="230">
        <v>18.365533533841926</v>
      </c>
      <c r="G19" s="90">
        <v>2.0584098637960437</v>
      </c>
      <c r="H19" s="77"/>
      <c r="N19" s="227"/>
    </row>
    <row r="20" spans="1:14" s="226" customFormat="1" ht="24.75" customHeight="1" x14ac:dyDescent="0.15">
      <c r="A20" s="228" t="s">
        <v>147</v>
      </c>
      <c r="B20" s="234">
        <v>569396718</v>
      </c>
      <c r="C20" s="234">
        <v>601865272</v>
      </c>
      <c r="D20" s="234">
        <v>601155880</v>
      </c>
      <c r="E20" s="234">
        <v>-709392</v>
      </c>
      <c r="F20" s="230">
        <v>-0.11786558105316658</v>
      </c>
      <c r="G20" s="90">
        <v>2.2049236895922917</v>
      </c>
      <c r="H20" s="77"/>
      <c r="N20" s="227"/>
    </row>
    <row r="21" spans="1:14" s="226" customFormat="1" x14ac:dyDescent="0.15">
      <c r="A21" s="235" t="s">
        <v>148</v>
      </c>
      <c r="B21" s="232">
        <v>500377569</v>
      </c>
      <c r="C21" s="232">
        <v>528910462</v>
      </c>
      <c r="D21" s="232">
        <v>528287059</v>
      </c>
      <c r="E21" s="229">
        <v>-623403</v>
      </c>
      <c r="F21" s="230">
        <v>-0.11786550745142677</v>
      </c>
      <c r="G21" s="90">
        <v>2.2049235985391817</v>
      </c>
      <c r="H21" s="77"/>
      <c r="N21" s="227"/>
    </row>
    <row r="22" spans="1:14" s="226" customFormat="1" ht="9.75" customHeight="1" x14ac:dyDescent="0.15">
      <c r="A22" s="235" t="s">
        <v>149</v>
      </c>
      <c r="B22" s="232">
        <v>69019149</v>
      </c>
      <c r="C22" s="232">
        <v>72954810</v>
      </c>
      <c r="D22" s="232">
        <v>72868821</v>
      </c>
      <c r="E22" s="229">
        <v>-85989</v>
      </c>
      <c r="F22" s="230">
        <v>-0.11786611465370811</v>
      </c>
      <c r="G22" s="90">
        <v>2.204924349712357</v>
      </c>
      <c r="H22" s="77"/>
      <c r="N22" s="227"/>
    </row>
    <row r="23" spans="1:14" s="226" customFormat="1" ht="33" customHeight="1" x14ac:dyDescent="0.15">
      <c r="A23" s="228" t="s">
        <v>150</v>
      </c>
      <c r="B23" s="229">
        <v>488360242</v>
      </c>
      <c r="C23" s="229">
        <v>511383976</v>
      </c>
      <c r="D23" s="229">
        <v>510033432</v>
      </c>
      <c r="E23" s="229">
        <v>-1350544</v>
      </c>
      <c r="F23" s="230">
        <v>-0.26409587773238741</v>
      </c>
      <c r="G23" s="90">
        <v>1.1015986056970064</v>
      </c>
      <c r="H23" s="77"/>
      <c r="N23" s="227"/>
    </row>
    <row r="24" spans="1:14" s="226" customFormat="1" ht="15.75" customHeight="1" x14ac:dyDescent="0.15">
      <c r="A24" s="228" t="s">
        <v>151</v>
      </c>
      <c r="B24" s="229">
        <v>134458721</v>
      </c>
      <c r="C24" s="229">
        <v>141643312</v>
      </c>
      <c r="D24" s="229">
        <v>256969407</v>
      </c>
      <c r="E24" s="229">
        <v>115326095</v>
      </c>
      <c r="F24" s="230">
        <v>81.42007792079869</v>
      </c>
      <c r="G24" s="90">
        <v>85.008688691696705</v>
      </c>
      <c r="H24" s="77"/>
      <c r="N24" s="227">
        <v>17739901908</v>
      </c>
    </row>
    <row r="25" spans="1:14" s="226" customFormat="1" ht="24.75" customHeight="1" x14ac:dyDescent="0.15">
      <c r="A25" s="228" t="s">
        <v>152</v>
      </c>
      <c r="B25" s="229">
        <v>34530472.549999997</v>
      </c>
      <c r="C25" s="229">
        <v>33458980</v>
      </c>
      <c r="D25" s="229">
        <v>34656785.030000001</v>
      </c>
      <c r="E25" s="229">
        <v>1197805.0300000012</v>
      </c>
      <c r="F25" s="230">
        <v>3.5799209360237541</v>
      </c>
      <c r="G25" s="90">
        <v>-2.8404646340277111</v>
      </c>
      <c r="H25" s="77"/>
      <c r="N25" s="236">
        <v>2738811525</v>
      </c>
    </row>
    <row r="26" spans="1:14" s="226" customFormat="1" ht="24.75" customHeight="1" x14ac:dyDescent="0.15">
      <c r="A26" s="228" t="s">
        <v>153</v>
      </c>
      <c r="B26" s="229">
        <v>26007904</v>
      </c>
      <c r="C26" s="229">
        <v>26661853</v>
      </c>
      <c r="D26" s="229">
        <v>22133862</v>
      </c>
      <c r="E26" s="229">
        <v>-4527991</v>
      </c>
      <c r="F26" s="230">
        <v>-16.983031899545765</v>
      </c>
      <c r="G26" s="90">
        <v>-17.61435940556504</v>
      </c>
      <c r="H26" s="77"/>
      <c r="N26" s="227">
        <v>15001090383</v>
      </c>
    </row>
    <row r="27" spans="1:14" s="226" customFormat="1" ht="24.75" customHeight="1" x14ac:dyDescent="0.15">
      <c r="A27" s="228" t="s">
        <v>154</v>
      </c>
      <c r="B27" s="229">
        <v>311105678</v>
      </c>
      <c r="C27" s="229">
        <v>333954257</v>
      </c>
      <c r="D27" s="229">
        <v>329277070</v>
      </c>
      <c r="E27" s="229">
        <v>-4677187</v>
      </c>
      <c r="F27" s="230">
        <v>-1.4005472012893136</v>
      </c>
      <c r="G27" s="90">
        <v>2.4597353093105028</v>
      </c>
      <c r="H27" s="77"/>
      <c r="N27" s="236">
        <v>2740565423</v>
      </c>
    </row>
    <row r="28" spans="1:14" s="226" customFormat="1" x14ac:dyDescent="0.15">
      <c r="A28" s="228"/>
      <c r="B28" s="229"/>
      <c r="C28" s="229"/>
      <c r="D28" s="233"/>
      <c r="E28" s="229"/>
      <c r="F28" s="230"/>
      <c r="G28" s="90"/>
      <c r="H28" s="77"/>
      <c r="N28" s="227">
        <v>17741655806</v>
      </c>
    </row>
    <row r="29" spans="1:14" s="237" customFormat="1" x14ac:dyDescent="0.15">
      <c r="A29" s="223" t="s">
        <v>155</v>
      </c>
      <c r="B29" s="224">
        <v>3554831981.9699998</v>
      </c>
      <c r="C29" s="224">
        <v>1299103487</v>
      </c>
      <c r="D29" s="224">
        <v>3892907622.25</v>
      </c>
      <c r="E29" s="224">
        <v>2593804135.25</v>
      </c>
      <c r="F29" s="225">
        <v>199.66108637271327</v>
      </c>
      <c r="G29" s="84">
        <v>6.0119194382883876</v>
      </c>
      <c r="H29" s="77"/>
      <c r="N29" s="238"/>
    </row>
    <row r="30" spans="1:14" s="226" customFormat="1" x14ac:dyDescent="0.15">
      <c r="A30" s="228"/>
      <c r="B30" s="229"/>
      <c r="C30" s="229"/>
      <c r="D30" s="229"/>
      <c r="E30" s="229"/>
      <c r="F30" s="230"/>
      <c r="G30" s="231"/>
      <c r="H30" s="77"/>
      <c r="I30" s="239"/>
      <c r="N30" s="227"/>
    </row>
    <row r="31" spans="1:14" s="226" customFormat="1" x14ac:dyDescent="0.15">
      <c r="A31" s="228"/>
      <c r="B31" s="229"/>
      <c r="C31" s="229"/>
      <c r="D31" s="229"/>
      <c r="E31" s="229"/>
      <c r="F31" s="230"/>
      <c r="G31" s="231"/>
      <c r="H31" s="77"/>
      <c r="I31" s="240"/>
      <c r="J31" s="227"/>
      <c r="N31" s="227"/>
    </row>
    <row r="32" spans="1:14" s="226" customFormat="1" ht="21" x14ac:dyDescent="0.15">
      <c r="A32" s="223" t="s">
        <v>156</v>
      </c>
      <c r="B32" s="224">
        <v>502377509.11000001</v>
      </c>
      <c r="C32" s="96">
        <v>557359232</v>
      </c>
      <c r="D32" s="96">
        <v>623533586.42999995</v>
      </c>
      <c r="E32" s="224">
        <v>66174354.429999948</v>
      </c>
      <c r="F32" s="225">
        <v>11.872837235070676</v>
      </c>
      <c r="G32" s="241">
        <v>20.151540051061673</v>
      </c>
      <c r="H32" s="77"/>
      <c r="J32" s="227"/>
      <c r="N32" s="227"/>
    </row>
    <row r="33" spans="1:14" s="226" customFormat="1" x14ac:dyDescent="0.15">
      <c r="A33" s="242"/>
      <c r="B33" s="243"/>
      <c r="C33" s="243"/>
      <c r="D33" s="243"/>
      <c r="E33" s="243"/>
      <c r="F33" s="244"/>
      <c r="G33" s="245"/>
      <c r="H33" s="1114"/>
      <c r="I33" s="246"/>
      <c r="J33" s="227"/>
      <c r="N33" s="227"/>
    </row>
    <row r="34" spans="1:14" x14ac:dyDescent="0.15">
      <c r="A34" s="108" t="s">
        <v>33</v>
      </c>
      <c r="B34" s="108"/>
      <c r="C34" s="108"/>
      <c r="D34" s="108"/>
      <c r="E34" s="108"/>
      <c r="F34" s="108"/>
      <c r="G34" s="118"/>
      <c r="H34" s="77"/>
      <c r="J34" s="132"/>
    </row>
    <row r="35" spans="1:14" x14ac:dyDescent="0.15">
      <c r="H35" s="77"/>
      <c r="J35" s="132"/>
    </row>
    <row r="36" spans="1:14" x14ac:dyDescent="0.15">
      <c r="H36" s="77"/>
    </row>
    <row r="37" spans="1:14" x14ac:dyDescent="0.15">
      <c r="B37" s="93"/>
      <c r="C37" s="93"/>
      <c r="D37" s="93"/>
      <c r="H37" s="77"/>
    </row>
    <row r="38" spans="1:14" x14ac:dyDescent="0.15">
      <c r="H38" s="77"/>
    </row>
    <row r="39" spans="1:14" x14ac:dyDescent="0.15">
      <c r="A39" s="247"/>
      <c r="H39" s="77"/>
    </row>
    <row r="44" spans="1:14" x14ac:dyDescent="0.15">
      <c r="B44" s="93">
        <v>4057209491.0799999</v>
      </c>
      <c r="C44" s="93">
        <v>1856462719</v>
      </c>
      <c r="D44" s="93">
        <v>4516441208.6800003</v>
      </c>
      <c r="E44" s="248">
        <v>2659978489.6800003</v>
      </c>
      <c r="F44" s="65">
        <v>143.28208492723306</v>
      </c>
      <c r="G44" s="65">
        <v>8.5085346826087971</v>
      </c>
    </row>
  </sheetData>
  <mergeCells count="9">
    <mergeCell ref="A1:G1"/>
    <mergeCell ref="A2:G2"/>
    <mergeCell ref="A3:G3"/>
    <mergeCell ref="A5:A7"/>
    <mergeCell ref="B5:D5"/>
    <mergeCell ref="E5:G5"/>
    <mergeCell ref="B6:B7"/>
    <mergeCell ref="C6:D6"/>
    <mergeCell ref="E6:F6"/>
  </mergeCells>
  <pageMargins left="0.75" right="0.31" top="1" bottom="1" header="0" footer="0"/>
  <pageSetup scale="44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workbookViewId="0">
      <selection activeCell="C35" sqref="C35"/>
    </sheetView>
  </sheetViews>
  <sheetFormatPr baseColWidth="10" defaultRowHeight="10.5" x14ac:dyDescent="0.15"/>
  <cols>
    <col min="1" max="1" width="29.85546875" style="162" customWidth="1"/>
    <col min="2" max="2" width="12" style="162" bestFit="1" customWidth="1"/>
    <col min="3" max="3" width="12.42578125" style="162" bestFit="1" customWidth="1"/>
    <col min="4" max="4" width="11.85546875" style="162" bestFit="1" customWidth="1"/>
    <col min="5" max="7" width="11.5703125" style="162" bestFit="1" customWidth="1"/>
    <col min="8" max="16384" width="11.42578125" style="162"/>
  </cols>
  <sheetData>
    <row r="1" spans="1:8" x14ac:dyDescent="0.15">
      <c r="A1" s="892" t="s">
        <v>157</v>
      </c>
      <c r="B1" s="892"/>
      <c r="C1" s="892"/>
      <c r="D1" s="892"/>
      <c r="E1" s="892"/>
      <c r="F1" s="892"/>
      <c r="G1" s="892"/>
    </row>
    <row r="2" spans="1:8" x14ac:dyDescent="0.15">
      <c r="A2" s="892" t="s">
        <v>1</v>
      </c>
      <c r="B2" s="892"/>
      <c r="C2" s="892"/>
      <c r="D2" s="892"/>
      <c r="E2" s="892"/>
      <c r="F2" s="892"/>
      <c r="G2" s="892"/>
    </row>
    <row r="3" spans="1:8" x14ac:dyDescent="0.15">
      <c r="A3" s="893" t="s">
        <v>35</v>
      </c>
      <c r="B3" s="893"/>
      <c r="C3" s="893"/>
      <c r="D3" s="893"/>
      <c r="E3" s="893"/>
      <c r="F3" s="893"/>
      <c r="G3" s="893"/>
    </row>
    <row r="4" spans="1:8" x14ac:dyDescent="0.15">
      <c r="A4" s="65"/>
      <c r="B4" s="109"/>
      <c r="C4" s="109"/>
      <c r="D4" s="109"/>
      <c r="E4" s="109"/>
      <c r="F4" s="109"/>
      <c r="G4" s="109"/>
    </row>
    <row r="5" spans="1:8" x14ac:dyDescent="0.15">
      <c r="A5" s="899" t="s">
        <v>3</v>
      </c>
      <c r="B5" s="902" t="s">
        <v>4</v>
      </c>
      <c r="C5" s="903"/>
      <c r="D5" s="904"/>
      <c r="E5" s="905" t="s">
        <v>5</v>
      </c>
      <c r="F5" s="903"/>
      <c r="G5" s="906"/>
    </row>
    <row r="6" spans="1:8" ht="15" customHeight="1" x14ac:dyDescent="0.15">
      <c r="A6" s="900"/>
      <c r="B6" s="907" t="s">
        <v>6</v>
      </c>
      <c r="C6" s="909" t="s">
        <v>7</v>
      </c>
      <c r="D6" s="910"/>
      <c r="E6" s="905" t="s">
        <v>8</v>
      </c>
      <c r="F6" s="904"/>
      <c r="G6" s="68">
        <v>2015</v>
      </c>
    </row>
    <row r="7" spans="1:8" ht="14.25" customHeight="1" x14ac:dyDescent="0.15">
      <c r="A7" s="901"/>
      <c r="B7" s="908"/>
      <c r="C7" s="70" t="s">
        <v>9</v>
      </c>
      <c r="D7" s="71" t="s">
        <v>10</v>
      </c>
      <c r="E7" s="71" t="s">
        <v>11</v>
      </c>
      <c r="F7" s="70" t="s">
        <v>12</v>
      </c>
      <c r="G7" s="72" t="s">
        <v>13</v>
      </c>
    </row>
    <row r="8" spans="1:8" x14ac:dyDescent="0.15">
      <c r="A8" s="223" t="s">
        <v>138</v>
      </c>
      <c r="B8" s="224">
        <v>3502221756</v>
      </c>
      <c r="C8" s="224">
        <v>3907063944</v>
      </c>
      <c r="D8" s="224">
        <v>3719326286</v>
      </c>
      <c r="E8" s="224">
        <v>-187737658</v>
      </c>
      <c r="F8" s="225">
        <v>-4.80508281130912</v>
      </c>
      <c r="G8" s="84">
        <v>2.8064390043298459</v>
      </c>
      <c r="H8" s="77"/>
    </row>
    <row r="9" spans="1:8" ht="18.75" customHeight="1" x14ac:dyDescent="0.15">
      <c r="A9" s="228" t="s">
        <v>139</v>
      </c>
      <c r="B9" s="229">
        <v>2859944833</v>
      </c>
      <c r="C9" s="229">
        <v>3246293836</v>
      </c>
      <c r="D9" s="233">
        <v>3040890190</v>
      </c>
      <c r="E9" s="229">
        <v>-205403646</v>
      </c>
      <c r="F9" s="230">
        <v>-6.327327604240935</v>
      </c>
      <c r="G9" s="90">
        <v>2.9301866161908947</v>
      </c>
      <c r="H9" s="77"/>
    </row>
    <row r="10" spans="1:8" ht="18.75" customHeight="1" x14ac:dyDescent="0.15">
      <c r="A10" s="228" t="s">
        <v>140</v>
      </c>
      <c r="B10" s="229">
        <v>284473467</v>
      </c>
      <c r="C10" s="229">
        <v>297039187</v>
      </c>
      <c r="D10" s="233">
        <v>292494139</v>
      </c>
      <c r="E10" s="229">
        <v>-4545048</v>
      </c>
      <c r="F10" s="230">
        <v>-1.5301173040175371</v>
      </c>
      <c r="G10" s="90">
        <v>-0.46516958214388637</v>
      </c>
      <c r="H10" s="77"/>
    </row>
    <row r="11" spans="1:8" ht="18.75" customHeight="1" x14ac:dyDescent="0.15">
      <c r="A11" s="228" t="s">
        <v>141</v>
      </c>
      <c r="B11" s="229">
        <v>54423208</v>
      </c>
      <c r="C11" s="229">
        <v>54926627</v>
      </c>
      <c r="D11" s="233">
        <v>52893605</v>
      </c>
      <c r="E11" s="229">
        <v>-2033022</v>
      </c>
      <c r="F11" s="230">
        <v>-3.7013414277195693</v>
      </c>
      <c r="G11" s="90">
        <v>-5.9153641639147736</v>
      </c>
      <c r="H11" s="77"/>
    </row>
    <row r="12" spans="1:8" ht="18.75" customHeight="1" x14ac:dyDescent="0.15">
      <c r="A12" s="228" t="s">
        <v>142</v>
      </c>
      <c r="B12" s="229">
        <v>161546078</v>
      </c>
      <c r="C12" s="229">
        <v>175135345</v>
      </c>
      <c r="D12" s="233">
        <v>192220034</v>
      </c>
      <c r="E12" s="229">
        <v>17084689</v>
      </c>
      <c r="F12" s="230">
        <v>9.7551348073114497</v>
      </c>
      <c r="G12" s="90">
        <v>15.186586801041429</v>
      </c>
      <c r="H12" s="77"/>
    </row>
    <row r="13" spans="1:8" ht="18.75" customHeight="1" x14ac:dyDescent="0.15">
      <c r="A13" s="228" t="s">
        <v>143</v>
      </c>
      <c r="B13" s="232">
        <v>141834170</v>
      </c>
      <c r="C13" s="229">
        <v>133668949</v>
      </c>
      <c r="D13" s="233">
        <v>140828318</v>
      </c>
      <c r="E13" s="229">
        <v>7159369</v>
      </c>
      <c r="F13" s="231">
        <v>5.3560449555116918</v>
      </c>
      <c r="G13" s="249">
        <v>-3.8810984172634164</v>
      </c>
      <c r="H13" s="77"/>
    </row>
    <row r="14" spans="1:8" x14ac:dyDescent="0.15">
      <c r="A14" s="242"/>
      <c r="B14" s="243"/>
      <c r="C14" s="243"/>
      <c r="D14" s="243"/>
      <c r="E14" s="243"/>
      <c r="F14" s="244"/>
      <c r="G14" s="245"/>
    </row>
    <row r="15" spans="1:8" x14ac:dyDescent="0.15">
      <c r="A15" s="108" t="s">
        <v>33</v>
      </c>
      <c r="B15" s="108"/>
      <c r="C15" s="108"/>
      <c r="D15" s="108"/>
      <c r="E15" s="108"/>
      <c r="F15" s="108"/>
      <c r="G15" s="118"/>
    </row>
    <row r="16" spans="1:8" x14ac:dyDescent="0.15">
      <c r="A16" s="65"/>
      <c r="B16" s="65"/>
      <c r="C16" s="65"/>
      <c r="D16" s="65"/>
      <c r="E16" s="65"/>
      <c r="F16" s="65"/>
      <c r="G16" s="65"/>
    </row>
    <row r="33" spans="8:8" x14ac:dyDescent="0.15">
      <c r="H33" s="1113"/>
    </row>
  </sheetData>
  <mergeCells count="9">
    <mergeCell ref="A1:G1"/>
    <mergeCell ref="A2:G2"/>
    <mergeCell ref="A3:G3"/>
    <mergeCell ref="A5:A7"/>
    <mergeCell ref="B5:D5"/>
    <mergeCell ref="E5:G5"/>
    <mergeCell ref="B6:B7"/>
    <mergeCell ref="C6:D6"/>
    <mergeCell ref="E6:F6"/>
  </mergeCells>
  <pageMargins left="0.70866141732283472" right="0.70866141732283472" top="0.74803149606299213" bottom="0.74803149606299213" header="0.31496062992125984" footer="0.31496062992125984"/>
  <pageSetup scale="90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workbookViewId="0">
      <selection activeCell="C35" sqref="C35"/>
    </sheetView>
  </sheetViews>
  <sheetFormatPr baseColWidth="10" defaultRowHeight="10.5" x14ac:dyDescent="0.15"/>
  <cols>
    <col min="1" max="1" width="34.42578125" style="162" customWidth="1"/>
    <col min="2" max="3" width="11.7109375" style="162" bestFit="1" customWidth="1"/>
    <col min="4" max="4" width="11.85546875" style="162" customWidth="1"/>
    <col min="5" max="9" width="11.42578125" style="162"/>
    <col min="10" max="10" width="17.85546875" style="77" bestFit="1" customWidth="1"/>
    <col min="11" max="11" width="17.140625" style="162" bestFit="1" customWidth="1"/>
    <col min="12" max="16384" width="11.42578125" style="162"/>
  </cols>
  <sheetData>
    <row r="1" spans="1:11" x14ac:dyDescent="0.15">
      <c r="A1" s="948" t="s">
        <v>144</v>
      </c>
      <c r="B1" s="948"/>
      <c r="C1" s="948"/>
      <c r="D1" s="948"/>
      <c r="E1" s="948"/>
      <c r="F1" s="948"/>
      <c r="G1" s="948"/>
    </row>
    <row r="2" spans="1:11" x14ac:dyDescent="0.15">
      <c r="A2" s="892" t="s">
        <v>1</v>
      </c>
      <c r="B2" s="892"/>
      <c r="C2" s="892"/>
      <c r="D2" s="892"/>
      <c r="E2" s="892"/>
      <c r="F2" s="892"/>
      <c r="G2" s="892"/>
    </row>
    <row r="3" spans="1:11" x14ac:dyDescent="0.15">
      <c r="A3" s="949" t="s">
        <v>158</v>
      </c>
      <c r="B3" s="949"/>
      <c r="C3" s="949"/>
      <c r="D3" s="949"/>
      <c r="E3" s="949"/>
      <c r="F3" s="949"/>
      <c r="G3" s="949"/>
    </row>
    <row r="4" spans="1:11" x14ac:dyDescent="0.15">
      <c r="B4" s="250"/>
      <c r="C4" s="250"/>
      <c r="D4" s="250"/>
      <c r="E4" s="250"/>
      <c r="F4" s="250"/>
      <c r="G4" s="250"/>
    </row>
    <row r="5" spans="1:11" x14ac:dyDescent="0.15">
      <c r="A5" s="899" t="s">
        <v>3</v>
      </c>
      <c r="B5" s="902" t="s">
        <v>4</v>
      </c>
      <c r="C5" s="903"/>
      <c r="D5" s="904"/>
      <c r="E5" s="905" t="s">
        <v>5</v>
      </c>
      <c r="F5" s="903"/>
      <c r="G5" s="906"/>
    </row>
    <row r="6" spans="1:11" ht="15" customHeight="1" x14ac:dyDescent="0.15">
      <c r="A6" s="900"/>
      <c r="B6" s="907" t="s">
        <v>6</v>
      </c>
      <c r="C6" s="909" t="s">
        <v>7</v>
      </c>
      <c r="D6" s="910"/>
      <c r="E6" s="905" t="s">
        <v>8</v>
      </c>
      <c r="F6" s="904"/>
      <c r="G6" s="68">
        <v>2015</v>
      </c>
    </row>
    <row r="7" spans="1:11" ht="17.25" customHeight="1" x14ac:dyDescent="0.15">
      <c r="A7" s="901"/>
      <c r="B7" s="908"/>
      <c r="C7" s="70" t="s">
        <v>9</v>
      </c>
      <c r="D7" s="71" t="s">
        <v>10</v>
      </c>
      <c r="E7" s="71" t="s">
        <v>11</v>
      </c>
      <c r="F7" s="70" t="s">
        <v>12</v>
      </c>
      <c r="G7" s="72" t="s">
        <v>13</v>
      </c>
    </row>
    <row r="8" spans="1:11" ht="14.25" customHeight="1" x14ac:dyDescent="0.15">
      <c r="A8" s="251" t="s">
        <v>144</v>
      </c>
      <c r="B8" s="252">
        <v>9814976320.8299999</v>
      </c>
      <c r="C8" s="252">
        <v>8762318764</v>
      </c>
      <c r="D8" s="252">
        <v>9891477857.9800014</v>
      </c>
      <c r="E8" s="252">
        <v>1129159093.9799998</v>
      </c>
      <c r="F8" s="253">
        <v>12.886532941704345</v>
      </c>
      <c r="G8" s="254">
        <v>-2.4400418219720592</v>
      </c>
      <c r="H8" s="77"/>
      <c r="K8" s="255"/>
    </row>
    <row r="9" spans="1:11" ht="32.25" customHeight="1" x14ac:dyDescent="0.15">
      <c r="A9" s="228" t="s">
        <v>145</v>
      </c>
      <c r="B9" s="256">
        <v>7177666437.0300007</v>
      </c>
      <c r="C9" s="256">
        <v>6157245784</v>
      </c>
      <c r="D9" s="257">
        <v>7005552246.9499998</v>
      </c>
      <c r="E9" s="258">
        <v>848306462.94999981</v>
      </c>
      <c r="F9" s="259">
        <v>13.77736885466517</v>
      </c>
      <c r="G9" s="260">
        <v>-5.5158885859627418</v>
      </c>
      <c r="H9" s="77"/>
      <c r="K9" s="255"/>
    </row>
    <row r="10" spans="1:11" ht="32.25" customHeight="1" x14ac:dyDescent="0.15">
      <c r="A10" s="261" t="s">
        <v>146</v>
      </c>
      <c r="B10" s="256">
        <v>1073450148.25</v>
      </c>
      <c r="C10" s="256">
        <v>956105330</v>
      </c>
      <c r="D10" s="257">
        <v>1131699175</v>
      </c>
      <c r="E10" s="258">
        <v>175593845</v>
      </c>
      <c r="F10" s="259">
        <v>18.365533533841926</v>
      </c>
      <c r="G10" s="260">
        <v>2.0584098637960437</v>
      </c>
      <c r="H10" s="77"/>
      <c r="K10" s="255"/>
    </row>
    <row r="11" spans="1:11" ht="32.25" customHeight="1" x14ac:dyDescent="0.15">
      <c r="A11" s="261" t="s">
        <v>147</v>
      </c>
      <c r="B11" s="262">
        <v>569396718</v>
      </c>
      <c r="C11" s="262">
        <v>601865272</v>
      </c>
      <c r="D11" s="262">
        <v>601155880</v>
      </c>
      <c r="E11" s="263">
        <v>-709392</v>
      </c>
      <c r="F11" s="259">
        <v>-0.11786558105316658</v>
      </c>
      <c r="G11" s="260">
        <v>2.2049236895922917</v>
      </c>
      <c r="H11" s="77"/>
      <c r="K11" s="255"/>
    </row>
    <row r="12" spans="1:11" ht="19.5" customHeight="1" x14ac:dyDescent="0.15">
      <c r="A12" s="261" t="s">
        <v>148</v>
      </c>
      <c r="B12" s="264">
        <v>500377569</v>
      </c>
      <c r="C12" s="264">
        <v>528910462</v>
      </c>
      <c r="D12" s="265">
        <v>528287059</v>
      </c>
      <c r="E12" s="266">
        <v>-623403</v>
      </c>
      <c r="F12" s="259">
        <v>-0.11786550745142677</v>
      </c>
      <c r="G12" s="260">
        <v>2.2049235985391817</v>
      </c>
      <c r="H12" s="77"/>
      <c r="K12" s="255"/>
    </row>
    <row r="13" spans="1:11" ht="19.5" customHeight="1" x14ac:dyDescent="0.15">
      <c r="A13" s="261" t="s">
        <v>149</v>
      </c>
      <c r="B13" s="264">
        <v>69019149</v>
      </c>
      <c r="C13" s="264">
        <v>72954810</v>
      </c>
      <c r="D13" s="265">
        <v>72868821</v>
      </c>
      <c r="E13" s="266">
        <v>-85989</v>
      </c>
      <c r="F13" s="259">
        <v>-0.11786611465370811</v>
      </c>
      <c r="G13" s="260">
        <v>2.204924349712357</v>
      </c>
      <c r="H13" s="77"/>
      <c r="K13" s="255"/>
    </row>
    <row r="14" spans="1:11" ht="32.25" customHeight="1" x14ac:dyDescent="0.15">
      <c r="A14" s="261" t="s">
        <v>150</v>
      </c>
      <c r="B14" s="256">
        <v>488360242</v>
      </c>
      <c r="C14" s="256">
        <v>511383976</v>
      </c>
      <c r="D14" s="267">
        <v>510033432</v>
      </c>
      <c r="E14" s="257">
        <v>-1350544</v>
      </c>
      <c r="F14" s="259">
        <v>-0.26409587773238741</v>
      </c>
      <c r="G14" s="260">
        <v>1.1015986056970064</v>
      </c>
      <c r="H14" s="77"/>
      <c r="K14" s="255"/>
    </row>
    <row r="15" spans="1:11" ht="32.25" customHeight="1" x14ac:dyDescent="0.15">
      <c r="A15" s="261" t="s">
        <v>151</v>
      </c>
      <c r="B15" s="256">
        <v>134458721</v>
      </c>
      <c r="C15" s="256">
        <v>141643312</v>
      </c>
      <c r="D15" s="267">
        <v>256969407</v>
      </c>
      <c r="E15" s="257">
        <v>115326095</v>
      </c>
      <c r="F15" s="259">
        <v>81.42007792079869</v>
      </c>
      <c r="G15" s="260">
        <v>85.008688691696705</v>
      </c>
      <c r="H15" s="77"/>
      <c r="K15" s="255"/>
    </row>
    <row r="16" spans="1:11" ht="32.25" customHeight="1" x14ac:dyDescent="0.15">
      <c r="A16" s="261" t="s">
        <v>152</v>
      </c>
      <c r="B16" s="256">
        <v>34530472.549999997</v>
      </c>
      <c r="C16" s="256">
        <v>33458980</v>
      </c>
      <c r="D16" s="267">
        <v>34656785.030000001</v>
      </c>
      <c r="E16" s="257">
        <v>1197805.0300000012</v>
      </c>
      <c r="F16" s="259">
        <v>3.5799209360237541</v>
      </c>
      <c r="G16" s="260">
        <v>-2.8404646340277111</v>
      </c>
      <c r="H16" s="77"/>
      <c r="K16" s="255"/>
    </row>
    <row r="17" spans="1:11" ht="32.25" customHeight="1" x14ac:dyDescent="0.15">
      <c r="A17" s="261" t="s">
        <v>153</v>
      </c>
      <c r="B17" s="256">
        <v>26007904</v>
      </c>
      <c r="C17" s="256">
        <v>26661853</v>
      </c>
      <c r="D17" s="268">
        <v>22133862</v>
      </c>
      <c r="E17" s="257">
        <v>-4527991</v>
      </c>
      <c r="F17" s="259">
        <v>-16.983031899545765</v>
      </c>
      <c r="G17" s="260">
        <v>-17.61435940556504</v>
      </c>
      <c r="H17" s="77"/>
      <c r="K17" s="255"/>
    </row>
    <row r="18" spans="1:11" ht="32.25" customHeight="1" x14ac:dyDescent="0.15">
      <c r="A18" s="269" t="s">
        <v>154</v>
      </c>
      <c r="B18" s="270">
        <v>311105678</v>
      </c>
      <c r="C18" s="270">
        <v>333954257</v>
      </c>
      <c r="D18" s="271">
        <v>329277070</v>
      </c>
      <c r="E18" s="272">
        <v>-4677187</v>
      </c>
      <c r="F18" s="273">
        <v>-1.4005472012893136</v>
      </c>
      <c r="G18" s="274">
        <v>2.4597353093105028</v>
      </c>
      <c r="H18" s="77"/>
      <c r="K18" s="255"/>
    </row>
    <row r="19" spans="1:11" x14ac:dyDescent="0.15">
      <c r="A19" s="275"/>
      <c r="B19" s="275"/>
      <c r="C19" s="275"/>
      <c r="D19" s="275"/>
      <c r="E19" s="275"/>
      <c r="F19" s="276"/>
      <c r="G19" s="276"/>
      <c r="K19" s="255"/>
    </row>
    <row r="20" spans="1:11" x14ac:dyDescent="0.15">
      <c r="A20" s="947" t="s">
        <v>33</v>
      </c>
      <c r="B20" s="947"/>
      <c r="C20" s="277"/>
      <c r="D20" s="277"/>
      <c r="E20" s="277"/>
      <c r="F20" s="277"/>
    </row>
    <row r="21" spans="1:11" x14ac:dyDescent="0.15">
      <c r="A21" s="277"/>
    </row>
    <row r="33" spans="8:8" x14ac:dyDescent="0.15">
      <c r="H33" s="1113"/>
    </row>
  </sheetData>
  <mergeCells count="10">
    <mergeCell ref="A20:B20"/>
    <mergeCell ref="A1:G1"/>
    <mergeCell ref="A2:G2"/>
    <mergeCell ref="A3:G3"/>
    <mergeCell ref="A5:A7"/>
    <mergeCell ref="B5:D5"/>
    <mergeCell ref="E5:G5"/>
    <mergeCell ref="B6:B7"/>
    <mergeCell ref="C6:D6"/>
    <mergeCell ref="E6:F6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190"/>
  <sheetViews>
    <sheetView showGridLines="0" zoomScaleNormal="100" workbookViewId="0">
      <selection activeCell="C35" sqref="C35"/>
    </sheetView>
  </sheetViews>
  <sheetFormatPr baseColWidth="10" defaultRowHeight="10.5" x14ac:dyDescent="0.15"/>
  <cols>
    <col min="1" max="1" width="86.28515625" style="297" customWidth="1"/>
    <col min="2" max="2" width="16.85546875" style="278" customWidth="1"/>
    <col min="3" max="3" width="9.28515625" style="278" customWidth="1"/>
    <col min="4" max="4" width="2.7109375" style="278" customWidth="1"/>
    <col min="5" max="5" width="16.85546875" style="279" bestFit="1" customWidth="1"/>
    <col min="6" max="6" width="14.85546875" style="279" bestFit="1" customWidth="1"/>
    <col min="7" max="7" width="11.42578125" style="279"/>
    <col min="8" max="8" width="23.7109375" style="279" customWidth="1"/>
    <col min="9" max="11" width="11.42578125" style="279"/>
    <col min="12" max="12" width="40.28515625" style="279" customWidth="1"/>
    <col min="13" max="13" width="11.42578125" style="279"/>
    <col min="14" max="14" width="7.28515625" style="279" customWidth="1"/>
    <col min="15" max="168" width="11.42578125" style="279"/>
    <col min="169" max="16384" width="11.42578125" style="278"/>
  </cols>
  <sheetData>
    <row r="1" spans="1:6" x14ac:dyDescent="0.15">
      <c r="A1" s="950" t="s">
        <v>155</v>
      </c>
      <c r="B1" s="950"/>
      <c r="C1" s="950"/>
    </row>
    <row r="2" spans="1:6" x14ac:dyDescent="0.15">
      <c r="A2" s="950" t="s">
        <v>159</v>
      </c>
      <c r="B2" s="950"/>
      <c r="C2" s="950"/>
    </row>
    <row r="3" spans="1:6" x14ac:dyDescent="0.15">
      <c r="A3" s="951" t="s">
        <v>2</v>
      </c>
      <c r="B3" s="951"/>
      <c r="C3" s="951"/>
    </row>
    <row r="4" spans="1:6" ht="5.25" customHeight="1" x14ac:dyDescent="0.15">
      <c r="A4" s="280"/>
      <c r="B4" s="281"/>
      <c r="C4" s="281"/>
    </row>
    <row r="5" spans="1:6" ht="24" customHeight="1" x14ac:dyDescent="0.15">
      <c r="A5" s="282" t="s">
        <v>3</v>
      </c>
      <c r="B5" s="283" t="s">
        <v>11</v>
      </c>
      <c r="C5" s="284" t="s">
        <v>12</v>
      </c>
    </row>
    <row r="6" spans="1:6" x14ac:dyDescent="0.15">
      <c r="A6" s="285" t="s">
        <v>14</v>
      </c>
      <c r="B6" s="286">
        <f>SUM(B7:B190)</f>
        <v>11355723152.299997</v>
      </c>
      <c r="C6" s="287">
        <f>SUM(C7:C190)</f>
        <v>100.00000000000004</v>
      </c>
      <c r="E6" s="288"/>
      <c r="F6" s="289"/>
    </row>
    <row r="7" spans="1:6" ht="15.75" customHeight="1" x14ac:dyDescent="0.15">
      <c r="A7" s="290" t="s">
        <v>160</v>
      </c>
      <c r="B7" s="291">
        <v>23399026.059999999</v>
      </c>
      <c r="C7" s="292">
        <f>B7*100/$B$6</f>
        <v>0.20605491826613212</v>
      </c>
      <c r="E7" s="288"/>
    </row>
    <row r="8" spans="1:6" ht="15.75" customHeight="1" x14ac:dyDescent="0.15">
      <c r="A8" s="290" t="s">
        <v>161</v>
      </c>
      <c r="B8" s="291">
        <v>1322966</v>
      </c>
      <c r="C8" s="292">
        <f>B8*100/$B$6</f>
        <v>1.1650213572986283E-2</v>
      </c>
      <c r="E8" s="288"/>
    </row>
    <row r="9" spans="1:6" ht="15.75" customHeight="1" x14ac:dyDescent="0.15">
      <c r="A9" s="290" t="s">
        <v>162</v>
      </c>
      <c r="B9" s="291">
        <v>23200394.420000002</v>
      </c>
      <c r="C9" s="292">
        <f>B9*100/$B$6</f>
        <v>0.20430574177304572</v>
      </c>
      <c r="E9" s="288"/>
    </row>
    <row r="10" spans="1:6" ht="15.75" customHeight="1" x14ac:dyDescent="0.15">
      <c r="A10" s="290" t="s">
        <v>163</v>
      </c>
      <c r="B10" s="291">
        <v>14950351.08</v>
      </c>
      <c r="C10" s="292">
        <f t="shared" ref="C10:C166" si="0">B10*100/$B$6</f>
        <v>0.13165476896090006</v>
      </c>
      <c r="E10" s="288"/>
    </row>
    <row r="11" spans="1:6" ht="15.75" customHeight="1" x14ac:dyDescent="0.15">
      <c r="A11" s="290" t="s">
        <v>164</v>
      </c>
      <c r="B11" s="291">
        <v>9000000</v>
      </c>
      <c r="C11" s="292">
        <f t="shared" si="0"/>
        <v>7.9255190350225588E-2</v>
      </c>
      <c r="E11" s="288"/>
    </row>
    <row r="12" spans="1:6" ht="15.75" customHeight="1" x14ac:dyDescent="0.15">
      <c r="A12" s="290" t="s">
        <v>165</v>
      </c>
      <c r="B12" s="291">
        <v>5817160</v>
      </c>
      <c r="C12" s="292">
        <f t="shared" si="0"/>
        <v>5.1226680344190915E-2</v>
      </c>
      <c r="E12" s="288"/>
    </row>
    <row r="13" spans="1:6" ht="15.75" customHeight="1" x14ac:dyDescent="0.15">
      <c r="A13" s="290" t="s">
        <v>166</v>
      </c>
      <c r="B13" s="291">
        <v>500000</v>
      </c>
      <c r="C13" s="292">
        <f t="shared" si="0"/>
        <v>4.4030661305680882E-3</v>
      </c>
      <c r="E13" s="288"/>
    </row>
    <row r="14" spans="1:6" ht="15.75" customHeight="1" x14ac:dyDescent="0.15">
      <c r="A14" s="290" t="s">
        <v>167</v>
      </c>
      <c r="B14" s="291">
        <v>155017392.25999999</v>
      </c>
      <c r="C14" s="292">
        <f t="shared" si="0"/>
        <v>1.3651036590179872</v>
      </c>
      <c r="E14" s="288"/>
    </row>
    <row r="15" spans="1:6" ht="15.75" customHeight="1" x14ac:dyDescent="0.15">
      <c r="A15" s="290" t="s">
        <v>168</v>
      </c>
      <c r="B15" s="291">
        <v>120000</v>
      </c>
      <c r="C15" s="292">
        <f t="shared" si="0"/>
        <v>1.056735871336341E-3</v>
      </c>
      <c r="E15" s="288"/>
    </row>
    <row r="16" spans="1:6" ht="15.75" customHeight="1" x14ac:dyDescent="0.15">
      <c r="A16" s="290" t="s">
        <v>169</v>
      </c>
      <c r="B16" s="291">
        <v>114395957.68000001</v>
      </c>
      <c r="C16" s="292">
        <f t="shared" si="0"/>
        <v>1.0073859334694166</v>
      </c>
      <c r="E16" s="288"/>
    </row>
    <row r="17" spans="1:5" ht="15.75" customHeight="1" x14ac:dyDescent="0.15">
      <c r="A17" s="290" t="s">
        <v>170</v>
      </c>
      <c r="B17" s="291">
        <v>14548611.130000001</v>
      </c>
      <c r="C17" s="292">
        <f t="shared" si="0"/>
        <v>0.12811699382661784</v>
      </c>
      <c r="E17" s="288"/>
    </row>
    <row r="18" spans="1:5" ht="15.75" customHeight="1" x14ac:dyDescent="0.15">
      <c r="A18" s="290" t="s">
        <v>171</v>
      </c>
      <c r="B18" s="291">
        <v>9790080.3599999994</v>
      </c>
      <c r="C18" s="292">
        <f t="shared" si="0"/>
        <v>8.6212742497311673E-2</v>
      </c>
      <c r="E18" s="288"/>
    </row>
    <row r="19" spans="1:5" ht="15.75" customHeight="1" x14ac:dyDescent="0.15">
      <c r="A19" s="290" t="s">
        <v>172</v>
      </c>
      <c r="B19" s="291">
        <v>702307.76</v>
      </c>
      <c r="C19" s="292">
        <f t="shared" si="0"/>
        <v>6.1846150225822825E-3</v>
      </c>
      <c r="E19" s="288"/>
    </row>
    <row r="20" spans="1:5" ht="15.75" customHeight="1" x14ac:dyDescent="0.15">
      <c r="A20" s="290" t="s">
        <v>173</v>
      </c>
      <c r="B20" s="291">
        <v>5185387.22</v>
      </c>
      <c r="C20" s="292">
        <f t="shared" si="0"/>
        <v>4.5663205684525227E-2</v>
      </c>
      <c r="E20" s="288"/>
    </row>
    <row r="21" spans="1:5" ht="15.75" customHeight="1" x14ac:dyDescent="0.15">
      <c r="A21" s="290" t="s">
        <v>174</v>
      </c>
      <c r="B21" s="291">
        <v>566000</v>
      </c>
      <c r="C21" s="292">
        <f t="shared" si="0"/>
        <v>4.9842708598030758E-3</v>
      </c>
      <c r="E21" s="288"/>
    </row>
    <row r="22" spans="1:5" ht="15.75" customHeight="1" x14ac:dyDescent="0.15">
      <c r="A22" s="290" t="s">
        <v>175</v>
      </c>
      <c r="B22" s="291">
        <v>2449354.2799999998</v>
      </c>
      <c r="C22" s="292">
        <f t="shared" si="0"/>
        <v>2.1569337744059967E-2</v>
      </c>
      <c r="E22" s="288"/>
    </row>
    <row r="23" spans="1:5" ht="15.75" customHeight="1" x14ac:dyDescent="0.15">
      <c r="A23" s="290" t="s">
        <v>176</v>
      </c>
      <c r="B23" s="291">
        <v>2400000</v>
      </c>
      <c r="C23" s="292">
        <f t="shared" si="0"/>
        <v>2.1134717426726821E-2</v>
      </c>
      <c r="E23" s="288"/>
    </row>
    <row r="24" spans="1:5" ht="15.75" customHeight="1" x14ac:dyDescent="0.15">
      <c r="A24" s="290" t="s">
        <v>177</v>
      </c>
      <c r="B24" s="291">
        <v>70000000</v>
      </c>
      <c r="C24" s="292">
        <f t="shared" si="0"/>
        <v>0.61642925827953232</v>
      </c>
      <c r="E24" s="288"/>
    </row>
    <row r="25" spans="1:5" ht="15.75" customHeight="1" x14ac:dyDescent="0.15">
      <c r="A25" s="290" t="s">
        <v>178</v>
      </c>
      <c r="B25" s="291">
        <v>1904866</v>
      </c>
      <c r="C25" s="292">
        <f t="shared" si="0"/>
        <v>1.6774501935741423E-2</v>
      </c>
      <c r="E25" s="288"/>
    </row>
    <row r="26" spans="1:5" ht="15.75" customHeight="1" x14ac:dyDescent="0.15">
      <c r="A26" s="290" t="s">
        <v>179</v>
      </c>
      <c r="B26" s="291">
        <v>76060744</v>
      </c>
      <c r="C26" s="292">
        <f t="shared" si="0"/>
        <v>0.66980097154441987</v>
      </c>
      <c r="E26" s="288"/>
    </row>
    <row r="27" spans="1:5" ht="15.75" customHeight="1" x14ac:dyDescent="0.15">
      <c r="A27" s="290" t="s">
        <v>180</v>
      </c>
      <c r="B27" s="291">
        <v>1610000</v>
      </c>
      <c r="C27" s="292">
        <f t="shared" si="0"/>
        <v>1.4177872940429244E-2</v>
      </c>
      <c r="E27" s="288"/>
    </row>
    <row r="28" spans="1:5" ht="15.75" customHeight="1" x14ac:dyDescent="0.15">
      <c r="A28" s="290" t="s">
        <v>181</v>
      </c>
      <c r="B28" s="291">
        <v>2483600</v>
      </c>
      <c r="C28" s="292">
        <f t="shared" si="0"/>
        <v>2.1870910083757807E-2</v>
      </c>
      <c r="E28" s="288"/>
    </row>
    <row r="29" spans="1:5" ht="15.75" customHeight="1" x14ac:dyDescent="0.15">
      <c r="A29" s="290" t="s">
        <v>182</v>
      </c>
      <c r="B29" s="291">
        <v>122111206.43000001</v>
      </c>
      <c r="C29" s="292">
        <f t="shared" si="0"/>
        <v>1.0753274343894823</v>
      </c>
      <c r="E29" s="288"/>
    </row>
    <row r="30" spans="1:5" ht="15.75" customHeight="1" x14ac:dyDescent="0.15">
      <c r="A30" s="290" t="s">
        <v>183</v>
      </c>
      <c r="B30" s="291">
        <v>2600022.6</v>
      </c>
      <c r="C30" s="292">
        <f t="shared" si="0"/>
        <v>2.2896142897543159E-2</v>
      </c>
      <c r="E30" s="288"/>
    </row>
    <row r="31" spans="1:5" ht="15.75" customHeight="1" x14ac:dyDescent="0.15">
      <c r="A31" s="290" t="s">
        <v>184</v>
      </c>
      <c r="B31" s="291">
        <v>329994</v>
      </c>
      <c r="C31" s="292">
        <f t="shared" si="0"/>
        <v>2.9059708093813713E-3</v>
      </c>
      <c r="E31" s="288"/>
    </row>
    <row r="32" spans="1:5" ht="15.75" customHeight="1" x14ac:dyDescent="0.15">
      <c r="A32" s="290" t="s">
        <v>185</v>
      </c>
      <c r="B32" s="291">
        <v>986541</v>
      </c>
      <c r="C32" s="292">
        <f t="shared" si="0"/>
        <v>8.6876105270335437E-3</v>
      </c>
      <c r="E32" s="288"/>
    </row>
    <row r="33" spans="1:5" ht="15.75" customHeight="1" x14ac:dyDescent="0.15">
      <c r="A33" s="290" t="s">
        <v>186</v>
      </c>
      <c r="B33" s="291">
        <v>4405988.2</v>
      </c>
      <c r="C33" s="292">
        <f t="shared" si="0"/>
        <v>3.8799714830205313E-2</v>
      </c>
      <c r="E33" s="288"/>
    </row>
    <row r="34" spans="1:5" ht="15.75" customHeight="1" x14ac:dyDescent="0.15">
      <c r="A34" s="290" t="s">
        <v>187</v>
      </c>
      <c r="B34" s="291">
        <v>150000</v>
      </c>
      <c r="C34" s="292">
        <f t="shared" si="0"/>
        <v>1.3209198391704263E-3</v>
      </c>
      <c r="E34" s="288"/>
    </row>
    <row r="35" spans="1:5" ht="15.75" customHeight="1" x14ac:dyDescent="0.15">
      <c r="A35" s="290" t="s">
        <v>188</v>
      </c>
      <c r="B35" s="291">
        <v>2400000</v>
      </c>
      <c r="C35" s="292">
        <f t="shared" si="0"/>
        <v>2.1134717426726821E-2</v>
      </c>
      <c r="E35" s="288"/>
    </row>
    <row r="36" spans="1:5" ht="15.75" customHeight="1" x14ac:dyDescent="0.15">
      <c r="A36" s="290" t="s">
        <v>189</v>
      </c>
      <c r="B36" s="291">
        <v>1000000</v>
      </c>
      <c r="C36" s="292">
        <f t="shared" si="0"/>
        <v>8.8061322611361764E-3</v>
      </c>
      <c r="E36" s="288"/>
    </row>
    <row r="37" spans="1:5" ht="15.75" customHeight="1" x14ac:dyDescent="0.15">
      <c r="A37" s="290" t="s">
        <v>190</v>
      </c>
      <c r="B37" s="291">
        <v>1325265.6599999999</v>
      </c>
      <c r="C37" s="292">
        <f t="shared" si="0"/>
        <v>1.1670464683101926E-2</v>
      </c>
      <c r="E37" s="288"/>
    </row>
    <row r="38" spans="1:5" ht="15.75" customHeight="1" x14ac:dyDescent="0.15">
      <c r="A38" s="290" t="s">
        <v>191</v>
      </c>
      <c r="B38" s="291">
        <v>412024700.62</v>
      </c>
      <c r="C38" s="292">
        <f t="shared" si="0"/>
        <v>3.6283440085147567</v>
      </c>
      <c r="E38" s="288"/>
    </row>
    <row r="39" spans="1:5" ht="15.75" customHeight="1" x14ac:dyDescent="0.15">
      <c r="A39" s="290" t="s">
        <v>192</v>
      </c>
      <c r="B39" s="291">
        <v>20261001</v>
      </c>
      <c r="C39" s="292">
        <f t="shared" si="0"/>
        <v>0.17842105454901233</v>
      </c>
      <c r="E39" s="288"/>
    </row>
    <row r="40" spans="1:5" ht="15.75" customHeight="1" x14ac:dyDescent="0.15">
      <c r="A40" s="290" t="s">
        <v>193</v>
      </c>
      <c r="B40" s="291">
        <v>42074445.460000001</v>
      </c>
      <c r="C40" s="292">
        <f t="shared" si="0"/>
        <v>0.37051313153472054</v>
      </c>
      <c r="E40" s="288"/>
    </row>
    <row r="41" spans="1:5" ht="15.75" customHeight="1" x14ac:dyDescent="0.15">
      <c r="A41" s="290" t="s">
        <v>194</v>
      </c>
      <c r="B41" s="291">
        <v>8287664</v>
      </c>
      <c r="C41" s="292">
        <f t="shared" si="0"/>
        <v>7.2982265319856882E-2</v>
      </c>
      <c r="E41" s="288"/>
    </row>
    <row r="42" spans="1:5" ht="15.75" customHeight="1" x14ac:dyDescent="0.15">
      <c r="A42" s="290" t="s">
        <v>195</v>
      </c>
      <c r="B42" s="291">
        <v>4645496.96</v>
      </c>
      <c r="C42" s="292">
        <f t="shared" si="0"/>
        <v>4.0908860648466029E-2</v>
      </c>
      <c r="E42" s="288"/>
    </row>
    <row r="43" spans="1:5" ht="15.75" customHeight="1" x14ac:dyDescent="0.15">
      <c r="A43" s="290" t="s">
        <v>196</v>
      </c>
      <c r="B43" s="291">
        <v>13690580.289999999</v>
      </c>
      <c r="C43" s="292">
        <f t="shared" si="0"/>
        <v>0.12056106076544407</v>
      </c>
      <c r="E43" s="288"/>
    </row>
    <row r="44" spans="1:5" ht="15.75" customHeight="1" x14ac:dyDescent="0.15">
      <c r="A44" s="290" t="s">
        <v>197</v>
      </c>
      <c r="B44" s="291">
        <v>34179025</v>
      </c>
      <c r="C44" s="292">
        <f t="shared" si="0"/>
        <v>0.30098501470667988</v>
      </c>
      <c r="E44" s="288"/>
    </row>
    <row r="45" spans="1:5" ht="15.75" customHeight="1" x14ac:dyDescent="0.15">
      <c r="A45" s="293" t="s">
        <v>198</v>
      </c>
      <c r="B45" s="294">
        <v>2063660</v>
      </c>
      <c r="C45" s="295">
        <f t="shared" si="0"/>
        <v>1.8172862902016283E-2</v>
      </c>
      <c r="E45" s="288"/>
    </row>
    <row r="46" spans="1:5" ht="24" customHeight="1" x14ac:dyDescent="0.15">
      <c r="A46" s="282" t="s">
        <v>3</v>
      </c>
      <c r="B46" s="283" t="s">
        <v>11</v>
      </c>
      <c r="C46" s="284" t="s">
        <v>12</v>
      </c>
    </row>
    <row r="47" spans="1:5" ht="15.75" customHeight="1" x14ac:dyDescent="0.15">
      <c r="A47" s="290" t="s">
        <v>199</v>
      </c>
      <c r="B47" s="291">
        <v>49424987</v>
      </c>
      <c r="C47" s="292">
        <f t="shared" si="0"/>
        <v>0.43524297252693611</v>
      </c>
      <c r="E47" s="288"/>
    </row>
    <row r="48" spans="1:5" ht="15.75" customHeight="1" x14ac:dyDescent="0.15">
      <c r="A48" s="290" t="s">
        <v>200</v>
      </c>
      <c r="B48" s="291">
        <v>1739445.35</v>
      </c>
      <c r="C48" s="292">
        <f t="shared" si="0"/>
        <v>1.5317785813118307E-2</v>
      </c>
      <c r="E48" s="288"/>
    </row>
    <row r="49" spans="1:5" ht="15.75" customHeight="1" x14ac:dyDescent="0.15">
      <c r="A49" s="290" t="s">
        <v>201</v>
      </c>
      <c r="B49" s="291">
        <v>31537672</v>
      </c>
      <c r="C49" s="292">
        <f t="shared" si="0"/>
        <v>0.27772491084033107</v>
      </c>
      <c r="E49" s="288"/>
    </row>
    <row r="50" spans="1:5" ht="15.75" customHeight="1" x14ac:dyDescent="0.15">
      <c r="A50" s="290" t="s">
        <v>202</v>
      </c>
      <c r="B50" s="291">
        <v>1500000</v>
      </c>
      <c r="C50" s="292">
        <f t="shared" si="0"/>
        <v>1.3209198391704265E-2</v>
      </c>
      <c r="E50" s="288"/>
    </row>
    <row r="51" spans="1:5" ht="15.75" customHeight="1" x14ac:dyDescent="0.15">
      <c r="A51" s="290" t="s">
        <v>203</v>
      </c>
      <c r="B51" s="291">
        <v>16292435</v>
      </c>
      <c r="C51" s="292">
        <f t="shared" si="0"/>
        <v>0.14347333746596416</v>
      </c>
      <c r="E51" s="288"/>
    </row>
    <row r="52" spans="1:5" ht="15.75" customHeight="1" x14ac:dyDescent="0.15">
      <c r="A52" s="290" t="s">
        <v>204</v>
      </c>
      <c r="B52" s="291">
        <v>2225621.14</v>
      </c>
      <c r="C52" s="292">
        <f t="shared" si="0"/>
        <v>1.9599114122020672E-2</v>
      </c>
      <c r="E52" s="288"/>
    </row>
    <row r="53" spans="1:5" ht="15.75" customHeight="1" x14ac:dyDescent="0.15">
      <c r="A53" s="290" t="s">
        <v>205</v>
      </c>
      <c r="B53" s="291">
        <v>230254</v>
      </c>
      <c r="C53" s="292">
        <f t="shared" si="0"/>
        <v>2.0276471776556489E-3</v>
      </c>
      <c r="E53" s="288"/>
    </row>
    <row r="54" spans="1:5" ht="15.75" customHeight="1" x14ac:dyDescent="0.15">
      <c r="A54" s="290" t="s">
        <v>206</v>
      </c>
      <c r="B54" s="291">
        <v>620000</v>
      </c>
      <c r="C54" s="292">
        <f t="shared" si="0"/>
        <v>5.4598020019044294E-3</v>
      </c>
      <c r="E54" s="288"/>
    </row>
    <row r="55" spans="1:5" ht="15.75" customHeight="1" x14ac:dyDescent="0.15">
      <c r="A55" s="290" t="s">
        <v>207</v>
      </c>
      <c r="B55" s="291">
        <v>13000000</v>
      </c>
      <c r="C55" s="292">
        <f t="shared" si="0"/>
        <v>0.11447971939477029</v>
      </c>
      <c r="E55" s="288"/>
    </row>
    <row r="56" spans="1:5" ht="15.75" customHeight="1" x14ac:dyDescent="0.15">
      <c r="A56" s="290" t="s">
        <v>208</v>
      </c>
      <c r="B56" s="291">
        <v>1900000</v>
      </c>
      <c r="C56" s="292">
        <f t="shared" si="0"/>
        <v>1.6731651296158733E-2</v>
      </c>
      <c r="E56" s="288"/>
    </row>
    <row r="57" spans="1:5" ht="21.75" customHeight="1" x14ac:dyDescent="0.15">
      <c r="A57" s="290" t="s">
        <v>209</v>
      </c>
      <c r="B57" s="291">
        <v>14200000</v>
      </c>
      <c r="C57" s="292">
        <f t="shared" si="0"/>
        <v>0.1250470781081337</v>
      </c>
      <c r="E57" s="288"/>
    </row>
    <row r="58" spans="1:5" ht="22.5" customHeight="1" x14ac:dyDescent="0.15">
      <c r="A58" s="290" t="s">
        <v>210</v>
      </c>
      <c r="B58" s="291">
        <v>3000000</v>
      </c>
      <c r="C58" s="292">
        <f t="shared" si="0"/>
        <v>2.6418396783408529E-2</v>
      </c>
      <c r="E58" s="288"/>
    </row>
    <row r="59" spans="1:5" ht="15.75" customHeight="1" x14ac:dyDescent="0.15">
      <c r="A59" s="290" t="s">
        <v>211</v>
      </c>
      <c r="B59" s="291">
        <v>3000000</v>
      </c>
      <c r="C59" s="292">
        <f t="shared" si="0"/>
        <v>2.6418396783408529E-2</v>
      </c>
      <c r="E59" s="288"/>
    </row>
    <row r="60" spans="1:5" ht="15.75" customHeight="1" x14ac:dyDescent="0.15">
      <c r="A60" s="290" t="s">
        <v>212</v>
      </c>
      <c r="B60" s="291">
        <v>1600000</v>
      </c>
      <c r="C60" s="292">
        <f t="shared" si="0"/>
        <v>1.4089811617817881E-2</v>
      </c>
      <c r="E60" s="288"/>
    </row>
    <row r="61" spans="1:5" ht="15.75" customHeight="1" x14ac:dyDescent="0.15">
      <c r="A61" s="290" t="s">
        <v>213</v>
      </c>
      <c r="B61" s="291">
        <v>336000</v>
      </c>
      <c r="C61" s="292">
        <f t="shared" si="0"/>
        <v>2.958860439741755E-3</v>
      </c>
      <c r="E61" s="288"/>
    </row>
    <row r="62" spans="1:5" ht="15.75" customHeight="1" x14ac:dyDescent="0.15">
      <c r="A62" s="290" t="s">
        <v>214</v>
      </c>
      <c r="B62" s="291">
        <v>200000</v>
      </c>
      <c r="C62" s="292">
        <f t="shared" si="0"/>
        <v>1.7612264522272351E-3</v>
      </c>
      <c r="E62" s="288"/>
    </row>
    <row r="63" spans="1:5" ht="15.75" customHeight="1" x14ac:dyDescent="0.15">
      <c r="A63" s="290" t="s">
        <v>215</v>
      </c>
      <c r="B63" s="291">
        <v>490000</v>
      </c>
      <c r="C63" s="292">
        <f t="shared" si="0"/>
        <v>4.3150048079567266E-3</v>
      </c>
      <c r="E63" s="288"/>
    </row>
    <row r="64" spans="1:5" ht="15.75" customHeight="1" x14ac:dyDescent="0.15">
      <c r="A64" s="290" t="s">
        <v>216</v>
      </c>
      <c r="B64" s="291">
        <v>759899</v>
      </c>
      <c r="C64" s="292">
        <f t="shared" si="0"/>
        <v>6.6917710991051191E-3</v>
      </c>
      <c r="E64" s="288"/>
    </row>
    <row r="65" spans="1:5" ht="15.75" customHeight="1" x14ac:dyDescent="0.15">
      <c r="A65" s="290" t="s">
        <v>217</v>
      </c>
      <c r="B65" s="291">
        <v>6648180</v>
      </c>
      <c r="C65" s="292">
        <f t="shared" si="0"/>
        <v>5.8544752375840302E-2</v>
      </c>
      <c r="E65" s="288"/>
    </row>
    <row r="66" spans="1:5" ht="15.75" customHeight="1" x14ac:dyDescent="0.15">
      <c r="A66" s="290" t="s">
        <v>218</v>
      </c>
      <c r="B66" s="291">
        <v>7000000</v>
      </c>
      <c r="C66" s="292">
        <f t="shared" si="0"/>
        <v>6.1642925827953235E-2</v>
      </c>
      <c r="E66" s="288"/>
    </row>
    <row r="67" spans="1:5" ht="15.75" customHeight="1" x14ac:dyDescent="0.15">
      <c r="A67" s="290" t="s">
        <v>219</v>
      </c>
      <c r="B67" s="291">
        <v>1490185</v>
      </c>
      <c r="C67" s="292">
        <f t="shared" si="0"/>
        <v>1.3122766203561212E-2</v>
      </c>
      <c r="E67" s="288"/>
    </row>
    <row r="68" spans="1:5" ht="15.75" customHeight="1" x14ac:dyDescent="0.15">
      <c r="A68" s="290" t="s">
        <v>220</v>
      </c>
      <c r="B68" s="291">
        <v>3214873</v>
      </c>
      <c r="C68" s="292">
        <f t="shared" si="0"/>
        <v>2.8310596840755643E-2</v>
      </c>
      <c r="E68" s="288"/>
    </row>
    <row r="69" spans="1:5" ht="15.75" customHeight="1" x14ac:dyDescent="0.15">
      <c r="A69" s="290" t="s">
        <v>221</v>
      </c>
      <c r="B69" s="291">
        <v>1545668</v>
      </c>
      <c r="C69" s="292">
        <f t="shared" si="0"/>
        <v>1.3611356839805831E-2</v>
      </c>
      <c r="E69" s="288"/>
    </row>
    <row r="70" spans="1:5" ht="15.75" customHeight="1" x14ac:dyDescent="0.15">
      <c r="A70" s="290" t="s">
        <v>222</v>
      </c>
      <c r="B70" s="291">
        <v>1716000</v>
      </c>
      <c r="C70" s="292">
        <f t="shared" si="0"/>
        <v>1.5111322960109677E-2</v>
      </c>
      <c r="E70" s="288"/>
    </row>
    <row r="71" spans="1:5" ht="15.75" customHeight="1" x14ac:dyDescent="0.15">
      <c r="A71" s="290" t="s">
        <v>223</v>
      </c>
      <c r="B71" s="291">
        <v>5610020</v>
      </c>
      <c r="C71" s="292">
        <f t="shared" si="0"/>
        <v>4.9402578107619173E-2</v>
      </c>
      <c r="E71" s="288"/>
    </row>
    <row r="72" spans="1:5" ht="24.75" customHeight="1" x14ac:dyDescent="0.15">
      <c r="A72" s="290" t="s">
        <v>224</v>
      </c>
      <c r="B72" s="291">
        <v>39974481.219999999</v>
      </c>
      <c r="C72" s="292">
        <f t="shared" si="0"/>
        <v>0.35202056869362419</v>
      </c>
      <c r="E72" s="288"/>
    </row>
    <row r="73" spans="1:5" ht="15.75" customHeight="1" x14ac:dyDescent="0.15">
      <c r="A73" s="290" t="s">
        <v>225</v>
      </c>
      <c r="B73" s="291">
        <v>144000</v>
      </c>
      <c r="C73" s="292">
        <f t="shared" si="0"/>
        <v>1.2680830456036094E-3</v>
      </c>
      <c r="E73" s="288"/>
    </row>
    <row r="74" spans="1:5" ht="15.75" customHeight="1" x14ac:dyDescent="0.15">
      <c r="A74" s="290" t="s">
        <v>226</v>
      </c>
      <c r="B74" s="291">
        <v>200000</v>
      </c>
      <c r="C74" s="292">
        <f t="shared" si="0"/>
        <v>1.7612264522272351E-3</v>
      </c>
      <c r="E74" s="288"/>
    </row>
    <row r="75" spans="1:5" ht="15.75" customHeight="1" x14ac:dyDescent="0.15">
      <c r="A75" s="290" t="s">
        <v>227</v>
      </c>
      <c r="B75" s="291">
        <v>475360.7</v>
      </c>
      <c r="C75" s="292">
        <f t="shared" si="0"/>
        <v>4.1860891959462753E-3</v>
      </c>
      <c r="E75" s="288"/>
    </row>
    <row r="76" spans="1:5" ht="15.75" customHeight="1" x14ac:dyDescent="0.15">
      <c r="A76" s="290" t="s">
        <v>228</v>
      </c>
      <c r="B76" s="291">
        <v>220000</v>
      </c>
      <c r="C76" s="292">
        <f t="shared" si="0"/>
        <v>1.9373490974499588E-3</v>
      </c>
      <c r="E76" s="288"/>
    </row>
    <row r="77" spans="1:5" ht="15.75" customHeight="1" x14ac:dyDescent="0.15">
      <c r="A77" s="290" t="s">
        <v>229</v>
      </c>
      <c r="B77" s="291">
        <v>5000000</v>
      </c>
      <c r="C77" s="292">
        <f t="shared" si="0"/>
        <v>4.4030661305680882E-2</v>
      </c>
      <c r="E77" s="288"/>
    </row>
    <row r="78" spans="1:5" ht="24" customHeight="1" x14ac:dyDescent="0.15">
      <c r="A78" s="290" t="s">
        <v>230</v>
      </c>
      <c r="B78" s="291">
        <v>20813983.789999999</v>
      </c>
      <c r="C78" s="292">
        <f t="shared" si="0"/>
        <v>0.18329069413588442</v>
      </c>
      <c r="E78" s="288"/>
    </row>
    <row r="79" spans="1:5" ht="15.75" customHeight="1" x14ac:dyDescent="0.15">
      <c r="A79" s="290" t="s">
        <v>231</v>
      </c>
      <c r="B79" s="291">
        <v>659000</v>
      </c>
      <c r="C79" s="292">
        <f t="shared" si="0"/>
        <v>5.8032411600887398E-3</v>
      </c>
      <c r="E79" s="288"/>
    </row>
    <row r="80" spans="1:5" ht="15.75" customHeight="1" x14ac:dyDescent="0.15">
      <c r="A80" s="290" t="s">
        <v>232</v>
      </c>
      <c r="B80" s="291">
        <v>37542716.640000001</v>
      </c>
      <c r="C80" s="292">
        <f t="shared" si="0"/>
        <v>0.33060612817419793</v>
      </c>
      <c r="E80" s="288"/>
    </row>
    <row r="81" spans="1:5" ht="15.75" customHeight="1" x14ac:dyDescent="0.15">
      <c r="A81" s="290" t="s">
        <v>233</v>
      </c>
      <c r="B81" s="291">
        <v>2733750</v>
      </c>
      <c r="C81" s="292">
        <f t="shared" si="0"/>
        <v>2.407376406888102E-2</v>
      </c>
      <c r="E81" s="288"/>
    </row>
    <row r="82" spans="1:5" ht="15.75" customHeight="1" x14ac:dyDescent="0.15">
      <c r="A82" s="290" t="s">
        <v>234</v>
      </c>
      <c r="B82" s="291">
        <v>19502139.68</v>
      </c>
      <c r="C82" s="292">
        <f t="shared" si="0"/>
        <v>0.17173842139723194</v>
      </c>
      <c r="E82" s="288"/>
    </row>
    <row r="83" spans="1:5" ht="15.75" customHeight="1" x14ac:dyDescent="0.15">
      <c r="A83" s="290" t="s">
        <v>235</v>
      </c>
      <c r="B83" s="291">
        <v>12000000</v>
      </c>
      <c r="C83" s="292">
        <f t="shared" si="0"/>
        <v>0.10567358713363412</v>
      </c>
      <c r="E83" s="288"/>
    </row>
    <row r="84" spans="1:5" ht="15.75" customHeight="1" x14ac:dyDescent="0.15">
      <c r="A84" s="290" t="s">
        <v>236</v>
      </c>
      <c r="B84" s="291">
        <v>849859.47</v>
      </c>
      <c r="C84" s="292">
        <f t="shared" si="0"/>
        <v>7.4839748961990924E-3</v>
      </c>
      <c r="E84" s="288"/>
    </row>
    <row r="85" spans="1:5" ht="15.75" customHeight="1" x14ac:dyDescent="0.15">
      <c r="A85" s="290" t="s">
        <v>237</v>
      </c>
      <c r="B85" s="291">
        <v>170139984.36000001</v>
      </c>
      <c r="C85" s="292">
        <f t="shared" si="0"/>
        <v>1.4982752051818007</v>
      </c>
      <c r="E85" s="288"/>
    </row>
    <row r="86" spans="1:5" ht="15.75" customHeight="1" x14ac:dyDescent="0.15">
      <c r="A86" s="293" t="s">
        <v>238</v>
      </c>
      <c r="B86" s="294">
        <v>23848202</v>
      </c>
      <c r="C86" s="295">
        <f t="shared" si="0"/>
        <v>0.21001042100229228</v>
      </c>
      <c r="E86" s="288"/>
    </row>
    <row r="87" spans="1:5" ht="24" customHeight="1" x14ac:dyDescent="0.15">
      <c r="A87" s="282" t="s">
        <v>3</v>
      </c>
      <c r="B87" s="283" t="s">
        <v>11</v>
      </c>
      <c r="C87" s="284" t="s">
        <v>12</v>
      </c>
    </row>
    <row r="88" spans="1:5" ht="15.75" customHeight="1" x14ac:dyDescent="0.15">
      <c r="A88" s="290" t="s">
        <v>239</v>
      </c>
      <c r="B88" s="291">
        <v>3393198.93</v>
      </c>
      <c r="C88" s="292">
        <f t="shared" si="0"/>
        <v>2.9880958565925753E-2</v>
      </c>
      <c r="E88" s="288"/>
    </row>
    <row r="89" spans="1:5" ht="15.75" customHeight="1" x14ac:dyDescent="0.15">
      <c r="A89" s="290" t="s">
        <v>240</v>
      </c>
      <c r="B89" s="291">
        <v>88969848.5</v>
      </c>
      <c r="C89" s="292">
        <f t="shared" si="0"/>
        <v>0.78348025314424807</v>
      </c>
      <c r="E89" s="288"/>
    </row>
    <row r="90" spans="1:5" ht="15.75" customHeight="1" x14ac:dyDescent="0.15">
      <c r="A90" s="290" t="s">
        <v>241</v>
      </c>
      <c r="B90" s="291">
        <v>2084880</v>
      </c>
      <c r="C90" s="292">
        <f t="shared" si="0"/>
        <v>1.8359729028597591E-2</v>
      </c>
      <c r="E90" s="288"/>
    </row>
    <row r="91" spans="1:5" ht="15.75" customHeight="1" x14ac:dyDescent="0.15">
      <c r="A91" s="290" t="s">
        <v>242</v>
      </c>
      <c r="B91" s="291">
        <v>190438242.56</v>
      </c>
      <c r="C91" s="292">
        <f t="shared" si="0"/>
        <v>1.6770243515616923</v>
      </c>
      <c r="E91" s="288"/>
    </row>
    <row r="92" spans="1:5" ht="15.75" customHeight="1" x14ac:dyDescent="0.15">
      <c r="A92" s="290" t="s">
        <v>243</v>
      </c>
      <c r="B92" s="291">
        <v>14737533.52</v>
      </c>
      <c r="C92" s="292">
        <f t="shared" si="0"/>
        <v>0.12978066938004779</v>
      </c>
      <c r="E92" s="288"/>
    </row>
    <row r="93" spans="1:5" ht="15.75" customHeight="1" x14ac:dyDescent="0.15">
      <c r="A93" s="290" t="s">
        <v>244</v>
      </c>
      <c r="B93" s="291">
        <v>1481929.99</v>
      </c>
      <c r="C93" s="292">
        <f t="shared" si="0"/>
        <v>1.3050071493684211E-2</v>
      </c>
      <c r="E93" s="288"/>
    </row>
    <row r="94" spans="1:5" ht="15.75" customHeight="1" x14ac:dyDescent="0.15">
      <c r="A94" s="290" t="s">
        <v>245</v>
      </c>
      <c r="B94" s="291">
        <v>22924684</v>
      </c>
      <c r="C94" s="292">
        <f t="shared" si="0"/>
        <v>0.20187779934875233</v>
      </c>
      <c r="E94" s="288"/>
    </row>
    <row r="95" spans="1:5" ht="15.75" customHeight="1" x14ac:dyDescent="0.15">
      <c r="A95" s="290" t="s">
        <v>246</v>
      </c>
      <c r="B95" s="291">
        <v>13268490</v>
      </c>
      <c r="C95" s="292">
        <f t="shared" si="0"/>
        <v>0.11684407784556274</v>
      </c>
      <c r="E95" s="288"/>
    </row>
    <row r="96" spans="1:5" ht="15.75" customHeight="1" x14ac:dyDescent="0.15">
      <c r="A96" s="290" t="s">
        <v>247</v>
      </c>
      <c r="B96" s="291">
        <v>16947193.379999999</v>
      </c>
      <c r="C96" s="292">
        <f t="shared" si="0"/>
        <v>0.14923922635933143</v>
      </c>
      <c r="E96" s="288"/>
    </row>
    <row r="97" spans="1:5" ht="15.75" customHeight="1" x14ac:dyDescent="0.15">
      <c r="A97" s="290" t="s">
        <v>248</v>
      </c>
      <c r="B97" s="291">
        <v>2140938296.46</v>
      </c>
      <c r="C97" s="292">
        <f t="shared" si="0"/>
        <v>18.853385801558332</v>
      </c>
      <c r="E97" s="288"/>
    </row>
    <row r="98" spans="1:5" ht="15.75" customHeight="1" x14ac:dyDescent="0.15">
      <c r="A98" s="290" t="s">
        <v>249</v>
      </c>
      <c r="B98" s="291">
        <v>14307367</v>
      </c>
      <c r="C98" s="292">
        <f t="shared" si="0"/>
        <v>0.1259925661106151</v>
      </c>
      <c r="E98" s="288"/>
    </row>
    <row r="99" spans="1:5" ht="15.75" customHeight="1" x14ac:dyDescent="0.15">
      <c r="A99" s="290" t="s">
        <v>250</v>
      </c>
      <c r="B99" s="291">
        <v>3493925.25</v>
      </c>
      <c r="C99" s="292">
        <f t="shared" si="0"/>
        <v>3.0767967862023279E-2</v>
      </c>
      <c r="E99" s="288"/>
    </row>
    <row r="100" spans="1:5" ht="27" customHeight="1" x14ac:dyDescent="0.15">
      <c r="A100" s="290" t="s">
        <v>251</v>
      </c>
      <c r="B100" s="291">
        <v>15475072.289999999</v>
      </c>
      <c r="C100" s="292">
        <f t="shared" si="0"/>
        <v>0.13627553333638348</v>
      </c>
      <c r="E100" s="288"/>
    </row>
    <row r="101" spans="1:5" ht="15.75" customHeight="1" x14ac:dyDescent="0.15">
      <c r="A101" s="290" t="s">
        <v>252</v>
      </c>
      <c r="B101" s="291">
        <v>17348947</v>
      </c>
      <c r="C101" s="292">
        <f t="shared" si="0"/>
        <v>0.15277712187344167</v>
      </c>
      <c r="E101" s="288"/>
    </row>
    <row r="102" spans="1:5" ht="15.75" customHeight="1" x14ac:dyDescent="0.15">
      <c r="A102" s="290" t="s">
        <v>253</v>
      </c>
      <c r="B102" s="291">
        <v>22958112.949999999</v>
      </c>
      <c r="C102" s="292">
        <f t="shared" si="0"/>
        <v>0.20217217910380322</v>
      </c>
      <c r="E102" s="288"/>
    </row>
    <row r="103" spans="1:5" ht="15.75" customHeight="1" x14ac:dyDescent="0.15">
      <c r="A103" s="290" t="s">
        <v>254</v>
      </c>
      <c r="B103" s="291">
        <v>12718504</v>
      </c>
      <c r="C103" s="292">
        <f t="shared" si="0"/>
        <v>0.11200082838778951</v>
      </c>
      <c r="E103" s="288"/>
    </row>
    <row r="104" spans="1:5" ht="15.75" customHeight="1" x14ac:dyDescent="0.15">
      <c r="A104" s="290" t="s">
        <v>255</v>
      </c>
      <c r="B104" s="291">
        <v>6090414</v>
      </c>
      <c r="C104" s="292">
        <f t="shared" si="0"/>
        <v>5.3632991209075422E-2</v>
      </c>
      <c r="E104" s="288"/>
    </row>
    <row r="105" spans="1:5" ht="15.75" customHeight="1" x14ac:dyDescent="0.15">
      <c r="A105" s="290" t="s">
        <v>256</v>
      </c>
      <c r="B105" s="291">
        <v>456742.44</v>
      </c>
      <c r="C105" s="292">
        <f t="shared" si="0"/>
        <v>4.0221343359140545E-3</v>
      </c>
      <c r="E105" s="288"/>
    </row>
    <row r="106" spans="1:5" ht="15.75" customHeight="1" x14ac:dyDescent="0.15">
      <c r="A106" s="290" t="s">
        <v>257</v>
      </c>
      <c r="B106" s="291">
        <v>1935511.52</v>
      </c>
      <c r="C106" s="292">
        <f t="shared" si="0"/>
        <v>1.7044370438072717E-2</v>
      </c>
      <c r="E106" s="288"/>
    </row>
    <row r="107" spans="1:5" ht="15.75" customHeight="1" x14ac:dyDescent="0.15">
      <c r="A107" s="290" t="s">
        <v>258</v>
      </c>
      <c r="B107" s="291">
        <v>1450000</v>
      </c>
      <c r="C107" s="292">
        <f t="shared" si="0"/>
        <v>1.2768891778647455E-2</v>
      </c>
      <c r="E107" s="288"/>
    </row>
    <row r="108" spans="1:5" ht="15.75" customHeight="1" x14ac:dyDescent="0.15">
      <c r="A108" s="290" t="s">
        <v>259</v>
      </c>
      <c r="B108" s="291">
        <v>9301015</v>
      </c>
      <c r="C108" s="292">
        <f t="shared" si="0"/>
        <v>8.190596825281149E-2</v>
      </c>
      <c r="E108" s="288"/>
    </row>
    <row r="109" spans="1:5" ht="23.25" customHeight="1" x14ac:dyDescent="0.15">
      <c r="A109" s="290" t="s">
        <v>260</v>
      </c>
      <c r="B109" s="291">
        <v>99266732.189999998</v>
      </c>
      <c r="C109" s="292">
        <f t="shared" si="0"/>
        <v>0.87415597279592394</v>
      </c>
      <c r="E109" s="288"/>
    </row>
    <row r="110" spans="1:5" ht="15.75" customHeight="1" x14ac:dyDescent="0.15">
      <c r="A110" s="290" t="s">
        <v>261</v>
      </c>
      <c r="B110" s="291">
        <v>3278372</v>
      </c>
      <c r="C110" s="292">
        <f t="shared" si="0"/>
        <v>2.8869777433205526E-2</v>
      </c>
      <c r="E110" s="288"/>
    </row>
    <row r="111" spans="1:5" ht="23.25" customHeight="1" x14ac:dyDescent="0.15">
      <c r="A111" s="290" t="s">
        <v>262</v>
      </c>
      <c r="B111" s="291">
        <v>11513767.48</v>
      </c>
      <c r="C111" s="292">
        <f t="shared" si="0"/>
        <v>0.10139175925284857</v>
      </c>
      <c r="E111" s="288"/>
    </row>
    <row r="112" spans="1:5" ht="15.75" customHeight="1" x14ac:dyDescent="0.15">
      <c r="A112" s="290" t="s">
        <v>263</v>
      </c>
      <c r="B112" s="291">
        <v>2465940</v>
      </c>
      <c r="C112" s="292">
        <f t="shared" si="0"/>
        <v>2.171539378802614E-2</v>
      </c>
      <c r="E112" s="288"/>
    </row>
    <row r="113" spans="1:5" ht="15.75" customHeight="1" x14ac:dyDescent="0.15">
      <c r="A113" s="290" t="s">
        <v>264</v>
      </c>
      <c r="B113" s="291">
        <v>104301.17</v>
      </c>
      <c r="C113" s="292">
        <f t="shared" si="0"/>
        <v>9.1848989801124868E-4</v>
      </c>
      <c r="E113" s="288"/>
    </row>
    <row r="114" spans="1:5" ht="15.75" customHeight="1" x14ac:dyDescent="0.15">
      <c r="A114" s="290" t="s">
        <v>265</v>
      </c>
      <c r="B114" s="291">
        <v>295102</v>
      </c>
      <c r="C114" s="292">
        <f t="shared" si="0"/>
        <v>2.5987072425258076E-3</v>
      </c>
      <c r="E114" s="288"/>
    </row>
    <row r="115" spans="1:5" ht="24" customHeight="1" x14ac:dyDescent="0.15">
      <c r="A115" s="290" t="s">
        <v>266</v>
      </c>
      <c r="B115" s="291">
        <v>1175000</v>
      </c>
      <c r="C115" s="292">
        <f t="shared" si="0"/>
        <v>1.0347205406835007E-2</v>
      </c>
      <c r="E115" s="288"/>
    </row>
    <row r="116" spans="1:5" ht="15.75" customHeight="1" x14ac:dyDescent="0.15">
      <c r="A116" s="290" t="s">
        <v>267</v>
      </c>
      <c r="B116" s="291">
        <v>2402568.21</v>
      </c>
      <c r="C116" s="292">
        <f t="shared" si="0"/>
        <v>2.1157333423661193E-2</v>
      </c>
      <c r="E116" s="288"/>
    </row>
    <row r="117" spans="1:5" ht="15.75" customHeight="1" x14ac:dyDescent="0.15">
      <c r="A117" s="290" t="s">
        <v>268</v>
      </c>
      <c r="B117" s="291">
        <v>3635970</v>
      </c>
      <c r="C117" s="292">
        <f t="shared" si="0"/>
        <v>3.2018832717523302E-2</v>
      </c>
      <c r="E117" s="288"/>
    </row>
    <row r="118" spans="1:5" ht="15.75" customHeight="1" x14ac:dyDescent="0.15">
      <c r="A118" s="290" t="s">
        <v>269</v>
      </c>
      <c r="B118" s="291">
        <v>2039350.56</v>
      </c>
      <c r="C118" s="292">
        <f t="shared" si="0"/>
        <v>1.7958790758182127E-2</v>
      </c>
      <c r="E118" s="288"/>
    </row>
    <row r="119" spans="1:5" ht="15.75" customHeight="1" x14ac:dyDescent="0.15">
      <c r="A119" s="290" t="s">
        <v>270</v>
      </c>
      <c r="B119" s="291">
        <v>962797</v>
      </c>
      <c r="C119" s="292">
        <f t="shared" si="0"/>
        <v>8.4785177226251261E-3</v>
      </c>
      <c r="E119" s="288"/>
    </row>
    <row r="120" spans="1:5" ht="15.75" customHeight="1" x14ac:dyDescent="0.15">
      <c r="A120" s="290" t="s">
        <v>271</v>
      </c>
      <c r="B120" s="291">
        <v>660000</v>
      </c>
      <c r="C120" s="292">
        <f t="shared" si="0"/>
        <v>5.812047292349876E-3</v>
      </c>
      <c r="E120" s="288"/>
    </row>
    <row r="121" spans="1:5" ht="15.75" customHeight="1" x14ac:dyDescent="0.15">
      <c r="A121" s="290" t="s">
        <v>272</v>
      </c>
      <c r="B121" s="291">
        <v>660000</v>
      </c>
      <c r="C121" s="292">
        <f t="shared" si="0"/>
        <v>5.812047292349876E-3</v>
      </c>
      <c r="E121" s="288"/>
    </row>
    <row r="122" spans="1:5" ht="15.75" customHeight="1" x14ac:dyDescent="0.15">
      <c r="A122" s="290" t="s">
        <v>273</v>
      </c>
      <c r="B122" s="291">
        <v>50000</v>
      </c>
      <c r="C122" s="292">
        <f t="shared" si="0"/>
        <v>4.4030661305680878E-4</v>
      </c>
      <c r="E122" s="288"/>
    </row>
    <row r="123" spans="1:5" ht="15.75" customHeight="1" x14ac:dyDescent="0.15">
      <c r="A123" s="290" t="s">
        <v>274</v>
      </c>
      <c r="B123" s="291">
        <v>50000</v>
      </c>
      <c r="C123" s="292">
        <f t="shared" si="0"/>
        <v>4.4030661305680878E-4</v>
      </c>
      <c r="E123" s="288"/>
    </row>
    <row r="124" spans="1:5" ht="15.75" customHeight="1" x14ac:dyDescent="0.15">
      <c r="A124" s="290" t="s">
        <v>275</v>
      </c>
      <c r="B124" s="291">
        <v>300000</v>
      </c>
      <c r="C124" s="292">
        <f t="shared" si="0"/>
        <v>2.6418396783408527E-3</v>
      </c>
      <c r="E124" s="288"/>
    </row>
    <row r="125" spans="1:5" ht="15.75" customHeight="1" x14ac:dyDescent="0.15">
      <c r="A125" s="290" t="s">
        <v>276</v>
      </c>
      <c r="B125" s="291">
        <v>400000</v>
      </c>
      <c r="C125" s="292">
        <f t="shared" si="0"/>
        <v>3.5224529044544702E-3</v>
      </c>
      <c r="E125" s="288"/>
    </row>
    <row r="126" spans="1:5" ht="27" customHeight="1" x14ac:dyDescent="0.15">
      <c r="A126" s="290" t="s">
        <v>277</v>
      </c>
      <c r="B126" s="291">
        <v>500000</v>
      </c>
      <c r="C126" s="292">
        <f t="shared" si="0"/>
        <v>4.4030661305680882E-3</v>
      </c>
      <c r="E126" s="288"/>
    </row>
    <row r="127" spans="1:5" ht="15.75" customHeight="1" x14ac:dyDescent="0.15">
      <c r="A127" s="293" t="s">
        <v>278</v>
      </c>
      <c r="B127" s="294">
        <v>3122460</v>
      </c>
      <c r="C127" s="295">
        <f t="shared" si="0"/>
        <v>2.7496795740107265E-2</v>
      </c>
      <c r="E127" s="288"/>
    </row>
    <row r="128" spans="1:5" ht="24" customHeight="1" x14ac:dyDescent="0.15">
      <c r="A128" s="282" t="s">
        <v>3</v>
      </c>
      <c r="B128" s="283" t="s">
        <v>11</v>
      </c>
      <c r="C128" s="284" t="s">
        <v>12</v>
      </c>
    </row>
    <row r="129" spans="1:5" ht="15.75" customHeight="1" x14ac:dyDescent="0.15">
      <c r="A129" s="290" t="s">
        <v>279</v>
      </c>
      <c r="B129" s="291">
        <v>7114523.3899999997</v>
      </c>
      <c r="C129" s="292">
        <f t="shared" si="0"/>
        <v>6.2651433947286908E-2</v>
      </c>
      <c r="E129" s="288"/>
    </row>
    <row r="130" spans="1:5" ht="15.75" customHeight="1" x14ac:dyDescent="0.15">
      <c r="A130" s="290" t="s">
        <v>280</v>
      </c>
      <c r="B130" s="291">
        <v>295845204.45999998</v>
      </c>
      <c r="C130" s="292">
        <f t="shared" si="0"/>
        <v>2.605251999297634</v>
      </c>
      <c r="E130" s="288"/>
    </row>
    <row r="131" spans="1:5" ht="15.75" customHeight="1" x14ac:dyDescent="0.15">
      <c r="A131" s="290" t="s">
        <v>281</v>
      </c>
      <c r="B131" s="291">
        <v>41372303.039999999</v>
      </c>
      <c r="C131" s="292">
        <f t="shared" si="0"/>
        <v>0.36432997251804627</v>
      </c>
      <c r="E131" s="288"/>
    </row>
    <row r="132" spans="1:5" ht="15.75" customHeight="1" x14ac:dyDescent="0.15">
      <c r="A132" s="290" t="s">
        <v>282</v>
      </c>
      <c r="B132" s="291">
        <v>6393844.5999999996</v>
      </c>
      <c r="C132" s="292">
        <f t="shared" si="0"/>
        <v>5.6305041204751327E-2</v>
      </c>
      <c r="E132" s="288"/>
    </row>
    <row r="133" spans="1:5" ht="15.75" customHeight="1" x14ac:dyDescent="0.15">
      <c r="A133" s="290" t="s">
        <v>283</v>
      </c>
      <c r="B133" s="291">
        <v>384660</v>
      </c>
      <c r="C133" s="292">
        <f t="shared" si="0"/>
        <v>3.3873668355686413E-3</v>
      </c>
      <c r="E133" s="288"/>
    </row>
    <row r="134" spans="1:5" ht="15.75" customHeight="1" x14ac:dyDescent="0.15">
      <c r="A134" s="290" t="s">
        <v>284</v>
      </c>
      <c r="B134" s="291">
        <v>1686400</v>
      </c>
      <c r="C134" s="292">
        <f t="shared" si="0"/>
        <v>1.4850661445180047E-2</v>
      </c>
      <c r="E134" s="288"/>
    </row>
    <row r="135" spans="1:5" ht="15.75" customHeight="1" x14ac:dyDescent="0.15">
      <c r="A135" s="290" t="s">
        <v>285</v>
      </c>
      <c r="B135" s="291">
        <v>250000</v>
      </c>
      <c r="C135" s="292">
        <f t="shared" si="0"/>
        <v>2.2015330652840441E-3</v>
      </c>
      <c r="E135" s="288"/>
    </row>
    <row r="136" spans="1:5" ht="15.75" customHeight="1" x14ac:dyDescent="0.15">
      <c r="A136" s="290" t="s">
        <v>286</v>
      </c>
      <c r="B136" s="291">
        <v>14636158</v>
      </c>
      <c r="C136" s="292">
        <f t="shared" si="0"/>
        <v>0.12888794314288632</v>
      </c>
      <c r="E136" s="288"/>
    </row>
    <row r="137" spans="1:5" ht="15.75" customHeight="1" x14ac:dyDescent="0.15">
      <c r="A137" s="290" t="s">
        <v>287</v>
      </c>
      <c r="B137" s="291">
        <v>40000</v>
      </c>
      <c r="C137" s="292">
        <f t="shared" si="0"/>
        <v>3.5224529044544704E-4</v>
      </c>
      <c r="E137" s="288"/>
    </row>
    <row r="138" spans="1:5" ht="15.75" customHeight="1" x14ac:dyDescent="0.15">
      <c r="A138" s="290" t="s">
        <v>288</v>
      </c>
      <c r="B138" s="291">
        <v>450000</v>
      </c>
      <c r="C138" s="292">
        <f t="shared" si="0"/>
        <v>3.9627595175112792E-3</v>
      </c>
      <c r="E138" s="288"/>
    </row>
    <row r="139" spans="1:5" ht="27.75" customHeight="1" x14ac:dyDescent="0.15">
      <c r="A139" s="290" t="s">
        <v>289</v>
      </c>
      <c r="B139" s="291">
        <v>1000</v>
      </c>
      <c r="C139" s="292">
        <f t="shared" si="0"/>
        <v>8.8061322611361761E-6</v>
      </c>
      <c r="E139" s="288"/>
    </row>
    <row r="140" spans="1:5" ht="15.75" customHeight="1" x14ac:dyDescent="0.15">
      <c r="A140" s="290" t="s">
        <v>290</v>
      </c>
      <c r="B140" s="291">
        <v>768242</v>
      </c>
      <c r="C140" s="292">
        <f t="shared" si="0"/>
        <v>6.7652406605597784E-3</v>
      </c>
      <c r="E140" s="288"/>
    </row>
    <row r="141" spans="1:5" ht="15.75" customHeight="1" x14ac:dyDescent="0.15">
      <c r="A141" s="290" t="s">
        <v>291</v>
      </c>
      <c r="B141" s="291">
        <v>1300000000</v>
      </c>
      <c r="C141" s="292">
        <f t="shared" si="0"/>
        <v>11.447971939477029</v>
      </c>
      <c r="E141" s="288"/>
    </row>
    <row r="142" spans="1:5" ht="15.75" customHeight="1" x14ac:dyDescent="0.15">
      <c r="A142" s="290" t="s">
        <v>292</v>
      </c>
      <c r="B142" s="291">
        <v>122603643.98999999</v>
      </c>
      <c r="C142" s="292">
        <f t="shared" si="0"/>
        <v>1.0796639046731935</v>
      </c>
      <c r="E142" s="288"/>
    </row>
    <row r="143" spans="1:5" ht="15.75" customHeight="1" x14ac:dyDescent="0.15">
      <c r="A143" s="290" t="s">
        <v>293</v>
      </c>
      <c r="B143" s="291">
        <v>380025651.83999997</v>
      </c>
      <c r="C143" s="292">
        <f t="shared" si="0"/>
        <v>3.3465561527275285</v>
      </c>
      <c r="E143" s="288"/>
    </row>
    <row r="144" spans="1:5" ht="15.75" customHeight="1" x14ac:dyDescent="0.15">
      <c r="A144" s="290" t="s">
        <v>294</v>
      </c>
      <c r="B144" s="291">
        <v>311468482</v>
      </c>
      <c r="C144" s="292">
        <f t="shared" si="0"/>
        <v>2.7428326476673122</v>
      </c>
      <c r="E144" s="288"/>
    </row>
    <row r="145" spans="1:5" ht="15.75" customHeight="1" x14ac:dyDescent="0.15">
      <c r="A145" s="290" t="s">
        <v>295</v>
      </c>
      <c r="B145" s="291">
        <v>2092655</v>
      </c>
      <c r="C145" s="292">
        <f t="shared" si="0"/>
        <v>1.8428196706927923E-2</v>
      </c>
      <c r="E145" s="288"/>
    </row>
    <row r="146" spans="1:5" ht="15.75" customHeight="1" x14ac:dyDescent="0.15">
      <c r="A146" s="290" t="s">
        <v>296</v>
      </c>
      <c r="B146" s="291">
        <v>1445515</v>
      </c>
      <c r="C146" s="292">
        <f t="shared" si="0"/>
        <v>1.2729396275456259E-2</v>
      </c>
      <c r="E146" s="288"/>
    </row>
    <row r="147" spans="1:5" ht="15.75" customHeight="1" x14ac:dyDescent="0.15">
      <c r="A147" s="290" t="s">
        <v>297</v>
      </c>
      <c r="B147" s="291">
        <v>6543970</v>
      </c>
      <c r="C147" s="292">
        <f t="shared" si="0"/>
        <v>5.7627065332907304E-2</v>
      </c>
      <c r="E147" s="288"/>
    </row>
    <row r="148" spans="1:5" ht="15.75" customHeight="1" x14ac:dyDescent="0.15">
      <c r="A148" s="290" t="s">
        <v>298</v>
      </c>
      <c r="B148" s="291">
        <v>60229756.060000002</v>
      </c>
      <c r="C148" s="292">
        <f t="shared" si="0"/>
        <v>0.53039119792032807</v>
      </c>
      <c r="E148" s="288"/>
    </row>
    <row r="149" spans="1:5" ht="15.75" customHeight="1" x14ac:dyDescent="0.15">
      <c r="A149" s="290" t="s">
        <v>299</v>
      </c>
      <c r="B149" s="291">
        <v>610000000</v>
      </c>
      <c r="C149" s="292">
        <f t="shared" si="0"/>
        <v>5.3717406792930671</v>
      </c>
      <c r="E149" s="288"/>
    </row>
    <row r="150" spans="1:5" ht="15.75" customHeight="1" x14ac:dyDescent="0.15">
      <c r="A150" s="290" t="s">
        <v>300</v>
      </c>
      <c r="B150" s="291">
        <v>534408943.85000002</v>
      </c>
      <c r="C150" s="292">
        <f t="shared" si="0"/>
        <v>4.7060758410771966</v>
      </c>
      <c r="E150" s="288"/>
    </row>
    <row r="151" spans="1:5" ht="15.75" customHeight="1" x14ac:dyDescent="0.15">
      <c r="A151" s="290" t="s">
        <v>301</v>
      </c>
      <c r="B151" s="291">
        <v>457969470.68000001</v>
      </c>
      <c r="C151" s="292">
        <f t="shared" si="0"/>
        <v>4.0329397303706065</v>
      </c>
      <c r="E151" s="288"/>
    </row>
    <row r="152" spans="1:5" ht="15.75" customHeight="1" x14ac:dyDescent="0.15">
      <c r="A152" s="290" t="s">
        <v>302</v>
      </c>
      <c r="B152" s="291">
        <v>18755011.210000001</v>
      </c>
      <c r="C152" s="292">
        <f t="shared" si="0"/>
        <v>0.16515910927435162</v>
      </c>
      <c r="E152" s="288"/>
    </row>
    <row r="153" spans="1:5" ht="15.75" customHeight="1" x14ac:dyDescent="0.15">
      <c r="A153" s="290" t="s">
        <v>303</v>
      </c>
      <c r="B153" s="291">
        <v>56276695.969999999</v>
      </c>
      <c r="C153" s="292">
        <f t="shared" si="0"/>
        <v>0.49558002793156924</v>
      </c>
      <c r="E153" s="288"/>
    </row>
    <row r="154" spans="1:5" ht="15.75" customHeight="1" x14ac:dyDescent="0.15">
      <c r="A154" s="290" t="s">
        <v>304</v>
      </c>
      <c r="B154" s="291">
        <v>695591265.22000003</v>
      </c>
      <c r="C154" s="292">
        <f t="shared" si="0"/>
        <v>6.1254686812183721</v>
      </c>
      <c r="E154" s="288"/>
    </row>
    <row r="155" spans="1:5" ht="15.75" customHeight="1" x14ac:dyDescent="0.15">
      <c r="A155" s="290" t="s">
        <v>305</v>
      </c>
      <c r="B155" s="291">
        <v>183776769.31999999</v>
      </c>
      <c r="C155" s="292">
        <f t="shared" si="0"/>
        <v>1.6183625371562331</v>
      </c>
      <c r="E155" s="288"/>
    </row>
    <row r="156" spans="1:5" ht="15.75" customHeight="1" x14ac:dyDescent="0.15">
      <c r="A156" s="290" t="s">
        <v>306</v>
      </c>
      <c r="B156" s="291">
        <v>10000000</v>
      </c>
      <c r="C156" s="292">
        <f t="shared" si="0"/>
        <v>8.8061322611361764E-2</v>
      </c>
      <c r="E156" s="288"/>
    </row>
    <row r="157" spans="1:5" ht="15.75" customHeight="1" x14ac:dyDescent="0.15">
      <c r="A157" s="290" t="s">
        <v>307</v>
      </c>
      <c r="B157" s="291">
        <v>27796286</v>
      </c>
      <c r="C157" s="292">
        <f t="shared" si="0"/>
        <v>0.24477777088436783</v>
      </c>
      <c r="E157" s="288"/>
    </row>
    <row r="158" spans="1:5" ht="15.75" customHeight="1" x14ac:dyDescent="0.15">
      <c r="A158" s="290" t="s">
        <v>308</v>
      </c>
      <c r="B158" s="291">
        <v>99862672.079999998</v>
      </c>
      <c r="C158" s="292">
        <f t="shared" si="0"/>
        <v>0.87940389828695087</v>
      </c>
      <c r="E158" s="288"/>
    </row>
    <row r="159" spans="1:5" ht="15.75" customHeight="1" x14ac:dyDescent="0.15">
      <c r="A159" s="290" t="s">
        <v>309</v>
      </c>
      <c r="B159" s="291">
        <v>680000000</v>
      </c>
      <c r="C159" s="292">
        <f t="shared" si="0"/>
        <v>5.9881699375726001</v>
      </c>
      <c r="E159" s="288"/>
    </row>
    <row r="160" spans="1:5" ht="15.75" customHeight="1" x14ac:dyDescent="0.15">
      <c r="A160" s="290" t="s">
        <v>310</v>
      </c>
      <c r="B160" s="291">
        <v>11204173</v>
      </c>
      <c r="C160" s="292">
        <f t="shared" si="0"/>
        <v>9.8665429314650888E-2</v>
      </c>
      <c r="E160" s="288"/>
    </row>
    <row r="161" spans="1:5" ht="15.75" customHeight="1" x14ac:dyDescent="0.15">
      <c r="A161" s="290" t="s">
        <v>311</v>
      </c>
      <c r="B161" s="291">
        <v>389403816.05000001</v>
      </c>
      <c r="C161" s="292">
        <f t="shared" si="0"/>
        <v>3.4291415071274423</v>
      </c>
      <c r="E161" s="288"/>
    </row>
    <row r="162" spans="1:5" ht="15.75" customHeight="1" x14ac:dyDescent="0.15">
      <c r="A162" s="290" t="s">
        <v>312</v>
      </c>
      <c r="B162" s="291">
        <v>55555555.549999997</v>
      </c>
      <c r="C162" s="292">
        <f t="shared" si="0"/>
        <v>0.48922957001419792</v>
      </c>
      <c r="E162" s="288"/>
    </row>
    <row r="163" spans="1:5" ht="15.75" customHeight="1" x14ac:dyDescent="0.15">
      <c r="A163" s="290" t="s">
        <v>313</v>
      </c>
      <c r="B163" s="291">
        <v>365000000</v>
      </c>
      <c r="C163" s="292">
        <f t="shared" si="0"/>
        <v>3.2142382753147043</v>
      </c>
      <c r="E163" s="288"/>
    </row>
    <row r="164" spans="1:5" ht="15.75" customHeight="1" x14ac:dyDescent="0.15">
      <c r="A164" s="290" t="s">
        <v>314</v>
      </c>
      <c r="B164" s="291">
        <v>50536039</v>
      </c>
      <c r="C164" s="292">
        <f t="shared" si="0"/>
        <v>0.44502704338793597</v>
      </c>
      <c r="E164" s="288"/>
    </row>
    <row r="165" spans="1:5" ht="15.75" customHeight="1" x14ac:dyDescent="0.15">
      <c r="A165" s="290" t="s">
        <v>315</v>
      </c>
      <c r="B165" s="291">
        <v>4425125</v>
      </c>
      <c r="C165" s="292">
        <f t="shared" si="0"/>
        <v>3.8968236022060218E-2</v>
      </c>
      <c r="E165" s="288"/>
    </row>
    <row r="166" spans="1:5" ht="15.75" customHeight="1" x14ac:dyDescent="0.15">
      <c r="A166" s="290" t="s">
        <v>316</v>
      </c>
      <c r="B166" s="291">
        <v>6273850</v>
      </c>
      <c r="C166" s="292">
        <f t="shared" si="0"/>
        <v>5.5248352886529198E-2</v>
      </c>
      <c r="E166" s="288"/>
    </row>
    <row r="167" spans="1:5" ht="15.75" customHeight="1" x14ac:dyDescent="0.15">
      <c r="A167" s="290" t="s">
        <v>317</v>
      </c>
      <c r="B167" s="291">
        <v>1855250</v>
      </c>
      <c r="C167" s="292">
        <f t="shared" ref="C167:C190" si="1">B167*100/$B$6</f>
        <v>1.6337576877472889E-2</v>
      </c>
      <c r="E167" s="288"/>
    </row>
    <row r="168" spans="1:5" ht="15.75" customHeight="1" x14ac:dyDescent="0.15">
      <c r="A168" s="290" t="s">
        <v>318</v>
      </c>
      <c r="B168" s="291">
        <v>84270459.730000004</v>
      </c>
      <c r="C168" s="292">
        <f t="shared" si="1"/>
        <v>0.74209681408912997</v>
      </c>
      <c r="E168" s="288"/>
    </row>
    <row r="169" spans="1:5" ht="15.75" customHeight="1" x14ac:dyDescent="0.15">
      <c r="A169" s="290" t="s">
        <v>319</v>
      </c>
      <c r="B169" s="291">
        <v>105000</v>
      </c>
      <c r="C169" s="292">
        <f t="shared" si="1"/>
        <v>9.2464388741929848E-4</v>
      </c>
      <c r="E169" s="288"/>
    </row>
    <row r="170" spans="1:5" ht="15.75" customHeight="1" x14ac:dyDescent="0.15">
      <c r="A170" s="290" t="s">
        <v>320</v>
      </c>
      <c r="B170" s="291">
        <v>112250</v>
      </c>
      <c r="C170" s="292">
        <f t="shared" si="1"/>
        <v>9.8848834631253576E-4</v>
      </c>
      <c r="E170" s="288"/>
    </row>
    <row r="171" spans="1:5" ht="15.75" customHeight="1" x14ac:dyDescent="0.15">
      <c r="A171" s="290" t="s">
        <v>321</v>
      </c>
      <c r="B171" s="291">
        <v>276000</v>
      </c>
      <c r="C171" s="292">
        <f t="shared" si="1"/>
        <v>2.4304925040735848E-3</v>
      </c>
      <c r="E171" s="288"/>
    </row>
    <row r="172" spans="1:5" ht="15.75" customHeight="1" x14ac:dyDescent="0.15">
      <c r="A172" s="290" t="s">
        <v>322</v>
      </c>
      <c r="B172" s="291">
        <v>55000</v>
      </c>
      <c r="C172" s="292">
        <f t="shared" si="1"/>
        <v>4.843372743624897E-4</v>
      </c>
      <c r="E172" s="288"/>
    </row>
    <row r="173" spans="1:5" ht="15.75" customHeight="1" x14ac:dyDescent="0.15">
      <c r="A173" s="293" t="s">
        <v>323</v>
      </c>
      <c r="B173" s="294">
        <v>297000</v>
      </c>
      <c r="C173" s="295">
        <f t="shared" si="1"/>
        <v>2.6154212815574442E-3</v>
      </c>
      <c r="E173" s="288"/>
    </row>
    <row r="174" spans="1:5" ht="24" customHeight="1" x14ac:dyDescent="0.15">
      <c r="A174" s="282" t="s">
        <v>3</v>
      </c>
      <c r="B174" s="283" t="s">
        <v>11</v>
      </c>
      <c r="C174" s="284" t="s">
        <v>12</v>
      </c>
    </row>
    <row r="175" spans="1:5" ht="15.75" customHeight="1" x14ac:dyDescent="0.15">
      <c r="A175" s="290" t="s">
        <v>324</v>
      </c>
      <c r="B175" s="291">
        <v>34918</v>
      </c>
      <c r="C175" s="292">
        <f t="shared" si="1"/>
        <v>3.0749252629435302E-4</v>
      </c>
      <c r="E175" s="288"/>
    </row>
    <row r="176" spans="1:5" ht="15.75" customHeight="1" x14ac:dyDescent="0.15">
      <c r="A176" s="290" t="s">
        <v>325</v>
      </c>
      <c r="B176" s="291">
        <v>356000</v>
      </c>
      <c r="C176" s="292">
        <f t="shared" si="1"/>
        <v>3.1349830849644786E-3</v>
      </c>
      <c r="E176" s="288"/>
    </row>
    <row r="177" spans="1:5" ht="15.75" customHeight="1" x14ac:dyDescent="0.15">
      <c r="A177" s="290" t="s">
        <v>326</v>
      </c>
      <c r="B177" s="291">
        <v>59000</v>
      </c>
      <c r="C177" s="292">
        <f t="shared" si="1"/>
        <v>5.1956180340703435E-4</v>
      </c>
      <c r="E177" s="288"/>
    </row>
    <row r="178" spans="1:5" ht="15.75" customHeight="1" x14ac:dyDescent="0.15">
      <c r="A178" s="290" t="s">
        <v>327</v>
      </c>
      <c r="B178" s="291">
        <v>60000</v>
      </c>
      <c r="C178" s="292">
        <f t="shared" si="1"/>
        <v>5.2836793566817051E-4</v>
      </c>
      <c r="E178" s="288"/>
    </row>
    <row r="179" spans="1:5" ht="15.75" customHeight="1" x14ac:dyDescent="0.15">
      <c r="A179" s="290" t="s">
        <v>328</v>
      </c>
      <c r="B179" s="291">
        <v>4821882</v>
      </c>
      <c r="C179" s="292">
        <f t="shared" si="1"/>
        <v>4.2462130639591825E-2</v>
      </c>
      <c r="E179" s="288"/>
    </row>
    <row r="180" spans="1:5" ht="15.75" customHeight="1" x14ac:dyDescent="0.15">
      <c r="A180" s="290" t="s">
        <v>329</v>
      </c>
      <c r="B180" s="291">
        <v>370000</v>
      </c>
      <c r="C180" s="292">
        <f t="shared" si="1"/>
        <v>3.2582689366203849E-3</v>
      </c>
      <c r="E180" s="288"/>
    </row>
    <row r="181" spans="1:5" ht="15.75" customHeight="1" x14ac:dyDescent="0.15">
      <c r="A181" s="290" t="s">
        <v>330</v>
      </c>
      <c r="B181" s="291">
        <v>300000</v>
      </c>
      <c r="C181" s="292">
        <f t="shared" si="1"/>
        <v>2.6418396783408527E-3</v>
      </c>
      <c r="E181" s="288"/>
    </row>
    <row r="182" spans="1:5" ht="15.75" customHeight="1" x14ac:dyDescent="0.15">
      <c r="A182" s="290" t="s">
        <v>331</v>
      </c>
      <c r="B182" s="291">
        <v>200000</v>
      </c>
      <c r="C182" s="292">
        <f t="shared" si="1"/>
        <v>1.7612264522272351E-3</v>
      </c>
      <c r="E182" s="288"/>
    </row>
    <row r="183" spans="1:5" ht="15.75" customHeight="1" x14ac:dyDescent="0.15">
      <c r="A183" s="290" t="s">
        <v>332</v>
      </c>
      <c r="B183" s="291">
        <v>95000</v>
      </c>
      <c r="C183" s="292">
        <f t="shared" si="1"/>
        <v>8.3658256480793674E-4</v>
      </c>
      <c r="E183" s="288"/>
    </row>
    <row r="184" spans="1:5" ht="15.75" customHeight="1" x14ac:dyDescent="0.15">
      <c r="A184" s="290" t="s">
        <v>333</v>
      </c>
      <c r="B184" s="291">
        <v>336000</v>
      </c>
      <c r="C184" s="292">
        <f t="shared" si="1"/>
        <v>2.958860439741755E-3</v>
      </c>
      <c r="E184" s="288"/>
    </row>
    <row r="185" spans="1:5" ht="15.75" customHeight="1" x14ac:dyDescent="0.15">
      <c r="A185" s="290" t="s">
        <v>334</v>
      </c>
      <c r="B185" s="291">
        <v>71000</v>
      </c>
      <c r="C185" s="292">
        <f t="shared" si="1"/>
        <v>6.2523539054066852E-4</v>
      </c>
      <c r="E185" s="288"/>
    </row>
    <row r="186" spans="1:5" ht="15.75" customHeight="1" x14ac:dyDescent="0.15">
      <c r="A186" s="296" t="s">
        <v>335</v>
      </c>
      <c r="B186" s="291">
        <v>6000000</v>
      </c>
      <c r="C186" s="292">
        <f t="shared" si="1"/>
        <v>5.2836793566817059E-2</v>
      </c>
      <c r="E186" s="288"/>
    </row>
    <row r="187" spans="1:5" ht="15.75" customHeight="1" x14ac:dyDescent="0.15">
      <c r="A187" s="290" t="s">
        <v>336</v>
      </c>
      <c r="B187" s="291">
        <v>65500</v>
      </c>
      <c r="C187" s="292">
        <f t="shared" si="1"/>
        <v>5.7680166310441951E-4</v>
      </c>
      <c r="E187" s="288"/>
    </row>
    <row r="188" spans="1:5" ht="15.75" customHeight="1" x14ac:dyDescent="0.15">
      <c r="A188" s="290" t="s">
        <v>337</v>
      </c>
      <c r="B188" s="291">
        <v>91000</v>
      </c>
      <c r="C188" s="292">
        <f t="shared" si="1"/>
        <v>8.0135803576339198E-4</v>
      </c>
      <c r="E188" s="288"/>
    </row>
    <row r="189" spans="1:5" ht="15.75" customHeight="1" x14ac:dyDescent="0.15">
      <c r="A189" s="290" t="s">
        <v>338</v>
      </c>
      <c r="B189" s="291">
        <v>250000</v>
      </c>
      <c r="C189" s="292">
        <f t="shared" si="1"/>
        <v>2.2015330652840441E-3</v>
      </c>
      <c r="E189" s="288"/>
    </row>
    <row r="190" spans="1:5" ht="15.75" customHeight="1" x14ac:dyDescent="0.15">
      <c r="A190" s="293" t="s">
        <v>339</v>
      </c>
      <c r="B190" s="294">
        <v>507434.04</v>
      </c>
      <c r="C190" s="295">
        <f t="shared" si="1"/>
        <v>4.4685312700426649E-3</v>
      </c>
      <c r="E190" s="288"/>
    </row>
  </sheetData>
  <mergeCells count="3">
    <mergeCell ref="A1:C1"/>
    <mergeCell ref="A2:C2"/>
    <mergeCell ref="A3:C3"/>
  </mergeCells>
  <printOptions horizontalCentered="1"/>
  <pageMargins left="0.31496062992125984" right="0.39370078740157483" top="0.43307086614173229" bottom="0.19685039370078741" header="0" footer="0"/>
  <pageSetup scale="8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54"/>
  <sheetViews>
    <sheetView showGridLines="0" zoomScaleNormal="100" workbookViewId="0">
      <selection activeCell="C35" sqref="C35"/>
    </sheetView>
  </sheetViews>
  <sheetFormatPr baseColWidth="10" defaultRowHeight="10.5" x14ac:dyDescent="0.15"/>
  <cols>
    <col min="1" max="1" width="62.28515625" style="297" customWidth="1"/>
    <col min="2" max="2" width="16.85546875" style="278" customWidth="1"/>
    <col min="3" max="3" width="9.28515625" style="278" customWidth="1"/>
    <col min="4" max="4" width="2.7109375" style="278" customWidth="1"/>
    <col min="5" max="5" width="16.85546875" style="279" bestFit="1" customWidth="1"/>
    <col min="6" max="6" width="16.5703125" style="279" bestFit="1" customWidth="1"/>
    <col min="7" max="7" width="14.85546875" style="279" bestFit="1" customWidth="1"/>
    <col min="8" max="8" width="11.42578125" style="279"/>
    <col min="9" max="9" width="23.7109375" style="279" customWidth="1"/>
    <col min="10" max="12" width="11.42578125" style="279"/>
    <col min="13" max="13" width="40.28515625" style="279" customWidth="1"/>
    <col min="14" max="14" width="11.42578125" style="279"/>
    <col min="15" max="15" width="7.28515625" style="279" customWidth="1"/>
    <col min="16" max="169" width="11.42578125" style="279"/>
    <col min="170" max="16384" width="11.42578125" style="278"/>
  </cols>
  <sheetData>
    <row r="1" spans="1:169" x14ac:dyDescent="0.15">
      <c r="A1" s="950" t="s">
        <v>340</v>
      </c>
      <c r="B1" s="950"/>
      <c r="C1" s="950"/>
    </row>
    <row r="2" spans="1:169" x14ac:dyDescent="0.15">
      <c r="A2" s="950" t="s">
        <v>341</v>
      </c>
      <c r="B2" s="950"/>
      <c r="C2" s="950"/>
    </row>
    <row r="3" spans="1:169" x14ac:dyDescent="0.15">
      <c r="A3" s="951" t="s">
        <v>2</v>
      </c>
      <c r="B3" s="951"/>
      <c r="C3" s="951"/>
    </row>
    <row r="4" spans="1:169" ht="5.25" customHeight="1" x14ac:dyDescent="0.15">
      <c r="A4" s="280"/>
      <c r="B4" s="281"/>
      <c r="C4" s="281"/>
    </row>
    <row r="5" spans="1:169" ht="21" customHeight="1" x14ac:dyDescent="0.15">
      <c r="A5" s="282" t="s">
        <v>3</v>
      </c>
      <c r="B5" s="283" t="s">
        <v>11</v>
      </c>
      <c r="C5" s="284" t="s">
        <v>12</v>
      </c>
    </row>
    <row r="6" spans="1:169" x14ac:dyDescent="0.15">
      <c r="A6" s="298" t="s">
        <v>14</v>
      </c>
      <c r="B6" s="286">
        <f>SUM(B7:B54)</f>
        <v>2238028661.8399992</v>
      </c>
      <c r="C6" s="299">
        <f>SUM(C7:C54)</f>
        <v>100.00000000000004</v>
      </c>
      <c r="E6" s="300"/>
      <c r="F6" s="301"/>
    </row>
    <row r="7" spans="1:169" s="305" customFormat="1" ht="15.75" customHeight="1" x14ac:dyDescent="0.15">
      <c r="A7" s="302" t="s">
        <v>342</v>
      </c>
      <c r="B7" s="303">
        <v>79012785</v>
      </c>
      <c r="C7" s="304">
        <f t="shared" ref="C7:C54" si="0">B7*100/$B$6</f>
        <v>3.5304634988472174</v>
      </c>
      <c r="E7" s="306"/>
      <c r="F7" s="279"/>
      <c r="G7" s="279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7"/>
      <c r="AZ7" s="307"/>
      <c r="BA7" s="307"/>
      <c r="BB7" s="307"/>
      <c r="BC7" s="307"/>
      <c r="BD7" s="307"/>
      <c r="BE7" s="307"/>
      <c r="BF7" s="307"/>
      <c r="BG7" s="307"/>
      <c r="BH7" s="307"/>
      <c r="BI7" s="307"/>
      <c r="BJ7" s="307"/>
      <c r="BK7" s="307"/>
      <c r="BL7" s="307"/>
      <c r="BM7" s="307"/>
      <c r="BN7" s="307"/>
      <c r="BO7" s="307"/>
      <c r="BP7" s="307"/>
      <c r="BQ7" s="307"/>
      <c r="BR7" s="307"/>
      <c r="BS7" s="307"/>
      <c r="BT7" s="307"/>
      <c r="BU7" s="307"/>
      <c r="BV7" s="307"/>
      <c r="BW7" s="307"/>
      <c r="BX7" s="307"/>
      <c r="BY7" s="307"/>
      <c r="BZ7" s="307"/>
      <c r="CA7" s="307"/>
      <c r="CB7" s="307"/>
      <c r="CC7" s="307"/>
      <c r="CD7" s="307"/>
      <c r="CE7" s="307"/>
      <c r="CF7" s="307"/>
      <c r="CG7" s="307"/>
      <c r="CH7" s="307"/>
      <c r="CI7" s="307"/>
      <c r="CJ7" s="307"/>
      <c r="CK7" s="307"/>
      <c r="CL7" s="307"/>
      <c r="CM7" s="307"/>
      <c r="CN7" s="307"/>
      <c r="CO7" s="307"/>
      <c r="CP7" s="307"/>
      <c r="CQ7" s="307"/>
      <c r="CR7" s="307"/>
      <c r="CS7" s="307"/>
      <c r="CT7" s="307"/>
      <c r="CU7" s="307"/>
      <c r="CV7" s="307"/>
      <c r="CW7" s="307"/>
      <c r="CX7" s="307"/>
      <c r="CY7" s="307"/>
      <c r="CZ7" s="307"/>
      <c r="DA7" s="307"/>
      <c r="DB7" s="307"/>
      <c r="DC7" s="307"/>
      <c r="DD7" s="307"/>
      <c r="DE7" s="307"/>
      <c r="DF7" s="307"/>
      <c r="DG7" s="307"/>
      <c r="DH7" s="307"/>
      <c r="DI7" s="307"/>
      <c r="DJ7" s="307"/>
      <c r="DK7" s="307"/>
      <c r="DL7" s="307"/>
      <c r="DM7" s="307"/>
      <c r="DN7" s="307"/>
      <c r="DO7" s="307"/>
      <c r="DP7" s="307"/>
      <c r="DQ7" s="307"/>
      <c r="DR7" s="307"/>
      <c r="DS7" s="307"/>
      <c r="DT7" s="307"/>
      <c r="DU7" s="307"/>
      <c r="DV7" s="307"/>
      <c r="DW7" s="307"/>
      <c r="DX7" s="307"/>
      <c r="DY7" s="307"/>
      <c r="DZ7" s="307"/>
      <c r="EA7" s="307"/>
      <c r="EB7" s="307"/>
      <c r="EC7" s="307"/>
      <c r="ED7" s="307"/>
      <c r="EE7" s="307"/>
      <c r="EF7" s="307"/>
      <c r="EG7" s="307"/>
      <c r="EH7" s="307"/>
      <c r="EI7" s="307"/>
      <c r="EJ7" s="307"/>
      <c r="EK7" s="307"/>
      <c r="EL7" s="307"/>
      <c r="EM7" s="307"/>
      <c r="EN7" s="307"/>
      <c r="EO7" s="307"/>
      <c r="EP7" s="307"/>
      <c r="EQ7" s="307"/>
      <c r="ER7" s="307"/>
      <c r="ES7" s="307"/>
      <c r="ET7" s="307"/>
      <c r="EU7" s="307"/>
      <c r="EV7" s="307"/>
      <c r="EW7" s="307"/>
      <c r="EX7" s="307"/>
      <c r="EY7" s="307"/>
      <c r="EZ7" s="307"/>
      <c r="FA7" s="307"/>
      <c r="FB7" s="307"/>
      <c r="FC7" s="307"/>
      <c r="FD7" s="307"/>
      <c r="FE7" s="307"/>
      <c r="FF7" s="307"/>
      <c r="FG7" s="307"/>
      <c r="FH7" s="307"/>
      <c r="FI7" s="307"/>
      <c r="FJ7" s="307"/>
      <c r="FK7" s="307"/>
      <c r="FL7" s="307"/>
      <c r="FM7" s="307"/>
    </row>
    <row r="8" spans="1:169" s="305" customFormat="1" ht="15.75" customHeight="1" x14ac:dyDescent="0.15">
      <c r="A8" s="302" t="s">
        <v>343</v>
      </c>
      <c r="B8" s="303">
        <v>74260143</v>
      </c>
      <c r="C8" s="304">
        <f t="shared" si="0"/>
        <v>3.318105092494521</v>
      </c>
      <c r="E8" s="306"/>
      <c r="F8" s="279"/>
      <c r="G8" s="279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  <c r="BC8" s="307"/>
      <c r="BD8" s="307"/>
      <c r="BE8" s="307"/>
      <c r="BF8" s="307"/>
      <c r="BG8" s="307"/>
      <c r="BH8" s="307"/>
      <c r="BI8" s="307"/>
      <c r="BJ8" s="307"/>
      <c r="BK8" s="307"/>
      <c r="BL8" s="307"/>
      <c r="BM8" s="307"/>
      <c r="BN8" s="307"/>
      <c r="BO8" s="307"/>
      <c r="BP8" s="307"/>
      <c r="BQ8" s="307"/>
      <c r="BR8" s="307"/>
      <c r="BS8" s="307"/>
      <c r="BT8" s="307"/>
      <c r="BU8" s="307"/>
      <c r="BV8" s="307"/>
      <c r="BW8" s="307"/>
      <c r="BX8" s="307"/>
      <c r="BY8" s="307"/>
      <c r="BZ8" s="307"/>
      <c r="CA8" s="307"/>
      <c r="CB8" s="307"/>
      <c r="CC8" s="307"/>
      <c r="CD8" s="307"/>
      <c r="CE8" s="307"/>
      <c r="CF8" s="307"/>
      <c r="CG8" s="307"/>
      <c r="CH8" s="307"/>
      <c r="CI8" s="307"/>
      <c r="CJ8" s="307"/>
      <c r="CK8" s="307"/>
      <c r="CL8" s="307"/>
      <c r="CM8" s="307"/>
      <c r="CN8" s="307"/>
      <c r="CO8" s="307"/>
      <c r="CP8" s="307"/>
      <c r="CQ8" s="307"/>
      <c r="CR8" s="307"/>
      <c r="CS8" s="307"/>
      <c r="CT8" s="307"/>
      <c r="CU8" s="307"/>
      <c r="CV8" s="307"/>
      <c r="CW8" s="307"/>
      <c r="CX8" s="307"/>
      <c r="CY8" s="307"/>
      <c r="CZ8" s="307"/>
      <c r="DA8" s="307"/>
      <c r="DB8" s="307"/>
      <c r="DC8" s="307"/>
      <c r="DD8" s="307"/>
      <c r="DE8" s="307"/>
      <c r="DF8" s="307"/>
      <c r="DG8" s="307"/>
      <c r="DH8" s="307"/>
      <c r="DI8" s="307"/>
      <c r="DJ8" s="307"/>
      <c r="DK8" s="307"/>
      <c r="DL8" s="307"/>
      <c r="DM8" s="307"/>
      <c r="DN8" s="307"/>
      <c r="DO8" s="307"/>
      <c r="DP8" s="307"/>
      <c r="DQ8" s="307"/>
      <c r="DR8" s="307"/>
      <c r="DS8" s="307"/>
      <c r="DT8" s="307"/>
      <c r="DU8" s="307"/>
      <c r="DV8" s="307"/>
      <c r="DW8" s="307"/>
      <c r="DX8" s="307"/>
      <c r="DY8" s="307"/>
      <c r="DZ8" s="307"/>
      <c r="EA8" s="307"/>
      <c r="EB8" s="307"/>
      <c r="EC8" s="307"/>
      <c r="ED8" s="307"/>
      <c r="EE8" s="307"/>
      <c r="EF8" s="307"/>
      <c r="EG8" s="307"/>
      <c r="EH8" s="307"/>
      <c r="EI8" s="307"/>
      <c r="EJ8" s="307"/>
      <c r="EK8" s="307"/>
      <c r="EL8" s="307"/>
      <c r="EM8" s="307"/>
      <c r="EN8" s="307"/>
      <c r="EO8" s="307"/>
      <c r="EP8" s="307"/>
      <c r="EQ8" s="307"/>
      <c r="ER8" s="307"/>
      <c r="ES8" s="307"/>
      <c r="ET8" s="307"/>
      <c r="EU8" s="307"/>
      <c r="EV8" s="307"/>
      <c r="EW8" s="307"/>
      <c r="EX8" s="307"/>
      <c r="EY8" s="307"/>
      <c r="EZ8" s="307"/>
      <c r="FA8" s="307"/>
      <c r="FB8" s="307"/>
      <c r="FC8" s="307"/>
      <c r="FD8" s="307"/>
      <c r="FE8" s="307"/>
      <c r="FF8" s="307"/>
      <c r="FG8" s="307"/>
      <c r="FH8" s="307"/>
      <c r="FI8" s="307"/>
      <c r="FJ8" s="307"/>
      <c r="FK8" s="307"/>
      <c r="FL8" s="307"/>
      <c r="FM8" s="307"/>
    </row>
    <row r="9" spans="1:169" s="305" customFormat="1" ht="15.75" customHeight="1" x14ac:dyDescent="0.15">
      <c r="A9" s="302" t="s">
        <v>344</v>
      </c>
      <c r="B9" s="303">
        <v>843909222.29999995</v>
      </c>
      <c r="C9" s="304">
        <f t="shared" si="0"/>
        <v>37.707703957918866</v>
      </c>
      <c r="E9" s="306"/>
      <c r="F9" s="279"/>
      <c r="G9" s="279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307"/>
      <c r="BM9" s="307"/>
      <c r="BN9" s="307"/>
      <c r="BO9" s="307"/>
      <c r="BP9" s="307"/>
      <c r="BQ9" s="307"/>
      <c r="BR9" s="307"/>
      <c r="BS9" s="307"/>
      <c r="BT9" s="307"/>
      <c r="BU9" s="307"/>
      <c r="BV9" s="307"/>
      <c r="BW9" s="307"/>
      <c r="BX9" s="307"/>
      <c r="BY9" s="307"/>
      <c r="BZ9" s="307"/>
      <c r="CA9" s="307"/>
      <c r="CB9" s="307"/>
      <c r="CC9" s="307"/>
      <c r="CD9" s="307"/>
      <c r="CE9" s="307"/>
      <c r="CF9" s="307"/>
      <c r="CG9" s="307"/>
      <c r="CH9" s="307"/>
      <c r="CI9" s="307"/>
      <c r="CJ9" s="307"/>
      <c r="CK9" s="307"/>
      <c r="CL9" s="307"/>
      <c r="CM9" s="307"/>
      <c r="CN9" s="307"/>
      <c r="CO9" s="307"/>
      <c r="CP9" s="307"/>
      <c r="CQ9" s="307"/>
      <c r="CR9" s="307"/>
      <c r="CS9" s="307"/>
      <c r="CT9" s="307"/>
      <c r="CU9" s="307"/>
      <c r="CV9" s="307"/>
      <c r="CW9" s="307"/>
      <c r="CX9" s="307"/>
      <c r="CY9" s="307"/>
      <c r="CZ9" s="307"/>
      <c r="DA9" s="307"/>
      <c r="DB9" s="307"/>
      <c r="DC9" s="307"/>
      <c r="DD9" s="307"/>
      <c r="DE9" s="307"/>
      <c r="DF9" s="307"/>
      <c r="DG9" s="307"/>
      <c r="DH9" s="307"/>
      <c r="DI9" s="307"/>
      <c r="DJ9" s="307"/>
      <c r="DK9" s="307"/>
      <c r="DL9" s="307"/>
      <c r="DM9" s="307"/>
      <c r="DN9" s="307"/>
      <c r="DO9" s="307"/>
      <c r="DP9" s="307"/>
      <c r="DQ9" s="307"/>
      <c r="DR9" s="307"/>
      <c r="DS9" s="307"/>
      <c r="DT9" s="307"/>
      <c r="DU9" s="307"/>
      <c r="DV9" s="307"/>
      <c r="DW9" s="307"/>
      <c r="DX9" s="307"/>
      <c r="DY9" s="307"/>
      <c r="DZ9" s="307"/>
      <c r="EA9" s="307"/>
      <c r="EB9" s="307"/>
      <c r="EC9" s="307"/>
      <c r="ED9" s="307"/>
      <c r="EE9" s="307"/>
      <c r="EF9" s="307"/>
      <c r="EG9" s="307"/>
      <c r="EH9" s="307"/>
      <c r="EI9" s="307"/>
      <c r="EJ9" s="307"/>
      <c r="EK9" s="307"/>
      <c r="EL9" s="307"/>
      <c r="EM9" s="307"/>
      <c r="EN9" s="307"/>
      <c r="EO9" s="307"/>
      <c r="EP9" s="307"/>
      <c r="EQ9" s="307"/>
      <c r="ER9" s="307"/>
      <c r="ES9" s="307"/>
      <c r="ET9" s="307"/>
      <c r="EU9" s="307"/>
      <c r="EV9" s="307"/>
      <c r="EW9" s="307"/>
      <c r="EX9" s="307"/>
      <c r="EY9" s="307"/>
      <c r="EZ9" s="307"/>
      <c r="FA9" s="307"/>
      <c r="FB9" s="307"/>
      <c r="FC9" s="307"/>
      <c r="FD9" s="307"/>
      <c r="FE9" s="307"/>
      <c r="FF9" s="307"/>
      <c r="FG9" s="307"/>
      <c r="FH9" s="307"/>
      <c r="FI9" s="307"/>
      <c r="FJ9" s="307"/>
      <c r="FK9" s="307"/>
      <c r="FL9" s="307"/>
      <c r="FM9" s="307"/>
    </row>
    <row r="10" spans="1:169" s="305" customFormat="1" ht="15.75" customHeight="1" x14ac:dyDescent="0.15">
      <c r="A10" s="302" t="s">
        <v>345</v>
      </c>
      <c r="B10" s="303">
        <v>8936956</v>
      </c>
      <c r="C10" s="304">
        <f t="shared" si="0"/>
        <v>0.39932267858680887</v>
      </c>
      <c r="E10" s="306"/>
      <c r="F10" s="279"/>
      <c r="G10" s="279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  <c r="BE10" s="307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  <c r="BQ10" s="307"/>
      <c r="BR10" s="307"/>
      <c r="BS10" s="307"/>
      <c r="BT10" s="307"/>
      <c r="BU10" s="307"/>
      <c r="BV10" s="307"/>
      <c r="BW10" s="307"/>
      <c r="BX10" s="307"/>
      <c r="BY10" s="307"/>
      <c r="BZ10" s="307"/>
      <c r="CA10" s="307"/>
      <c r="CB10" s="307"/>
      <c r="CC10" s="307"/>
      <c r="CD10" s="307"/>
      <c r="CE10" s="307"/>
      <c r="CF10" s="307"/>
      <c r="CG10" s="307"/>
      <c r="CH10" s="307"/>
      <c r="CI10" s="307"/>
      <c r="CJ10" s="307"/>
      <c r="CK10" s="307"/>
      <c r="CL10" s="307"/>
      <c r="CM10" s="307"/>
      <c r="CN10" s="307"/>
      <c r="CO10" s="307"/>
      <c r="CP10" s="307"/>
      <c r="CQ10" s="307"/>
      <c r="CR10" s="307"/>
      <c r="CS10" s="307"/>
      <c r="CT10" s="307"/>
      <c r="CU10" s="307"/>
      <c r="CV10" s="307"/>
      <c r="CW10" s="307"/>
      <c r="CX10" s="307"/>
      <c r="CY10" s="307"/>
      <c r="CZ10" s="307"/>
      <c r="DA10" s="307"/>
      <c r="DB10" s="307"/>
      <c r="DC10" s="307"/>
      <c r="DD10" s="307"/>
      <c r="DE10" s="307"/>
      <c r="DF10" s="307"/>
      <c r="DG10" s="307"/>
      <c r="DH10" s="307"/>
      <c r="DI10" s="307"/>
      <c r="DJ10" s="307"/>
      <c r="DK10" s="307"/>
      <c r="DL10" s="307"/>
      <c r="DM10" s="307"/>
      <c r="DN10" s="307"/>
      <c r="DO10" s="307"/>
      <c r="DP10" s="307"/>
      <c r="DQ10" s="307"/>
      <c r="DR10" s="307"/>
      <c r="DS10" s="307"/>
      <c r="DT10" s="307"/>
      <c r="DU10" s="307"/>
      <c r="DV10" s="307"/>
      <c r="DW10" s="307"/>
      <c r="DX10" s="307"/>
      <c r="DY10" s="307"/>
      <c r="DZ10" s="307"/>
      <c r="EA10" s="307"/>
      <c r="EB10" s="307"/>
      <c r="EC10" s="307"/>
      <c r="ED10" s="307"/>
      <c r="EE10" s="307"/>
      <c r="EF10" s="307"/>
      <c r="EG10" s="307"/>
      <c r="EH10" s="307"/>
      <c r="EI10" s="307"/>
      <c r="EJ10" s="307"/>
      <c r="EK10" s="307"/>
      <c r="EL10" s="307"/>
      <c r="EM10" s="307"/>
      <c r="EN10" s="307"/>
      <c r="EO10" s="307"/>
      <c r="EP10" s="307"/>
      <c r="EQ10" s="307"/>
      <c r="ER10" s="307"/>
      <c r="ES10" s="307"/>
      <c r="ET10" s="307"/>
      <c r="EU10" s="307"/>
      <c r="EV10" s="307"/>
      <c r="EW10" s="307"/>
      <c r="EX10" s="307"/>
      <c r="EY10" s="307"/>
      <c r="EZ10" s="307"/>
      <c r="FA10" s="307"/>
      <c r="FB10" s="307"/>
      <c r="FC10" s="307"/>
      <c r="FD10" s="307"/>
      <c r="FE10" s="307"/>
      <c r="FF10" s="307"/>
      <c r="FG10" s="307"/>
      <c r="FH10" s="307"/>
      <c r="FI10" s="307"/>
      <c r="FJ10" s="307"/>
      <c r="FK10" s="307"/>
      <c r="FL10" s="307"/>
      <c r="FM10" s="307"/>
    </row>
    <row r="11" spans="1:169" s="305" customFormat="1" ht="15.75" customHeight="1" x14ac:dyDescent="0.15">
      <c r="A11" s="302" t="s">
        <v>346</v>
      </c>
      <c r="B11" s="303">
        <v>11796939</v>
      </c>
      <c r="C11" s="304">
        <f t="shared" si="0"/>
        <v>0.52711295441145622</v>
      </c>
      <c r="E11" s="306"/>
      <c r="F11" s="279"/>
      <c r="G11" s="279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  <c r="AH11" s="307"/>
      <c r="AI11" s="307"/>
      <c r="AJ11" s="307"/>
      <c r="AK11" s="307"/>
      <c r="AL11" s="307"/>
      <c r="AM11" s="307"/>
      <c r="AN11" s="307"/>
      <c r="AO11" s="307"/>
      <c r="AP11" s="307"/>
      <c r="AQ11" s="307"/>
      <c r="AR11" s="307"/>
      <c r="AS11" s="307"/>
      <c r="AT11" s="307"/>
      <c r="AU11" s="307"/>
      <c r="AV11" s="307"/>
      <c r="AW11" s="307"/>
      <c r="AX11" s="307"/>
      <c r="AY11" s="307"/>
      <c r="AZ11" s="307"/>
      <c r="BA11" s="307"/>
      <c r="BB11" s="307"/>
      <c r="BC11" s="307"/>
      <c r="BD11" s="307"/>
      <c r="BE11" s="307"/>
      <c r="BF11" s="307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  <c r="BQ11" s="307"/>
      <c r="BR11" s="307"/>
      <c r="BS11" s="307"/>
      <c r="BT11" s="307"/>
      <c r="BU11" s="307"/>
      <c r="BV11" s="307"/>
      <c r="BW11" s="307"/>
      <c r="BX11" s="307"/>
      <c r="BY11" s="307"/>
      <c r="BZ11" s="307"/>
      <c r="CA11" s="307"/>
      <c r="CB11" s="307"/>
      <c r="CC11" s="307"/>
      <c r="CD11" s="307"/>
      <c r="CE11" s="307"/>
      <c r="CF11" s="307"/>
      <c r="CG11" s="307"/>
      <c r="CH11" s="307"/>
      <c r="CI11" s="307"/>
      <c r="CJ11" s="307"/>
      <c r="CK11" s="307"/>
      <c r="CL11" s="307"/>
      <c r="CM11" s="307"/>
      <c r="CN11" s="307"/>
      <c r="CO11" s="307"/>
      <c r="CP11" s="307"/>
      <c r="CQ11" s="307"/>
      <c r="CR11" s="307"/>
      <c r="CS11" s="307"/>
      <c r="CT11" s="307"/>
      <c r="CU11" s="307"/>
      <c r="CV11" s="307"/>
      <c r="CW11" s="307"/>
      <c r="CX11" s="307"/>
      <c r="CY11" s="307"/>
      <c r="CZ11" s="307"/>
      <c r="DA11" s="307"/>
      <c r="DB11" s="307"/>
      <c r="DC11" s="307"/>
      <c r="DD11" s="307"/>
      <c r="DE11" s="307"/>
      <c r="DF11" s="307"/>
      <c r="DG11" s="307"/>
      <c r="DH11" s="307"/>
      <c r="DI11" s="307"/>
      <c r="DJ11" s="307"/>
      <c r="DK11" s="307"/>
      <c r="DL11" s="307"/>
      <c r="DM11" s="307"/>
      <c r="DN11" s="307"/>
      <c r="DO11" s="307"/>
      <c r="DP11" s="307"/>
      <c r="DQ11" s="307"/>
      <c r="DR11" s="307"/>
      <c r="DS11" s="307"/>
      <c r="DT11" s="307"/>
      <c r="DU11" s="307"/>
      <c r="DV11" s="307"/>
      <c r="DW11" s="307"/>
      <c r="DX11" s="307"/>
      <c r="DY11" s="307"/>
      <c r="DZ11" s="307"/>
      <c r="EA11" s="307"/>
      <c r="EB11" s="307"/>
      <c r="EC11" s="307"/>
      <c r="ED11" s="307"/>
      <c r="EE11" s="307"/>
      <c r="EF11" s="307"/>
      <c r="EG11" s="307"/>
      <c r="EH11" s="307"/>
      <c r="EI11" s="307"/>
      <c r="EJ11" s="307"/>
      <c r="EK11" s="307"/>
      <c r="EL11" s="307"/>
      <c r="EM11" s="307"/>
      <c r="EN11" s="307"/>
      <c r="EO11" s="307"/>
      <c r="EP11" s="307"/>
      <c r="EQ11" s="307"/>
      <c r="ER11" s="307"/>
      <c r="ES11" s="307"/>
      <c r="ET11" s="307"/>
      <c r="EU11" s="307"/>
      <c r="EV11" s="307"/>
      <c r="EW11" s="307"/>
      <c r="EX11" s="307"/>
      <c r="EY11" s="307"/>
      <c r="EZ11" s="307"/>
      <c r="FA11" s="307"/>
      <c r="FB11" s="307"/>
      <c r="FC11" s="307"/>
      <c r="FD11" s="307"/>
      <c r="FE11" s="307"/>
      <c r="FF11" s="307"/>
      <c r="FG11" s="307"/>
      <c r="FH11" s="307"/>
      <c r="FI11" s="307"/>
      <c r="FJ11" s="307"/>
      <c r="FK11" s="307"/>
      <c r="FL11" s="307"/>
      <c r="FM11" s="307"/>
    </row>
    <row r="12" spans="1:169" s="305" customFormat="1" ht="15.75" customHeight="1" x14ac:dyDescent="0.15">
      <c r="A12" s="302" t="s">
        <v>347</v>
      </c>
      <c r="B12" s="303">
        <v>20312408</v>
      </c>
      <c r="C12" s="304">
        <f t="shared" si="0"/>
        <v>0.9076026749049817</v>
      </c>
      <c r="E12" s="306"/>
      <c r="F12" s="279"/>
      <c r="G12" s="279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307"/>
      <c r="AZ12" s="307"/>
      <c r="BA12" s="307"/>
      <c r="BB12" s="307"/>
      <c r="BC12" s="307"/>
      <c r="BD12" s="307"/>
      <c r="BE12" s="307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  <c r="BQ12" s="307"/>
      <c r="BR12" s="307"/>
      <c r="BS12" s="307"/>
      <c r="BT12" s="307"/>
      <c r="BU12" s="307"/>
      <c r="BV12" s="307"/>
      <c r="BW12" s="307"/>
      <c r="BX12" s="307"/>
      <c r="BY12" s="307"/>
      <c r="BZ12" s="307"/>
      <c r="CA12" s="307"/>
      <c r="CB12" s="307"/>
      <c r="CC12" s="307"/>
      <c r="CD12" s="307"/>
      <c r="CE12" s="307"/>
      <c r="CF12" s="307"/>
      <c r="CG12" s="307"/>
      <c r="CH12" s="307"/>
      <c r="CI12" s="307"/>
      <c r="CJ12" s="307"/>
      <c r="CK12" s="307"/>
      <c r="CL12" s="307"/>
      <c r="CM12" s="307"/>
      <c r="CN12" s="307"/>
      <c r="CO12" s="307"/>
      <c r="CP12" s="307"/>
      <c r="CQ12" s="307"/>
      <c r="CR12" s="307"/>
      <c r="CS12" s="307"/>
      <c r="CT12" s="307"/>
      <c r="CU12" s="307"/>
      <c r="CV12" s="307"/>
      <c r="CW12" s="307"/>
      <c r="CX12" s="307"/>
      <c r="CY12" s="307"/>
      <c r="CZ12" s="307"/>
      <c r="DA12" s="307"/>
      <c r="DB12" s="307"/>
      <c r="DC12" s="307"/>
      <c r="DD12" s="307"/>
      <c r="DE12" s="307"/>
      <c r="DF12" s="307"/>
      <c r="DG12" s="307"/>
      <c r="DH12" s="307"/>
      <c r="DI12" s="307"/>
      <c r="DJ12" s="307"/>
      <c r="DK12" s="307"/>
      <c r="DL12" s="307"/>
      <c r="DM12" s="307"/>
      <c r="DN12" s="307"/>
      <c r="DO12" s="307"/>
      <c r="DP12" s="307"/>
      <c r="DQ12" s="307"/>
      <c r="DR12" s="307"/>
      <c r="DS12" s="307"/>
      <c r="DT12" s="307"/>
      <c r="DU12" s="307"/>
      <c r="DV12" s="307"/>
      <c r="DW12" s="307"/>
      <c r="DX12" s="307"/>
      <c r="DY12" s="307"/>
      <c r="DZ12" s="307"/>
      <c r="EA12" s="307"/>
      <c r="EB12" s="307"/>
      <c r="EC12" s="307"/>
      <c r="ED12" s="307"/>
      <c r="EE12" s="307"/>
      <c r="EF12" s="307"/>
      <c r="EG12" s="307"/>
      <c r="EH12" s="307"/>
      <c r="EI12" s="307"/>
      <c r="EJ12" s="307"/>
      <c r="EK12" s="307"/>
      <c r="EL12" s="307"/>
      <c r="EM12" s="307"/>
      <c r="EN12" s="307"/>
      <c r="EO12" s="307"/>
      <c r="EP12" s="307"/>
      <c r="EQ12" s="307"/>
      <c r="ER12" s="307"/>
      <c r="ES12" s="307"/>
      <c r="ET12" s="307"/>
      <c r="EU12" s="307"/>
      <c r="EV12" s="307"/>
      <c r="EW12" s="307"/>
      <c r="EX12" s="307"/>
      <c r="EY12" s="307"/>
      <c r="EZ12" s="307"/>
      <c r="FA12" s="307"/>
      <c r="FB12" s="307"/>
      <c r="FC12" s="307"/>
      <c r="FD12" s="307"/>
      <c r="FE12" s="307"/>
      <c r="FF12" s="307"/>
      <c r="FG12" s="307"/>
      <c r="FH12" s="307"/>
      <c r="FI12" s="307"/>
      <c r="FJ12" s="307"/>
      <c r="FK12" s="307"/>
      <c r="FL12" s="307"/>
      <c r="FM12" s="307"/>
    </row>
    <row r="13" spans="1:169" s="305" customFormat="1" ht="15.75" customHeight="1" x14ac:dyDescent="0.15">
      <c r="A13" s="302" t="s">
        <v>348</v>
      </c>
      <c r="B13" s="303">
        <v>9418450</v>
      </c>
      <c r="C13" s="304">
        <f t="shared" si="0"/>
        <v>0.42083688026839677</v>
      </c>
      <c r="E13" s="306"/>
      <c r="F13" s="279"/>
      <c r="G13" s="279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  <c r="AH13" s="307"/>
      <c r="AI13" s="307"/>
      <c r="AJ13" s="307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U13" s="307"/>
      <c r="AV13" s="307"/>
      <c r="AW13" s="307"/>
      <c r="AX13" s="307"/>
      <c r="AY13" s="307"/>
      <c r="AZ13" s="307"/>
      <c r="BA13" s="307"/>
      <c r="BB13" s="307"/>
      <c r="BC13" s="307"/>
      <c r="BD13" s="307"/>
      <c r="BE13" s="307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  <c r="BQ13" s="307"/>
      <c r="BR13" s="307"/>
      <c r="BS13" s="307"/>
      <c r="BT13" s="307"/>
      <c r="BU13" s="307"/>
      <c r="BV13" s="307"/>
      <c r="BW13" s="307"/>
      <c r="BX13" s="307"/>
      <c r="BY13" s="307"/>
      <c r="BZ13" s="307"/>
      <c r="CA13" s="307"/>
      <c r="CB13" s="307"/>
      <c r="CC13" s="307"/>
      <c r="CD13" s="307"/>
      <c r="CE13" s="307"/>
      <c r="CF13" s="307"/>
      <c r="CG13" s="307"/>
      <c r="CH13" s="307"/>
      <c r="CI13" s="307"/>
      <c r="CJ13" s="307"/>
      <c r="CK13" s="307"/>
      <c r="CL13" s="307"/>
      <c r="CM13" s="307"/>
      <c r="CN13" s="307"/>
      <c r="CO13" s="307"/>
      <c r="CP13" s="307"/>
      <c r="CQ13" s="307"/>
      <c r="CR13" s="307"/>
      <c r="CS13" s="307"/>
      <c r="CT13" s="307"/>
      <c r="CU13" s="307"/>
      <c r="CV13" s="307"/>
      <c r="CW13" s="307"/>
      <c r="CX13" s="307"/>
      <c r="CY13" s="307"/>
      <c r="CZ13" s="307"/>
      <c r="DA13" s="307"/>
      <c r="DB13" s="307"/>
      <c r="DC13" s="307"/>
      <c r="DD13" s="307"/>
      <c r="DE13" s="307"/>
      <c r="DF13" s="307"/>
      <c r="DG13" s="307"/>
      <c r="DH13" s="307"/>
      <c r="DI13" s="307"/>
      <c r="DJ13" s="307"/>
      <c r="DK13" s="307"/>
      <c r="DL13" s="307"/>
      <c r="DM13" s="307"/>
      <c r="DN13" s="307"/>
      <c r="DO13" s="307"/>
      <c r="DP13" s="307"/>
      <c r="DQ13" s="307"/>
      <c r="DR13" s="307"/>
      <c r="DS13" s="307"/>
      <c r="DT13" s="307"/>
      <c r="DU13" s="307"/>
      <c r="DV13" s="307"/>
      <c r="DW13" s="307"/>
      <c r="DX13" s="307"/>
      <c r="DY13" s="307"/>
      <c r="DZ13" s="307"/>
      <c r="EA13" s="307"/>
      <c r="EB13" s="307"/>
      <c r="EC13" s="307"/>
      <c r="ED13" s="307"/>
      <c r="EE13" s="307"/>
      <c r="EF13" s="307"/>
      <c r="EG13" s="307"/>
      <c r="EH13" s="307"/>
      <c r="EI13" s="307"/>
      <c r="EJ13" s="307"/>
      <c r="EK13" s="307"/>
      <c r="EL13" s="307"/>
      <c r="EM13" s="307"/>
      <c r="EN13" s="307"/>
      <c r="EO13" s="307"/>
      <c r="EP13" s="307"/>
      <c r="EQ13" s="307"/>
      <c r="ER13" s="307"/>
      <c r="ES13" s="307"/>
      <c r="ET13" s="307"/>
      <c r="EU13" s="307"/>
      <c r="EV13" s="307"/>
      <c r="EW13" s="307"/>
      <c r="EX13" s="307"/>
      <c r="EY13" s="307"/>
      <c r="EZ13" s="307"/>
      <c r="FA13" s="307"/>
      <c r="FB13" s="307"/>
      <c r="FC13" s="307"/>
      <c r="FD13" s="307"/>
      <c r="FE13" s="307"/>
      <c r="FF13" s="307"/>
      <c r="FG13" s="307"/>
      <c r="FH13" s="307"/>
      <c r="FI13" s="307"/>
      <c r="FJ13" s="307"/>
      <c r="FK13" s="307"/>
      <c r="FL13" s="307"/>
      <c r="FM13" s="307"/>
    </row>
    <row r="14" spans="1:169" s="305" customFormat="1" ht="15.75" customHeight="1" x14ac:dyDescent="0.15">
      <c r="A14" s="302" t="s">
        <v>349</v>
      </c>
      <c r="B14" s="303">
        <v>285407886.18000001</v>
      </c>
      <c r="C14" s="304">
        <f t="shared" si="0"/>
        <v>12.752646605756667</v>
      </c>
      <c r="E14" s="300"/>
      <c r="F14" s="279"/>
      <c r="G14" s="279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7"/>
      <c r="BB14" s="307"/>
      <c r="BC14" s="307"/>
      <c r="BD14" s="307"/>
      <c r="BE14" s="307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  <c r="BQ14" s="307"/>
      <c r="BR14" s="307"/>
      <c r="BS14" s="307"/>
      <c r="BT14" s="307"/>
      <c r="BU14" s="307"/>
      <c r="BV14" s="307"/>
      <c r="BW14" s="307"/>
      <c r="BX14" s="307"/>
      <c r="BY14" s="307"/>
      <c r="BZ14" s="307"/>
      <c r="CA14" s="307"/>
      <c r="CB14" s="307"/>
      <c r="CC14" s="307"/>
      <c r="CD14" s="307"/>
      <c r="CE14" s="307"/>
      <c r="CF14" s="307"/>
      <c r="CG14" s="307"/>
      <c r="CH14" s="307"/>
      <c r="CI14" s="307"/>
      <c r="CJ14" s="307"/>
      <c r="CK14" s="307"/>
      <c r="CL14" s="307"/>
      <c r="CM14" s="307"/>
      <c r="CN14" s="307"/>
      <c r="CO14" s="307"/>
      <c r="CP14" s="307"/>
      <c r="CQ14" s="307"/>
      <c r="CR14" s="307"/>
      <c r="CS14" s="307"/>
      <c r="CT14" s="307"/>
      <c r="CU14" s="307"/>
      <c r="CV14" s="307"/>
      <c r="CW14" s="307"/>
      <c r="CX14" s="307"/>
      <c r="CY14" s="307"/>
      <c r="CZ14" s="307"/>
      <c r="DA14" s="307"/>
      <c r="DB14" s="307"/>
      <c r="DC14" s="307"/>
      <c r="DD14" s="307"/>
      <c r="DE14" s="307"/>
      <c r="DF14" s="307"/>
      <c r="DG14" s="307"/>
      <c r="DH14" s="307"/>
      <c r="DI14" s="307"/>
      <c r="DJ14" s="307"/>
      <c r="DK14" s="307"/>
      <c r="DL14" s="307"/>
      <c r="DM14" s="307"/>
      <c r="DN14" s="307"/>
      <c r="DO14" s="307"/>
      <c r="DP14" s="307"/>
      <c r="DQ14" s="307"/>
      <c r="DR14" s="307"/>
      <c r="DS14" s="307"/>
      <c r="DT14" s="307"/>
      <c r="DU14" s="307"/>
      <c r="DV14" s="307"/>
      <c r="DW14" s="307"/>
      <c r="DX14" s="307"/>
      <c r="DY14" s="307"/>
      <c r="DZ14" s="307"/>
      <c r="EA14" s="307"/>
      <c r="EB14" s="307"/>
      <c r="EC14" s="307"/>
      <c r="ED14" s="307"/>
      <c r="EE14" s="307"/>
      <c r="EF14" s="307"/>
      <c r="EG14" s="307"/>
      <c r="EH14" s="307"/>
      <c r="EI14" s="307"/>
      <c r="EJ14" s="307"/>
      <c r="EK14" s="307"/>
      <c r="EL14" s="307"/>
      <c r="EM14" s="307"/>
      <c r="EN14" s="307"/>
      <c r="EO14" s="307"/>
      <c r="EP14" s="307"/>
      <c r="EQ14" s="307"/>
      <c r="ER14" s="307"/>
      <c r="ES14" s="307"/>
      <c r="ET14" s="307"/>
      <c r="EU14" s="307"/>
      <c r="EV14" s="307"/>
      <c r="EW14" s="307"/>
      <c r="EX14" s="307"/>
      <c r="EY14" s="307"/>
      <c r="EZ14" s="307"/>
      <c r="FA14" s="307"/>
      <c r="FB14" s="307"/>
      <c r="FC14" s="307"/>
      <c r="FD14" s="307"/>
      <c r="FE14" s="307"/>
      <c r="FF14" s="307"/>
      <c r="FG14" s="307"/>
      <c r="FH14" s="307"/>
      <c r="FI14" s="307"/>
      <c r="FJ14" s="307"/>
      <c r="FK14" s="307"/>
      <c r="FL14" s="307"/>
      <c r="FM14" s="307"/>
    </row>
    <row r="15" spans="1:169" s="305" customFormat="1" ht="15.75" customHeight="1" x14ac:dyDescent="0.15">
      <c r="A15" s="302" t="s">
        <v>350</v>
      </c>
      <c r="B15" s="303">
        <v>438956369.31</v>
      </c>
      <c r="C15" s="304">
        <f t="shared" si="0"/>
        <v>19.613527601076889</v>
      </c>
      <c r="E15" s="306"/>
      <c r="F15" s="279"/>
      <c r="G15" s="279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  <c r="BQ15" s="307"/>
      <c r="BR15" s="307"/>
      <c r="BS15" s="307"/>
      <c r="BT15" s="307"/>
      <c r="BU15" s="307"/>
      <c r="BV15" s="307"/>
      <c r="BW15" s="307"/>
      <c r="BX15" s="307"/>
      <c r="BY15" s="307"/>
      <c r="BZ15" s="307"/>
      <c r="CA15" s="307"/>
      <c r="CB15" s="307"/>
      <c r="CC15" s="307"/>
      <c r="CD15" s="307"/>
      <c r="CE15" s="307"/>
      <c r="CF15" s="307"/>
      <c r="CG15" s="307"/>
      <c r="CH15" s="307"/>
      <c r="CI15" s="307"/>
      <c r="CJ15" s="307"/>
      <c r="CK15" s="307"/>
      <c r="CL15" s="307"/>
      <c r="CM15" s="307"/>
      <c r="CN15" s="307"/>
      <c r="CO15" s="307"/>
      <c r="CP15" s="307"/>
      <c r="CQ15" s="307"/>
      <c r="CR15" s="307"/>
      <c r="CS15" s="307"/>
      <c r="CT15" s="307"/>
      <c r="CU15" s="307"/>
      <c r="CV15" s="307"/>
      <c r="CW15" s="307"/>
      <c r="CX15" s="307"/>
      <c r="CY15" s="307"/>
      <c r="CZ15" s="307"/>
      <c r="DA15" s="307"/>
      <c r="DB15" s="307"/>
      <c r="DC15" s="307"/>
      <c r="DD15" s="307"/>
      <c r="DE15" s="307"/>
      <c r="DF15" s="307"/>
      <c r="DG15" s="307"/>
      <c r="DH15" s="307"/>
      <c r="DI15" s="307"/>
      <c r="DJ15" s="307"/>
      <c r="DK15" s="307"/>
      <c r="DL15" s="307"/>
      <c r="DM15" s="307"/>
      <c r="DN15" s="307"/>
      <c r="DO15" s="307"/>
      <c r="DP15" s="307"/>
      <c r="DQ15" s="307"/>
      <c r="DR15" s="307"/>
      <c r="DS15" s="307"/>
      <c r="DT15" s="307"/>
      <c r="DU15" s="307"/>
      <c r="DV15" s="307"/>
      <c r="DW15" s="307"/>
      <c r="DX15" s="307"/>
      <c r="DY15" s="307"/>
      <c r="DZ15" s="307"/>
      <c r="EA15" s="307"/>
      <c r="EB15" s="307"/>
      <c r="EC15" s="307"/>
      <c r="ED15" s="307"/>
      <c r="EE15" s="307"/>
      <c r="EF15" s="307"/>
      <c r="EG15" s="307"/>
      <c r="EH15" s="307"/>
      <c r="EI15" s="307"/>
      <c r="EJ15" s="307"/>
      <c r="EK15" s="307"/>
      <c r="EL15" s="307"/>
      <c r="EM15" s="307"/>
      <c r="EN15" s="307"/>
      <c r="EO15" s="307"/>
      <c r="EP15" s="307"/>
      <c r="EQ15" s="307"/>
      <c r="ER15" s="307"/>
      <c r="ES15" s="307"/>
      <c r="ET15" s="307"/>
      <c r="EU15" s="307"/>
      <c r="EV15" s="307"/>
      <c r="EW15" s="307"/>
      <c r="EX15" s="307"/>
      <c r="EY15" s="307"/>
      <c r="EZ15" s="307"/>
      <c r="FA15" s="307"/>
      <c r="FB15" s="307"/>
      <c r="FC15" s="307"/>
      <c r="FD15" s="307"/>
      <c r="FE15" s="307"/>
      <c r="FF15" s="307"/>
      <c r="FG15" s="307"/>
      <c r="FH15" s="307"/>
      <c r="FI15" s="307"/>
      <c r="FJ15" s="307"/>
      <c r="FK15" s="307"/>
      <c r="FL15" s="307"/>
      <c r="FM15" s="307"/>
    </row>
    <row r="16" spans="1:169" s="305" customFormat="1" ht="15.75" customHeight="1" x14ac:dyDescent="0.15">
      <c r="A16" s="302" t="s">
        <v>351</v>
      </c>
      <c r="B16" s="303">
        <v>41689232.579999998</v>
      </c>
      <c r="C16" s="304">
        <f t="shared" si="0"/>
        <v>1.8627658032638923</v>
      </c>
      <c r="E16" s="306"/>
      <c r="F16" s="279"/>
      <c r="G16" s="279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7"/>
      <c r="AV16" s="307"/>
      <c r="AW16" s="307"/>
      <c r="AX16" s="307"/>
      <c r="AY16" s="307"/>
      <c r="AZ16" s="307"/>
      <c r="BA16" s="307"/>
      <c r="BB16" s="307"/>
      <c r="BC16" s="307"/>
      <c r="BD16" s="307"/>
      <c r="BE16" s="307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  <c r="BQ16" s="307"/>
      <c r="BR16" s="307"/>
      <c r="BS16" s="307"/>
      <c r="BT16" s="307"/>
      <c r="BU16" s="307"/>
      <c r="BV16" s="307"/>
      <c r="BW16" s="307"/>
      <c r="BX16" s="307"/>
      <c r="BY16" s="307"/>
      <c r="BZ16" s="307"/>
      <c r="CA16" s="307"/>
      <c r="CB16" s="307"/>
      <c r="CC16" s="307"/>
      <c r="CD16" s="307"/>
      <c r="CE16" s="307"/>
      <c r="CF16" s="307"/>
      <c r="CG16" s="307"/>
      <c r="CH16" s="307"/>
      <c r="CI16" s="307"/>
      <c r="CJ16" s="307"/>
      <c r="CK16" s="307"/>
      <c r="CL16" s="307"/>
      <c r="CM16" s="307"/>
      <c r="CN16" s="307"/>
      <c r="CO16" s="307"/>
      <c r="CP16" s="307"/>
      <c r="CQ16" s="307"/>
      <c r="CR16" s="307"/>
      <c r="CS16" s="307"/>
      <c r="CT16" s="307"/>
      <c r="CU16" s="307"/>
      <c r="CV16" s="307"/>
      <c r="CW16" s="307"/>
      <c r="CX16" s="307"/>
      <c r="CY16" s="307"/>
      <c r="CZ16" s="307"/>
      <c r="DA16" s="307"/>
      <c r="DB16" s="307"/>
      <c r="DC16" s="307"/>
      <c r="DD16" s="307"/>
      <c r="DE16" s="307"/>
      <c r="DF16" s="307"/>
      <c r="DG16" s="307"/>
      <c r="DH16" s="307"/>
      <c r="DI16" s="307"/>
      <c r="DJ16" s="307"/>
      <c r="DK16" s="307"/>
      <c r="DL16" s="307"/>
      <c r="DM16" s="307"/>
      <c r="DN16" s="307"/>
      <c r="DO16" s="307"/>
      <c r="DP16" s="307"/>
      <c r="DQ16" s="307"/>
      <c r="DR16" s="307"/>
      <c r="DS16" s="307"/>
      <c r="DT16" s="307"/>
      <c r="DU16" s="307"/>
      <c r="DV16" s="307"/>
      <c r="DW16" s="307"/>
      <c r="DX16" s="307"/>
      <c r="DY16" s="307"/>
      <c r="DZ16" s="307"/>
      <c r="EA16" s="307"/>
      <c r="EB16" s="307"/>
      <c r="EC16" s="307"/>
      <c r="ED16" s="307"/>
      <c r="EE16" s="307"/>
      <c r="EF16" s="307"/>
      <c r="EG16" s="307"/>
      <c r="EH16" s="307"/>
      <c r="EI16" s="307"/>
      <c r="EJ16" s="307"/>
      <c r="EK16" s="307"/>
      <c r="EL16" s="307"/>
      <c r="EM16" s="307"/>
      <c r="EN16" s="307"/>
      <c r="EO16" s="307"/>
      <c r="EP16" s="307"/>
      <c r="EQ16" s="307"/>
      <c r="ER16" s="307"/>
      <c r="ES16" s="307"/>
      <c r="ET16" s="307"/>
      <c r="EU16" s="307"/>
      <c r="EV16" s="307"/>
      <c r="EW16" s="307"/>
      <c r="EX16" s="307"/>
      <c r="EY16" s="307"/>
      <c r="EZ16" s="307"/>
      <c r="FA16" s="307"/>
      <c r="FB16" s="307"/>
      <c r="FC16" s="307"/>
      <c r="FD16" s="307"/>
      <c r="FE16" s="307"/>
      <c r="FF16" s="307"/>
      <c r="FG16" s="307"/>
      <c r="FH16" s="307"/>
      <c r="FI16" s="307"/>
      <c r="FJ16" s="307"/>
      <c r="FK16" s="307"/>
      <c r="FL16" s="307"/>
      <c r="FM16" s="307"/>
    </row>
    <row r="17" spans="1:169" s="305" customFormat="1" ht="15.75" customHeight="1" x14ac:dyDescent="0.15">
      <c r="A17" s="302" t="s">
        <v>352</v>
      </c>
      <c r="B17" s="303">
        <v>9418450</v>
      </c>
      <c r="C17" s="304">
        <f t="shared" si="0"/>
        <v>0.42083688026839677</v>
      </c>
      <c r="E17" s="306"/>
      <c r="F17" s="279"/>
      <c r="G17" s="279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07"/>
      <c r="AS17" s="307"/>
      <c r="AT17" s="307"/>
      <c r="AU17" s="307"/>
      <c r="AV17" s="307"/>
      <c r="AW17" s="307"/>
      <c r="AX17" s="307"/>
      <c r="AY17" s="307"/>
      <c r="AZ17" s="307"/>
      <c r="BA17" s="307"/>
      <c r="BB17" s="307"/>
      <c r="BC17" s="307"/>
      <c r="BD17" s="307"/>
      <c r="BE17" s="307"/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  <c r="BQ17" s="307"/>
      <c r="BR17" s="307"/>
      <c r="BS17" s="307"/>
      <c r="BT17" s="307"/>
      <c r="BU17" s="307"/>
      <c r="BV17" s="307"/>
      <c r="BW17" s="307"/>
      <c r="BX17" s="307"/>
      <c r="BY17" s="307"/>
      <c r="BZ17" s="307"/>
      <c r="CA17" s="307"/>
      <c r="CB17" s="307"/>
      <c r="CC17" s="307"/>
      <c r="CD17" s="307"/>
      <c r="CE17" s="307"/>
      <c r="CF17" s="307"/>
      <c r="CG17" s="307"/>
      <c r="CH17" s="307"/>
      <c r="CI17" s="307"/>
      <c r="CJ17" s="307"/>
      <c r="CK17" s="307"/>
      <c r="CL17" s="307"/>
      <c r="CM17" s="307"/>
      <c r="CN17" s="307"/>
      <c r="CO17" s="307"/>
      <c r="CP17" s="307"/>
      <c r="CQ17" s="307"/>
      <c r="CR17" s="307"/>
      <c r="CS17" s="307"/>
      <c r="CT17" s="307"/>
      <c r="CU17" s="307"/>
      <c r="CV17" s="307"/>
      <c r="CW17" s="307"/>
      <c r="CX17" s="307"/>
      <c r="CY17" s="307"/>
      <c r="CZ17" s="307"/>
      <c r="DA17" s="307"/>
      <c r="DB17" s="307"/>
      <c r="DC17" s="307"/>
      <c r="DD17" s="307"/>
      <c r="DE17" s="307"/>
      <c r="DF17" s="307"/>
      <c r="DG17" s="307"/>
      <c r="DH17" s="307"/>
      <c r="DI17" s="307"/>
      <c r="DJ17" s="307"/>
      <c r="DK17" s="307"/>
      <c r="DL17" s="307"/>
      <c r="DM17" s="307"/>
      <c r="DN17" s="307"/>
      <c r="DO17" s="307"/>
      <c r="DP17" s="307"/>
      <c r="DQ17" s="307"/>
      <c r="DR17" s="307"/>
      <c r="DS17" s="307"/>
      <c r="DT17" s="307"/>
      <c r="DU17" s="307"/>
      <c r="DV17" s="307"/>
      <c r="DW17" s="307"/>
      <c r="DX17" s="307"/>
      <c r="DY17" s="307"/>
      <c r="DZ17" s="307"/>
      <c r="EA17" s="307"/>
      <c r="EB17" s="307"/>
      <c r="EC17" s="307"/>
      <c r="ED17" s="307"/>
      <c r="EE17" s="307"/>
      <c r="EF17" s="307"/>
      <c r="EG17" s="307"/>
      <c r="EH17" s="307"/>
      <c r="EI17" s="307"/>
      <c r="EJ17" s="307"/>
      <c r="EK17" s="307"/>
      <c r="EL17" s="307"/>
      <c r="EM17" s="307"/>
      <c r="EN17" s="307"/>
      <c r="EO17" s="307"/>
      <c r="EP17" s="307"/>
      <c r="EQ17" s="307"/>
      <c r="ER17" s="307"/>
      <c r="ES17" s="307"/>
      <c r="ET17" s="307"/>
      <c r="EU17" s="307"/>
      <c r="EV17" s="307"/>
      <c r="EW17" s="307"/>
      <c r="EX17" s="307"/>
      <c r="EY17" s="307"/>
      <c r="EZ17" s="307"/>
      <c r="FA17" s="307"/>
      <c r="FB17" s="307"/>
      <c r="FC17" s="307"/>
      <c r="FD17" s="307"/>
      <c r="FE17" s="307"/>
      <c r="FF17" s="307"/>
      <c r="FG17" s="307"/>
      <c r="FH17" s="307"/>
      <c r="FI17" s="307"/>
      <c r="FJ17" s="307"/>
      <c r="FK17" s="307"/>
      <c r="FL17" s="307"/>
      <c r="FM17" s="307"/>
    </row>
    <row r="18" spans="1:169" s="305" customFormat="1" ht="15.75" customHeight="1" x14ac:dyDescent="0.15">
      <c r="A18" s="302" t="s">
        <v>353</v>
      </c>
      <c r="B18" s="303">
        <v>16153914.82</v>
      </c>
      <c r="C18" s="304">
        <f t="shared" si="0"/>
        <v>0.7217921332034698</v>
      </c>
      <c r="E18" s="306"/>
      <c r="F18" s="279"/>
      <c r="G18" s="279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307"/>
      <c r="BR18" s="307"/>
      <c r="BS18" s="307"/>
      <c r="BT18" s="307"/>
      <c r="BU18" s="307"/>
      <c r="BV18" s="307"/>
      <c r="BW18" s="307"/>
      <c r="BX18" s="307"/>
      <c r="BY18" s="307"/>
      <c r="BZ18" s="307"/>
      <c r="CA18" s="307"/>
      <c r="CB18" s="307"/>
      <c r="CC18" s="307"/>
      <c r="CD18" s="307"/>
      <c r="CE18" s="307"/>
      <c r="CF18" s="307"/>
      <c r="CG18" s="307"/>
      <c r="CH18" s="307"/>
      <c r="CI18" s="307"/>
      <c r="CJ18" s="307"/>
      <c r="CK18" s="307"/>
      <c r="CL18" s="307"/>
      <c r="CM18" s="307"/>
      <c r="CN18" s="307"/>
      <c r="CO18" s="307"/>
      <c r="CP18" s="307"/>
      <c r="CQ18" s="307"/>
      <c r="CR18" s="307"/>
      <c r="CS18" s="307"/>
      <c r="CT18" s="307"/>
      <c r="CU18" s="307"/>
      <c r="CV18" s="307"/>
      <c r="CW18" s="307"/>
      <c r="CX18" s="307"/>
      <c r="CY18" s="307"/>
      <c r="CZ18" s="307"/>
      <c r="DA18" s="307"/>
      <c r="DB18" s="307"/>
      <c r="DC18" s="307"/>
      <c r="DD18" s="307"/>
      <c r="DE18" s="307"/>
      <c r="DF18" s="307"/>
      <c r="DG18" s="307"/>
      <c r="DH18" s="307"/>
      <c r="DI18" s="307"/>
      <c r="DJ18" s="307"/>
      <c r="DK18" s="307"/>
      <c r="DL18" s="307"/>
      <c r="DM18" s="307"/>
      <c r="DN18" s="307"/>
      <c r="DO18" s="307"/>
      <c r="DP18" s="307"/>
      <c r="DQ18" s="307"/>
      <c r="DR18" s="307"/>
      <c r="DS18" s="307"/>
      <c r="DT18" s="307"/>
      <c r="DU18" s="307"/>
      <c r="DV18" s="307"/>
      <c r="DW18" s="307"/>
      <c r="DX18" s="307"/>
      <c r="DY18" s="307"/>
      <c r="DZ18" s="307"/>
      <c r="EA18" s="307"/>
      <c r="EB18" s="307"/>
      <c r="EC18" s="307"/>
      <c r="ED18" s="307"/>
      <c r="EE18" s="307"/>
      <c r="EF18" s="307"/>
      <c r="EG18" s="307"/>
      <c r="EH18" s="307"/>
      <c r="EI18" s="307"/>
      <c r="EJ18" s="307"/>
      <c r="EK18" s="307"/>
      <c r="EL18" s="307"/>
      <c r="EM18" s="307"/>
      <c r="EN18" s="307"/>
      <c r="EO18" s="307"/>
      <c r="EP18" s="307"/>
      <c r="EQ18" s="307"/>
      <c r="ER18" s="307"/>
      <c r="ES18" s="307"/>
      <c r="ET18" s="307"/>
      <c r="EU18" s="307"/>
      <c r="EV18" s="307"/>
      <c r="EW18" s="307"/>
      <c r="EX18" s="307"/>
      <c r="EY18" s="307"/>
      <c r="EZ18" s="307"/>
      <c r="FA18" s="307"/>
      <c r="FB18" s="307"/>
      <c r="FC18" s="307"/>
      <c r="FD18" s="307"/>
      <c r="FE18" s="307"/>
      <c r="FF18" s="307"/>
      <c r="FG18" s="307"/>
      <c r="FH18" s="307"/>
      <c r="FI18" s="307"/>
      <c r="FJ18" s="307"/>
      <c r="FK18" s="307"/>
      <c r="FL18" s="307"/>
      <c r="FM18" s="307"/>
    </row>
    <row r="19" spans="1:169" s="305" customFormat="1" ht="15.75" customHeight="1" x14ac:dyDescent="0.15">
      <c r="A19" s="302" t="s">
        <v>354</v>
      </c>
      <c r="B19" s="303">
        <v>2366364.7999999998</v>
      </c>
      <c r="C19" s="304">
        <f t="shared" si="0"/>
        <v>0.10573433845366792</v>
      </c>
      <c r="E19" s="306"/>
      <c r="F19" s="279"/>
      <c r="G19" s="279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  <c r="BQ19" s="307"/>
      <c r="BR19" s="307"/>
      <c r="BS19" s="307"/>
      <c r="BT19" s="307"/>
      <c r="BU19" s="307"/>
      <c r="BV19" s="307"/>
      <c r="BW19" s="307"/>
      <c r="BX19" s="307"/>
      <c r="BY19" s="307"/>
      <c r="BZ19" s="307"/>
      <c r="CA19" s="307"/>
      <c r="CB19" s="307"/>
      <c r="CC19" s="307"/>
      <c r="CD19" s="307"/>
      <c r="CE19" s="307"/>
      <c r="CF19" s="307"/>
      <c r="CG19" s="307"/>
      <c r="CH19" s="307"/>
      <c r="CI19" s="307"/>
      <c r="CJ19" s="307"/>
      <c r="CK19" s="307"/>
      <c r="CL19" s="307"/>
      <c r="CM19" s="307"/>
      <c r="CN19" s="307"/>
      <c r="CO19" s="307"/>
      <c r="CP19" s="307"/>
      <c r="CQ19" s="307"/>
      <c r="CR19" s="307"/>
      <c r="CS19" s="307"/>
      <c r="CT19" s="307"/>
      <c r="CU19" s="307"/>
      <c r="CV19" s="307"/>
      <c r="CW19" s="307"/>
      <c r="CX19" s="307"/>
      <c r="CY19" s="307"/>
      <c r="CZ19" s="307"/>
      <c r="DA19" s="307"/>
      <c r="DB19" s="307"/>
      <c r="DC19" s="307"/>
      <c r="DD19" s="307"/>
      <c r="DE19" s="307"/>
      <c r="DF19" s="307"/>
      <c r="DG19" s="307"/>
      <c r="DH19" s="307"/>
      <c r="DI19" s="307"/>
      <c r="DJ19" s="307"/>
      <c r="DK19" s="307"/>
      <c r="DL19" s="307"/>
      <c r="DM19" s="307"/>
      <c r="DN19" s="307"/>
      <c r="DO19" s="307"/>
      <c r="DP19" s="307"/>
      <c r="DQ19" s="307"/>
      <c r="DR19" s="307"/>
      <c r="DS19" s="307"/>
      <c r="DT19" s="307"/>
      <c r="DU19" s="307"/>
      <c r="DV19" s="307"/>
      <c r="DW19" s="307"/>
      <c r="DX19" s="307"/>
      <c r="DY19" s="307"/>
      <c r="DZ19" s="307"/>
      <c r="EA19" s="307"/>
      <c r="EB19" s="307"/>
      <c r="EC19" s="307"/>
      <c r="ED19" s="307"/>
      <c r="EE19" s="307"/>
      <c r="EF19" s="307"/>
      <c r="EG19" s="307"/>
      <c r="EH19" s="307"/>
      <c r="EI19" s="307"/>
      <c r="EJ19" s="307"/>
      <c r="EK19" s="307"/>
      <c r="EL19" s="307"/>
      <c r="EM19" s="307"/>
      <c r="EN19" s="307"/>
      <c r="EO19" s="307"/>
      <c r="EP19" s="307"/>
      <c r="EQ19" s="307"/>
      <c r="ER19" s="307"/>
      <c r="ES19" s="307"/>
      <c r="ET19" s="307"/>
      <c r="EU19" s="307"/>
      <c r="EV19" s="307"/>
      <c r="EW19" s="307"/>
      <c r="EX19" s="307"/>
      <c r="EY19" s="307"/>
      <c r="EZ19" s="307"/>
      <c r="FA19" s="307"/>
      <c r="FB19" s="307"/>
      <c r="FC19" s="307"/>
      <c r="FD19" s="307"/>
      <c r="FE19" s="307"/>
      <c r="FF19" s="307"/>
      <c r="FG19" s="307"/>
      <c r="FH19" s="307"/>
      <c r="FI19" s="307"/>
      <c r="FJ19" s="307"/>
      <c r="FK19" s="307"/>
      <c r="FL19" s="307"/>
      <c r="FM19" s="307"/>
    </row>
    <row r="20" spans="1:169" s="305" customFormat="1" ht="15.75" customHeight="1" x14ac:dyDescent="0.15">
      <c r="A20" s="302" t="s">
        <v>355</v>
      </c>
      <c r="B20" s="303">
        <v>5716444.3300000001</v>
      </c>
      <c r="C20" s="304">
        <f t="shared" si="0"/>
        <v>0.25542319575568861</v>
      </c>
      <c r="E20" s="306"/>
      <c r="F20" s="279"/>
      <c r="G20" s="279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  <c r="BQ20" s="307"/>
      <c r="BR20" s="307"/>
      <c r="BS20" s="307"/>
      <c r="BT20" s="307"/>
      <c r="BU20" s="307"/>
      <c r="BV20" s="307"/>
      <c r="BW20" s="307"/>
      <c r="BX20" s="307"/>
      <c r="BY20" s="307"/>
      <c r="BZ20" s="307"/>
      <c r="CA20" s="307"/>
      <c r="CB20" s="307"/>
      <c r="CC20" s="307"/>
      <c r="CD20" s="307"/>
      <c r="CE20" s="307"/>
      <c r="CF20" s="307"/>
      <c r="CG20" s="307"/>
      <c r="CH20" s="307"/>
      <c r="CI20" s="307"/>
      <c r="CJ20" s="307"/>
      <c r="CK20" s="307"/>
      <c r="CL20" s="307"/>
      <c r="CM20" s="307"/>
      <c r="CN20" s="307"/>
      <c r="CO20" s="307"/>
      <c r="CP20" s="307"/>
      <c r="CQ20" s="307"/>
      <c r="CR20" s="307"/>
      <c r="CS20" s="307"/>
      <c r="CT20" s="307"/>
      <c r="CU20" s="307"/>
      <c r="CV20" s="307"/>
      <c r="CW20" s="307"/>
      <c r="CX20" s="307"/>
      <c r="CY20" s="307"/>
      <c r="CZ20" s="307"/>
      <c r="DA20" s="307"/>
      <c r="DB20" s="307"/>
      <c r="DC20" s="307"/>
      <c r="DD20" s="307"/>
      <c r="DE20" s="307"/>
      <c r="DF20" s="307"/>
      <c r="DG20" s="307"/>
      <c r="DH20" s="307"/>
      <c r="DI20" s="307"/>
      <c r="DJ20" s="307"/>
      <c r="DK20" s="307"/>
      <c r="DL20" s="307"/>
      <c r="DM20" s="307"/>
      <c r="DN20" s="307"/>
      <c r="DO20" s="307"/>
      <c r="DP20" s="307"/>
      <c r="DQ20" s="307"/>
      <c r="DR20" s="307"/>
      <c r="DS20" s="307"/>
      <c r="DT20" s="307"/>
      <c r="DU20" s="307"/>
      <c r="DV20" s="307"/>
      <c r="DW20" s="307"/>
      <c r="DX20" s="307"/>
      <c r="DY20" s="307"/>
      <c r="DZ20" s="307"/>
      <c r="EA20" s="307"/>
      <c r="EB20" s="307"/>
      <c r="EC20" s="307"/>
      <c r="ED20" s="307"/>
      <c r="EE20" s="307"/>
      <c r="EF20" s="307"/>
      <c r="EG20" s="307"/>
      <c r="EH20" s="307"/>
      <c r="EI20" s="307"/>
      <c r="EJ20" s="307"/>
      <c r="EK20" s="307"/>
      <c r="EL20" s="307"/>
      <c r="EM20" s="307"/>
      <c r="EN20" s="307"/>
      <c r="EO20" s="307"/>
      <c r="EP20" s="307"/>
      <c r="EQ20" s="307"/>
      <c r="ER20" s="307"/>
      <c r="ES20" s="307"/>
      <c r="ET20" s="307"/>
      <c r="EU20" s="307"/>
      <c r="EV20" s="307"/>
      <c r="EW20" s="307"/>
      <c r="EX20" s="307"/>
      <c r="EY20" s="307"/>
      <c r="EZ20" s="307"/>
      <c r="FA20" s="307"/>
      <c r="FB20" s="307"/>
      <c r="FC20" s="307"/>
      <c r="FD20" s="307"/>
      <c r="FE20" s="307"/>
      <c r="FF20" s="307"/>
      <c r="FG20" s="307"/>
      <c r="FH20" s="307"/>
      <c r="FI20" s="307"/>
      <c r="FJ20" s="307"/>
      <c r="FK20" s="307"/>
      <c r="FL20" s="307"/>
      <c r="FM20" s="307"/>
    </row>
    <row r="21" spans="1:169" s="305" customFormat="1" ht="15.75" customHeight="1" x14ac:dyDescent="0.15">
      <c r="A21" s="302" t="s">
        <v>356</v>
      </c>
      <c r="B21" s="303">
        <v>127527703.08</v>
      </c>
      <c r="C21" s="304">
        <f t="shared" si="0"/>
        <v>5.6982158117292778</v>
      </c>
      <c r="E21" s="306"/>
      <c r="F21" s="279"/>
      <c r="G21" s="279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307"/>
      <c r="AI21" s="307"/>
      <c r="AJ21" s="307"/>
      <c r="AK21" s="307"/>
      <c r="AL21" s="307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  <c r="BQ21" s="307"/>
      <c r="BR21" s="307"/>
      <c r="BS21" s="307"/>
      <c r="BT21" s="307"/>
      <c r="BU21" s="307"/>
      <c r="BV21" s="307"/>
      <c r="BW21" s="307"/>
      <c r="BX21" s="307"/>
      <c r="BY21" s="307"/>
      <c r="BZ21" s="307"/>
      <c r="CA21" s="307"/>
      <c r="CB21" s="307"/>
      <c r="CC21" s="307"/>
      <c r="CD21" s="307"/>
      <c r="CE21" s="307"/>
      <c r="CF21" s="307"/>
      <c r="CG21" s="307"/>
      <c r="CH21" s="307"/>
      <c r="CI21" s="307"/>
      <c r="CJ21" s="307"/>
      <c r="CK21" s="307"/>
      <c r="CL21" s="307"/>
      <c r="CM21" s="307"/>
      <c r="CN21" s="307"/>
      <c r="CO21" s="307"/>
      <c r="CP21" s="307"/>
      <c r="CQ21" s="307"/>
      <c r="CR21" s="307"/>
      <c r="CS21" s="307"/>
      <c r="CT21" s="307"/>
      <c r="CU21" s="307"/>
      <c r="CV21" s="307"/>
      <c r="CW21" s="307"/>
      <c r="CX21" s="307"/>
      <c r="CY21" s="307"/>
      <c r="CZ21" s="307"/>
      <c r="DA21" s="307"/>
      <c r="DB21" s="307"/>
      <c r="DC21" s="307"/>
      <c r="DD21" s="307"/>
      <c r="DE21" s="307"/>
      <c r="DF21" s="307"/>
      <c r="DG21" s="307"/>
      <c r="DH21" s="307"/>
      <c r="DI21" s="307"/>
      <c r="DJ21" s="307"/>
      <c r="DK21" s="307"/>
      <c r="DL21" s="307"/>
      <c r="DM21" s="307"/>
      <c r="DN21" s="307"/>
      <c r="DO21" s="307"/>
      <c r="DP21" s="307"/>
      <c r="DQ21" s="307"/>
      <c r="DR21" s="307"/>
      <c r="DS21" s="307"/>
      <c r="DT21" s="307"/>
      <c r="DU21" s="307"/>
      <c r="DV21" s="307"/>
      <c r="DW21" s="307"/>
      <c r="DX21" s="307"/>
      <c r="DY21" s="307"/>
      <c r="DZ21" s="307"/>
      <c r="EA21" s="307"/>
      <c r="EB21" s="307"/>
      <c r="EC21" s="307"/>
      <c r="ED21" s="307"/>
      <c r="EE21" s="307"/>
      <c r="EF21" s="307"/>
      <c r="EG21" s="307"/>
      <c r="EH21" s="307"/>
      <c r="EI21" s="307"/>
      <c r="EJ21" s="307"/>
      <c r="EK21" s="307"/>
      <c r="EL21" s="307"/>
      <c r="EM21" s="307"/>
      <c r="EN21" s="307"/>
      <c r="EO21" s="307"/>
      <c r="EP21" s="307"/>
      <c r="EQ21" s="307"/>
      <c r="ER21" s="307"/>
      <c r="ES21" s="307"/>
      <c r="ET21" s="307"/>
      <c r="EU21" s="307"/>
      <c r="EV21" s="307"/>
      <c r="EW21" s="307"/>
      <c r="EX21" s="307"/>
      <c r="EY21" s="307"/>
      <c r="EZ21" s="307"/>
      <c r="FA21" s="307"/>
      <c r="FB21" s="307"/>
      <c r="FC21" s="307"/>
      <c r="FD21" s="307"/>
      <c r="FE21" s="307"/>
      <c r="FF21" s="307"/>
      <c r="FG21" s="307"/>
      <c r="FH21" s="307"/>
      <c r="FI21" s="307"/>
      <c r="FJ21" s="307"/>
      <c r="FK21" s="307"/>
      <c r="FL21" s="307"/>
      <c r="FM21" s="307"/>
    </row>
    <row r="22" spans="1:169" s="305" customFormat="1" ht="15.75" customHeight="1" x14ac:dyDescent="0.15">
      <c r="A22" s="302" t="s">
        <v>357</v>
      </c>
      <c r="B22" s="303">
        <v>377347</v>
      </c>
      <c r="C22" s="304">
        <f t="shared" si="0"/>
        <v>1.6860686658488257E-2</v>
      </c>
      <c r="E22" s="306"/>
      <c r="F22" s="279"/>
      <c r="G22" s="279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7"/>
      <c r="AI22" s="307"/>
      <c r="AJ22" s="307"/>
      <c r="AK22" s="307"/>
      <c r="AL22" s="307"/>
      <c r="AM22" s="307"/>
      <c r="AN22" s="307"/>
      <c r="AO22" s="307"/>
      <c r="AP22" s="307"/>
      <c r="AQ22" s="307"/>
      <c r="AR22" s="307"/>
      <c r="AS22" s="307"/>
      <c r="AT22" s="307"/>
      <c r="AU22" s="307"/>
      <c r="AV22" s="307"/>
      <c r="AW22" s="307"/>
      <c r="AX22" s="307"/>
      <c r="AY22" s="307"/>
      <c r="AZ22" s="307"/>
      <c r="BA22" s="307"/>
      <c r="BB22" s="307"/>
      <c r="BC22" s="307"/>
      <c r="BD22" s="307"/>
      <c r="BE22" s="307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  <c r="BQ22" s="307"/>
      <c r="BR22" s="307"/>
      <c r="BS22" s="307"/>
      <c r="BT22" s="307"/>
      <c r="BU22" s="307"/>
      <c r="BV22" s="307"/>
      <c r="BW22" s="307"/>
      <c r="BX22" s="307"/>
      <c r="BY22" s="307"/>
      <c r="BZ22" s="307"/>
      <c r="CA22" s="307"/>
      <c r="CB22" s="307"/>
      <c r="CC22" s="307"/>
      <c r="CD22" s="307"/>
      <c r="CE22" s="307"/>
      <c r="CF22" s="307"/>
      <c r="CG22" s="307"/>
      <c r="CH22" s="307"/>
      <c r="CI22" s="307"/>
      <c r="CJ22" s="307"/>
      <c r="CK22" s="307"/>
      <c r="CL22" s="307"/>
      <c r="CM22" s="307"/>
      <c r="CN22" s="307"/>
      <c r="CO22" s="307"/>
      <c r="CP22" s="307"/>
      <c r="CQ22" s="307"/>
      <c r="CR22" s="307"/>
      <c r="CS22" s="307"/>
      <c r="CT22" s="307"/>
      <c r="CU22" s="307"/>
      <c r="CV22" s="307"/>
      <c r="CW22" s="307"/>
      <c r="CX22" s="307"/>
      <c r="CY22" s="307"/>
      <c r="CZ22" s="307"/>
      <c r="DA22" s="307"/>
      <c r="DB22" s="307"/>
      <c r="DC22" s="307"/>
      <c r="DD22" s="307"/>
      <c r="DE22" s="307"/>
      <c r="DF22" s="307"/>
      <c r="DG22" s="307"/>
      <c r="DH22" s="307"/>
      <c r="DI22" s="307"/>
      <c r="DJ22" s="307"/>
      <c r="DK22" s="307"/>
      <c r="DL22" s="307"/>
      <c r="DM22" s="307"/>
      <c r="DN22" s="307"/>
      <c r="DO22" s="307"/>
      <c r="DP22" s="307"/>
      <c r="DQ22" s="307"/>
      <c r="DR22" s="307"/>
      <c r="DS22" s="307"/>
      <c r="DT22" s="307"/>
      <c r="DU22" s="307"/>
      <c r="DV22" s="307"/>
      <c r="DW22" s="307"/>
      <c r="DX22" s="307"/>
      <c r="DY22" s="307"/>
      <c r="DZ22" s="307"/>
      <c r="EA22" s="307"/>
      <c r="EB22" s="307"/>
      <c r="EC22" s="307"/>
      <c r="ED22" s="307"/>
      <c r="EE22" s="307"/>
      <c r="EF22" s="307"/>
      <c r="EG22" s="307"/>
      <c r="EH22" s="307"/>
      <c r="EI22" s="307"/>
      <c r="EJ22" s="307"/>
      <c r="EK22" s="307"/>
      <c r="EL22" s="307"/>
      <c r="EM22" s="307"/>
      <c r="EN22" s="307"/>
      <c r="EO22" s="307"/>
      <c r="EP22" s="307"/>
      <c r="EQ22" s="307"/>
      <c r="ER22" s="307"/>
      <c r="ES22" s="307"/>
      <c r="ET22" s="307"/>
      <c r="EU22" s="307"/>
      <c r="EV22" s="307"/>
      <c r="EW22" s="307"/>
      <c r="EX22" s="307"/>
      <c r="EY22" s="307"/>
      <c r="EZ22" s="307"/>
      <c r="FA22" s="307"/>
      <c r="FB22" s="307"/>
      <c r="FC22" s="307"/>
      <c r="FD22" s="307"/>
      <c r="FE22" s="307"/>
      <c r="FF22" s="307"/>
      <c r="FG22" s="307"/>
      <c r="FH22" s="307"/>
      <c r="FI22" s="307"/>
      <c r="FJ22" s="307"/>
      <c r="FK22" s="307"/>
      <c r="FL22" s="307"/>
      <c r="FM22" s="307"/>
    </row>
    <row r="23" spans="1:169" s="305" customFormat="1" ht="15.75" customHeight="1" x14ac:dyDescent="0.15">
      <c r="A23" s="302" t="s">
        <v>358</v>
      </c>
      <c r="B23" s="303">
        <v>2431491.1</v>
      </c>
      <c r="C23" s="304">
        <f t="shared" si="0"/>
        <v>0.10864432352715918</v>
      </c>
      <c r="E23" s="306"/>
      <c r="F23" s="279"/>
      <c r="G23" s="279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307"/>
      <c r="BC23" s="307"/>
      <c r="BD23" s="307"/>
      <c r="BE23" s="307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  <c r="BQ23" s="307"/>
      <c r="BR23" s="307"/>
      <c r="BS23" s="307"/>
      <c r="BT23" s="307"/>
      <c r="BU23" s="307"/>
      <c r="BV23" s="307"/>
      <c r="BW23" s="307"/>
      <c r="BX23" s="307"/>
      <c r="BY23" s="307"/>
      <c r="BZ23" s="307"/>
      <c r="CA23" s="307"/>
      <c r="CB23" s="307"/>
      <c r="CC23" s="307"/>
      <c r="CD23" s="307"/>
      <c r="CE23" s="307"/>
      <c r="CF23" s="307"/>
      <c r="CG23" s="307"/>
      <c r="CH23" s="307"/>
      <c r="CI23" s="307"/>
      <c r="CJ23" s="307"/>
      <c r="CK23" s="307"/>
      <c r="CL23" s="307"/>
      <c r="CM23" s="307"/>
      <c r="CN23" s="307"/>
      <c r="CO23" s="307"/>
      <c r="CP23" s="307"/>
      <c r="CQ23" s="307"/>
      <c r="CR23" s="307"/>
      <c r="CS23" s="307"/>
      <c r="CT23" s="307"/>
      <c r="CU23" s="307"/>
      <c r="CV23" s="307"/>
      <c r="CW23" s="307"/>
      <c r="CX23" s="307"/>
      <c r="CY23" s="307"/>
      <c r="CZ23" s="307"/>
      <c r="DA23" s="307"/>
      <c r="DB23" s="307"/>
      <c r="DC23" s="307"/>
      <c r="DD23" s="307"/>
      <c r="DE23" s="307"/>
      <c r="DF23" s="307"/>
      <c r="DG23" s="307"/>
      <c r="DH23" s="307"/>
      <c r="DI23" s="307"/>
      <c r="DJ23" s="307"/>
      <c r="DK23" s="307"/>
      <c r="DL23" s="307"/>
      <c r="DM23" s="307"/>
      <c r="DN23" s="307"/>
      <c r="DO23" s="307"/>
      <c r="DP23" s="307"/>
      <c r="DQ23" s="307"/>
      <c r="DR23" s="307"/>
      <c r="DS23" s="307"/>
      <c r="DT23" s="307"/>
      <c r="DU23" s="307"/>
      <c r="DV23" s="307"/>
      <c r="DW23" s="307"/>
      <c r="DX23" s="307"/>
      <c r="DY23" s="307"/>
      <c r="DZ23" s="307"/>
      <c r="EA23" s="307"/>
      <c r="EB23" s="307"/>
      <c r="EC23" s="307"/>
      <c r="ED23" s="307"/>
      <c r="EE23" s="307"/>
      <c r="EF23" s="307"/>
      <c r="EG23" s="307"/>
      <c r="EH23" s="307"/>
      <c r="EI23" s="307"/>
      <c r="EJ23" s="307"/>
      <c r="EK23" s="307"/>
      <c r="EL23" s="307"/>
      <c r="EM23" s="307"/>
      <c r="EN23" s="307"/>
      <c r="EO23" s="307"/>
      <c r="EP23" s="307"/>
      <c r="EQ23" s="307"/>
      <c r="ER23" s="307"/>
      <c r="ES23" s="307"/>
      <c r="ET23" s="307"/>
      <c r="EU23" s="307"/>
      <c r="EV23" s="307"/>
      <c r="EW23" s="307"/>
      <c r="EX23" s="307"/>
      <c r="EY23" s="307"/>
      <c r="EZ23" s="307"/>
      <c r="FA23" s="307"/>
      <c r="FB23" s="307"/>
      <c r="FC23" s="307"/>
      <c r="FD23" s="307"/>
      <c r="FE23" s="307"/>
      <c r="FF23" s="307"/>
      <c r="FG23" s="307"/>
      <c r="FH23" s="307"/>
      <c r="FI23" s="307"/>
      <c r="FJ23" s="307"/>
      <c r="FK23" s="307"/>
      <c r="FL23" s="307"/>
      <c r="FM23" s="307"/>
    </row>
    <row r="24" spans="1:169" ht="15.75" customHeight="1" x14ac:dyDescent="0.15">
      <c r="A24" s="302" t="s">
        <v>359</v>
      </c>
      <c r="B24" s="303">
        <v>7214720.04</v>
      </c>
      <c r="C24" s="304">
        <f t="shared" si="0"/>
        <v>0.32236942104523386</v>
      </c>
    </row>
    <row r="25" spans="1:169" ht="15.75" customHeight="1" x14ac:dyDescent="0.15">
      <c r="A25" s="302" t="s">
        <v>360</v>
      </c>
      <c r="B25" s="303">
        <v>4255068</v>
      </c>
      <c r="C25" s="304">
        <f t="shared" si="0"/>
        <v>0.19012571521321306</v>
      </c>
    </row>
    <row r="26" spans="1:169" ht="14.25" customHeight="1" x14ac:dyDescent="0.15">
      <c r="A26" s="302" t="s">
        <v>361</v>
      </c>
      <c r="B26" s="303">
        <v>623058</v>
      </c>
      <c r="C26" s="304">
        <f t="shared" si="0"/>
        <v>2.7839589841881281E-2</v>
      </c>
    </row>
    <row r="27" spans="1:169" ht="14.25" customHeight="1" x14ac:dyDescent="0.15">
      <c r="A27" s="302" t="s">
        <v>362</v>
      </c>
      <c r="B27" s="303">
        <v>7016792</v>
      </c>
      <c r="C27" s="304">
        <f t="shared" si="0"/>
        <v>0.31352556469188075</v>
      </c>
    </row>
    <row r="28" spans="1:169" ht="14.25" customHeight="1" x14ac:dyDescent="0.15">
      <c r="A28" s="302" t="s">
        <v>363</v>
      </c>
      <c r="B28" s="303">
        <v>42685075</v>
      </c>
      <c r="C28" s="304">
        <f t="shared" si="0"/>
        <v>1.9072622137424455</v>
      </c>
      <c r="E28" s="278"/>
    </row>
    <row r="29" spans="1:169" ht="14.25" customHeight="1" x14ac:dyDescent="0.15">
      <c r="A29" s="302" t="s">
        <v>364</v>
      </c>
      <c r="B29" s="303">
        <v>12890316.029999999</v>
      </c>
      <c r="C29" s="304">
        <f t="shared" si="0"/>
        <v>0.57596742391146161</v>
      </c>
    </row>
    <row r="30" spans="1:169" ht="14.25" customHeight="1" x14ac:dyDescent="0.15">
      <c r="A30" s="302" t="s">
        <v>365</v>
      </c>
      <c r="B30" s="303">
        <v>12500000</v>
      </c>
      <c r="C30" s="304">
        <f t="shared" si="0"/>
        <v>0.55852725271726877</v>
      </c>
    </row>
    <row r="31" spans="1:169" ht="14.25" customHeight="1" x14ac:dyDescent="0.15">
      <c r="A31" s="302" t="s">
        <v>366</v>
      </c>
      <c r="B31" s="303">
        <v>63458371.039999999</v>
      </c>
      <c r="C31" s="304">
        <f t="shared" si="0"/>
        <v>2.8354583711107431</v>
      </c>
    </row>
    <row r="32" spans="1:169" ht="14.25" customHeight="1" x14ac:dyDescent="0.15">
      <c r="A32" s="302" t="s">
        <v>367</v>
      </c>
      <c r="B32" s="303">
        <v>65313185.229999997</v>
      </c>
      <c r="C32" s="304">
        <f t="shared" si="0"/>
        <v>2.9183355130180795</v>
      </c>
    </row>
    <row r="33" spans="1:3" ht="14.25" customHeight="1" x14ac:dyDescent="0.15">
      <c r="A33" s="302" t="s">
        <v>368</v>
      </c>
      <c r="B33" s="303">
        <v>9212884</v>
      </c>
      <c r="C33" s="304">
        <f t="shared" si="0"/>
        <v>0.41165174320983056</v>
      </c>
    </row>
    <row r="34" spans="1:3" ht="14.25" customHeight="1" x14ac:dyDescent="0.15">
      <c r="A34" s="302" t="s">
        <v>369</v>
      </c>
      <c r="B34" s="303">
        <v>350990</v>
      </c>
      <c r="C34" s="304">
        <f t="shared" si="0"/>
        <v>1.5682998434498732E-2</v>
      </c>
    </row>
    <row r="35" spans="1:3" ht="21" customHeight="1" x14ac:dyDescent="0.15">
      <c r="A35" s="282" t="s">
        <v>3</v>
      </c>
      <c r="B35" s="283" t="s">
        <v>11</v>
      </c>
      <c r="C35" s="284" t="s">
        <v>12</v>
      </c>
    </row>
    <row r="36" spans="1:3" ht="14.25" customHeight="1" x14ac:dyDescent="0.15">
      <c r="A36" s="302" t="s">
        <v>370</v>
      </c>
      <c r="B36" s="303">
        <v>779263</v>
      </c>
      <c r="C36" s="304">
        <f t="shared" si="0"/>
        <v>3.481916980273736E-2</v>
      </c>
    </row>
    <row r="37" spans="1:3" ht="14.25" customHeight="1" x14ac:dyDescent="0.15">
      <c r="A37" s="302" t="s">
        <v>371</v>
      </c>
      <c r="B37" s="303">
        <v>499476</v>
      </c>
      <c r="C37" s="304">
        <f t="shared" si="0"/>
        <v>2.2317676646256841E-2</v>
      </c>
    </row>
    <row r="38" spans="1:3" ht="14.25" customHeight="1" x14ac:dyDescent="0.15">
      <c r="A38" s="302" t="s">
        <v>372</v>
      </c>
      <c r="B38" s="303">
        <v>2983085</v>
      </c>
      <c r="C38" s="304">
        <f t="shared" si="0"/>
        <v>0.1332907415737675</v>
      </c>
    </row>
    <row r="39" spans="1:3" ht="14.25" customHeight="1" x14ac:dyDescent="0.15">
      <c r="A39" s="302" t="s">
        <v>373</v>
      </c>
      <c r="B39" s="303">
        <v>104123</v>
      </c>
      <c r="C39" s="304">
        <f t="shared" si="0"/>
        <v>4.6524426507744141E-3</v>
      </c>
    </row>
    <row r="40" spans="1:3" ht="14.25" customHeight="1" x14ac:dyDescent="0.15">
      <c r="A40" s="302" t="s">
        <v>374</v>
      </c>
      <c r="B40" s="303">
        <v>370133</v>
      </c>
      <c r="C40" s="304">
        <f t="shared" si="0"/>
        <v>1.6538349410400065E-2</v>
      </c>
    </row>
    <row r="41" spans="1:3" ht="14.25" customHeight="1" x14ac:dyDescent="0.15">
      <c r="A41" s="302" t="s">
        <v>375</v>
      </c>
      <c r="B41" s="303">
        <v>5993800</v>
      </c>
      <c r="C41" s="304">
        <f t="shared" si="0"/>
        <v>0.26781605178694123</v>
      </c>
    </row>
    <row r="42" spans="1:3" ht="14.25" customHeight="1" x14ac:dyDescent="0.15">
      <c r="A42" s="302" t="s">
        <v>376</v>
      </c>
      <c r="B42" s="303">
        <v>1259212</v>
      </c>
      <c r="C42" s="304">
        <f t="shared" si="0"/>
        <v>5.6264337515889391E-2</v>
      </c>
    </row>
    <row r="43" spans="1:3" ht="14.25" customHeight="1" x14ac:dyDescent="0.15">
      <c r="A43" s="302" t="s">
        <v>377</v>
      </c>
      <c r="B43" s="303">
        <v>4030281</v>
      </c>
      <c r="C43" s="304">
        <f t="shared" si="0"/>
        <v>0.18008174196868854</v>
      </c>
    </row>
    <row r="44" spans="1:3" ht="14.25" customHeight="1" x14ac:dyDescent="0.15">
      <c r="A44" s="302" t="s">
        <v>378</v>
      </c>
      <c r="B44" s="303">
        <v>2213026</v>
      </c>
      <c r="C44" s="304">
        <f t="shared" si="0"/>
        <v>9.8882826557750908E-2</v>
      </c>
    </row>
    <row r="45" spans="1:3" ht="14.25" customHeight="1" x14ac:dyDescent="0.15">
      <c r="A45" s="302" t="s">
        <v>379</v>
      </c>
      <c r="B45" s="303">
        <v>2909324</v>
      </c>
      <c r="C45" s="304">
        <f t="shared" si="0"/>
        <v>0.12999493927875322</v>
      </c>
    </row>
    <row r="46" spans="1:3" ht="14.25" customHeight="1" x14ac:dyDescent="0.15">
      <c r="A46" s="302" t="s">
        <v>380</v>
      </c>
      <c r="B46" s="303">
        <v>953924</v>
      </c>
      <c r="C46" s="304">
        <f t="shared" si="0"/>
        <v>4.2623404081685426E-2</v>
      </c>
    </row>
    <row r="47" spans="1:3" ht="14.25" customHeight="1" x14ac:dyDescent="0.15">
      <c r="A47" s="302" t="s">
        <v>381</v>
      </c>
      <c r="B47" s="303">
        <v>2945397</v>
      </c>
      <c r="C47" s="304">
        <f t="shared" si="0"/>
        <v>0.13160675956573481</v>
      </c>
    </row>
    <row r="48" spans="1:3" ht="14.25" customHeight="1" x14ac:dyDescent="0.15">
      <c r="A48" s="302" t="s">
        <v>382</v>
      </c>
      <c r="B48" s="303">
        <v>356752</v>
      </c>
      <c r="C48" s="304">
        <f t="shared" si="0"/>
        <v>1.5940457156911284E-2</v>
      </c>
    </row>
    <row r="49" spans="1:3" ht="14.25" customHeight="1" x14ac:dyDescent="0.15">
      <c r="A49" s="302" t="s">
        <v>383</v>
      </c>
      <c r="B49" s="303">
        <v>822365</v>
      </c>
      <c r="C49" s="304">
        <f t="shared" si="0"/>
        <v>3.6745061134466933E-2</v>
      </c>
    </row>
    <row r="50" spans="1:3" ht="14.25" customHeight="1" x14ac:dyDescent="0.15">
      <c r="A50" s="302" t="s">
        <v>384</v>
      </c>
      <c r="B50" s="303">
        <v>1567005</v>
      </c>
      <c r="C50" s="304">
        <f t="shared" si="0"/>
        <v>7.0017199811537895E-2</v>
      </c>
    </row>
    <row r="51" spans="1:3" ht="14.25" customHeight="1" x14ac:dyDescent="0.15">
      <c r="A51" s="302" t="s">
        <v>385</v>
      </c>
      <c r="B51" s="303">
        <v>2155292</v>
      </c>
      <c r="C51" s="304">
        <f t="shared" si="0"/>
        <v>9.63031455650806E-2</v>
      </c>
    </row>
    <row r="52" spans="1:3" ht="14.25" customHeight="1" x14ac:dyDescent="0.15">
      <c r="A52" s="302" t="s">
        <v>386</v>
      </c>
      <c r="B52" s="303">
        <v>1926386</v>
      </c>
      <c r="C52" s="304">
        <f t="shared" si="0"/>
        <v>8.6075126420240677E-2</v>
      </c>
    </row>
    <row r="53" spans="1:3" ht="14.25" customHeight="1" x14ac:dyDescent="0.15">
      <c r="A53" s="302" t="s">
        <v>387</v>
      </c>
      <c r="B53" s="303">
        <v>792075</v>
      </c>
      <c r="C53" s="304">
        <f t="shared" si="0"/>
        <v>3.5391637895682448E-2</v>
      </c>
    </row>
    <row r="54" spans="1:3" ht="14.25" customHeight="1" x14ac:dyDescent="0.15">
      <c r="A54" s="308" t="s">
        <v>388</v>
      </c>
      <c r="B54" s="309">
        <v>2155177</v>
      </c>
      <c r="C54" s="310">
        <f t="shared" si="0"/>
        <v>9.6298007114355599E-2</v>
      </c>
    </row>
  </sheetData>
  <mergeCells count="3">
    <mergeCell ref="A1:C1"/>
    <mergeCell ref="A2:C2"/>
    <mergeCell ref="A3:C3"/>
  </mergeCells>
  <printOptions horizontalCentered="1"/>
  <pageMargins left="0.31496062992125984" right="0.39370078740157483" top="0.43307086614173229" bottom="0.19685039370078741" header="0" footer="0"/>
  <pageSetup scale="8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showGridLines="0" topLeftCell="A4" zoomScaleNormal="100" workbookViewId="0">
      <selection activeCell="C35" sqref="C35"/>
    </sheetView>
  </sheetViews>
  <sheetFormatPr baseColWidth="10" defaultRowHeight="12.75" x14ac:dyDescent="0.25"/>
  <cols>
    <col min="1" max="1" width="1.85546875" style="311" customWidth="1"/>
    <col min="2" max="2" width="3.140625" style="311" customWidth="1"/>
    <col min="3" max="3" width="44.42578125" style="311" bestFit="1" customWidth="1"/>
    <col min="4" max="4" width="13.85546875" style="311" customWidth="1"/>
    <col min="5" max="5" width="14" style="311" customWidth="1"/>
    <col min="6" max="6" width="12.42578125" style="311" bestFit="1" customWidth="1"/>
    <col min="7" max="7" width="12.42578125" style="311" customWidth="1"/>
    <col min="8" max="8" width="9" style="311" customWidth="1"/>
    <col min="9" max="9" width="12.42578125" style="311" bestFit="1" customWidth="1"/>
    <col min="10" max="256" width="11.42578125" style="311"/>
    <col min="257" max="257" width="1.85546875" style="311" customWidth="1"/>
    <col min="258" max="258" width="3.140625" style="311" customWidth="1"/>
    <col min="259" max="259" width="44.42578125" style="311" bestFit="1" customWidth="1"/>
    <col min="260" max="260" width="13.85546875" style="311" customWidth="1"/>
    <col min="261" max="261" width="14" style="311" customWidth="1"/>
    <col min="262" max="262" width="12.42578125" style="311" bestFit="1" customWidth="1"/>
    <col min="263" max="263" width="12.42578125" style="311" customWidth="1"/>
    <col min="264" max="264" width="9" style="311" customWidth="1"/>
    <col min="265" max="265" width="12.42578125" style="311" bestFit="1" customWidth="1"/>
    <col min="266" max="512" width="11.42578125" style="311"/>
    <col min="513" max="513" width="1.85546875" style="311" customWidth="1"/>
    <col min="514" max="514" width="3.140625" style="311" customWidth="1"/>
    <col min="515" max="515" width="44.42578125" style="311" bestFit="1" customWidth="1"/>
    <col min="516" max="516" width="13.85546875" style="311" customWidth="1"/>
    <col min="517" max="517" width="14" style="311" customWidth="1"/>
    <col min="518" max="518" width="12.42578125" style="311" bestFit="1" customWidth="1"/>
    <col min="519" max="519" width="12.42578125" style="311" customWidth="1"/>
    <col min="520" max="520" width="9" style="311" customWidth="1"/>
    <col min="521" max="521" width="12.42578125" style="311" bestFit="1" customWidth="1"/>
    <col min="522" max="768" width="11.42578125" style="311"/>
    <col min="769" max="769" width="1.85546875" style="311" customWidth="1"/>
    <col min="770" max="770" width="3.140625" style="311" customWidth="1"/>
    <col min="771" max="771" width="44.42578125" style="311" bestFit="1" customWidth="1"/>
    <col min="772" max="772" width="13.85546875" style="311" customWidth="1"/>
    <col min="773" max="773" width="14" style="311" customWidth="1"/>
    <col min="774" max="774" width="12.42578125" style="311" bestFit="1" customWidth="1"/>
    <col min="775" max="775" width="12.42578125" style="311" customWidth="1"/>
    <col min="776" max="776" width="9" style="311" customWidth="1"/>
    <col min="777" max="777" width="12.42578125" style="311" bestFit="1" customWidth="1"/>
    <col min="778" max="1024" width="11.42578125" style="311"/>
    <col min="1025" max="1025" width="1.85546875" style="311" customWidth="1"/>
    <col min="1026" max="1026" width="3.140625" style="311" customWidth="1"/>
    <col min="1027" max="1027" width="44.42578125" style="311" bestFit="1" customWidth="1"/>
    <col min="1028" max="1028" width="13.85546875" style="311" customWidth="1"/>
    <col min="1029" max="1029" width="14" style="311" customWidth="1"/>
    <col min="1030" max="1030" width="12.42578125" style="311" bestFit="1" customWidth="1"/>
    <col min="1031" max="1031" width="12.42578125" style="311" customWidth="1"/>
    <col min="1032" max="1032" width="9" style="311" customWidth="1"/>
    <col min="1033" max="1033" width="12.42578125" style="311" bestFit="1" customWidth="1"/>
    <col min="1034" max="1280" width="11.42578125" style="311"/>
    <col min="1281" max="1281" width="1.85546875" style="311" customWidth="1"/>
    <col min="1282" max="1282" width="3.140625" style="311" customWidth="1"/>
    <col min="1283" max="1283" width="44.42578125" style="311" bestFit="1" customWidth="1"/>
    <col min="1284" max="1284" width="13.85546875" style="311" customWidth="1"/>
    <col min="1285" max="1285" width="14" style="311" customWidth="1"/>
    <col min="1286" max="1286" width="12.42578125" style="311" bestFit="1" customWidth="1"/>
    <col min="1287" max="1287" width="12.42578125" style="311" customWidth="1"/>
    <col min="1288" max="1288" width="9" style="311" customWidth="1"/>
    <col min="1289" max="1289" width="12.42578125" style="311" bestFit="1" customWidth="1"/>
    <col min="1290" max="1536" width="11.42578125" style="311"/>
    <col min="1537" max="1537" width="1.85546875" style="311" customWidth="1"/>
    <col min="1538" max="1538" width="3.140625" style="311" customWidth="1"/>
    <col min="1539" max="1539" width="44.42578125" style="311" bestFit="1" customWidth="1"/>
    <col min="1540" max="1540" width="13.85546875" style="311" customWidth="1"/>
    <col min="1541" max="1541" width="14" style="311" customWidth="1"/>
    <col min="1542" max="1542" width="12.42578125" style="311" bestFit="1" customWidth="1"/>
    <col min="1543" max="1543" width="12.42578125" style="311" customWidth="1"/>
    <col min="1544" max="1544" width="9" style="311" customWidth="1"/>
    <col min="1545" max="1545" width="12.42578125" style="311" bestFit="1" customWidth="1"/>
    <col min="1546" max="1792" width="11.42578125" style="311"/>
    <col min="1793" max="1793" width="1.85546875" style="311" customWidth="1"/>
    <col min="1794" max="1794" width="3.140625" style="311" customWidth="1"/>
    <col min="1795" max="1795" width="44.42578125" style="311" bestFit="1" customWidth="1"/>
    <col min="1796" max="1796" width="13.85546875" style="311" customWidth="1"/>
    <col min="1797" max="1797" width="14" style="311" customWidth="1"/>
    <col min="1798" max="1798" width="12.42578125" style="311" bestFit="1" customWidth="1"/>
    <col min="1799" max="1799" width="12.42578125" style="311" customWidth="1"/>
    <col min="1800" max="1800" width="9" style="311" customWidth="1"/>
    <col min="1801" max="1801" width="12.42578125" style="311" bestFit="1" customWidth="1"/>
    <col min="1802" max="2048" width="11.42578125" style="311"/>
    <col min="2049" max="2049" width="1.85546875" style="311" customWidth="1"/>
    <col min="2050" max="2050" width="3.140625" style="311" customWidth="1"/>
    <col min="2051" max="2051" width="44.42578125" style="311" bestFit="1" customWidth="1"/>
    <col min="2052" max="2052" width="13.85546875" style="311" customWidth="1"/>
    <col min="2053" max="2053" width="14" style="311" customWidth="1"/>
    <col min="2054" max="2054" width="12.42578125" style="311" bestFit="1" customWidth="1"/>
    <col min="2055" max="2055" width="12.42578125" style="311" customWidth="1"/>
    <col min="2056" max="2056" width="9" style="311" customWidth="1"/>
    <col min="2057" max="2057" width="12.42578125" style="311" bestFit="1" customWidth="1"/>
    <col min="2058" max="2304" width="11.42578125" style="311"/>
    <col min="2305" max="2305" width="1.85546875" style="311" customWidth="1"/>
    <col min="2306" max="2306" width="3.140625" style="311" customWidth="1"/>
    <col min="2307" max="2307" width="44.42578125" style="311" bestFit="1" customWidth="1"/>
    <col min="2308" max="2308" width="13.85546875" style="311" customWidth="1"/>
    <col min="2309" max="2309" width="14" style="311" customWidth="1"/>
    <col min="2310" max="2310" width="12.42578125" style="311" bestFit="1" customWidth="1"/>
    <col min="2311" max="2311" width="12.42578125" style="311" customWidth="1"/>
    <col min="2312" max="2312" width="9" style="311" customWidth="1"/>
    <col min="2313" max="2313" width="12.42578125" style="311" bestFit="1" customWidth="1"/>
    <col min="2314" max="2560" width="11.42578125" style="311"/>
    <col min="2561" max="2561" width="1.85546875" style="311" customWidth="1"/>
    <col min="2562" max="2562" width="3.140625" style="311" customWidth="1"/>
    <col min="2563" max="2563" width="44.42578125" style="311" bestFit="1" customWidth="1"/>
    <col min="2564" max="2564" width="13.85546875" style="311" customWidth="1"/>
    <col min="2565" max="2565" width="14" style="311" customWidth="1"/>
    <col min="2566" max="2566" width="12.42578125" style="311" bestFit="1" customWidth="1"/>
    <col min="2567" max="2567" width="12.42578125" style="311" customWidth="1"/>
    <col min="2568" max="2568" width="9" style="311" customWidth="1"/>
    <col min="2569" max="2569" width="12.42578125" style="311" bestFit="1" customWidth="1"/>
    <col min="2570" max="2816" width="11.42578125" style="311"/>
    <col min="2817" max="2817" width="1.85546875" style="311" customWidth="1"/>
    <col min="2818" max="2818" width="3.140625" style="311" customWidth="1"/>
    <col min="2819" max="2819" width="44.42578125" style="311" bestFit="1" customWidth="1"/>
    <col min="2820" max="2820" width="13.85546875" style="311" customWidth="1"/>
    <col min="2821" max="2821" width="14" style="311" customWidth="1"/>
    <col min="2822" max="2822" width="12.42578125" style="311" bestFit="1" customWidth="1"/>
    <col min="2823" max="2823" width="12.42578125" style="311" customWidth="1"/>
    <col min="2824" max="2824" width="9" style="311" customWidth="1"/>
    <col min="2825" max="2825" width="12.42578125" style="311" bestFit="1" customWidth="1"/>
    <col min="2826" max="3072" width="11.42578125" style="311"/>
    <col min="3073" max="3073" width="1.85546875" style="311" customWidth="1"/>
    <col min="3074" max="3074" width="3.140625" style="311" customWidth="1"/>
    <col min="3075" max="3075" width="44.42578125" style="311" bestFit="1" customWidth="1"/>
    <col min="3076" max="3076" width="13.85546875" style="311" customWidth="1"/>
    <col min="3077" max="3077" width="14" style="311" customWidth="1"/>
    <col min="3078" max="3078" width="12.42578125" style="311" bestFit="1" customWidth="1"/>
    <col min="3079" max="3079" width="12.42578125" style="311" customWidth="1"/>
    <col min="3080" max="3080" width="9" style="311" customWidth="1"/>
    <col min="3081" max="3081" width="12.42578125" style="311" bestFit="1" customWidth="1"/>
    <col min="3082" max="3328" width="11.42578125" style="311"/>
    <col min="3329" max="3329" width="1.85546875" style="311" customWidth="1"/>
    <col min="3330" max="3330" width="3.140625" style="311" customWidth="1"/>
    <col min="3331" max="3331" width="44.42578125" style="311" bestFit="1" customWidth="1"/>
    <col min="3332" max="3332" width="13.85546875" style="311" customWidth="1"/>
    <col min="3333" max="3333" width="14" style="311" customWidth="1"/>
    <col min="3334" max="3334" width="12.42578125" style="311" bestFit="1" customWidth="1"/>
    <col min="3335" max="3335" width="12.42578125" style="311" customWidth="1"/>
    <col min="3336" max="3336" width="9" style="311" customWidth="1"/>
    <col min="3337" max="3337" width="12.42578125" style="311" bestFit="1" customWidth="1"/>
    <col min="3338" max="3584" width="11.42578125" style="311"/>
    <col min="3585" max="3585" width="1.85546875" style="311" customWidth="1"/>
    <col min="3586" max="3586" width="3.140625" style="311" customWidth="1"/>
    <col min="3587" max="3587" width="44.42578125" style="311" bestFit="1" customWidth="1"/>
    <col min="3588" max="3588" width="13.85546875" style="311" customWidth="1"/>
    <col min="3589" max="3589" width="14" style="311" customWidth="1"/>
    <col min="3590" max="3590" width="12.42578125" style="311" bestFit="1" customWidth="1"/>
    <col min="3591" max="3591" width="12.42578125" style="311" customWidth="1"/>
    <col min="3592" max="3592" width="9" style="311" customWidth="1"/>
    <col min="3593" max="3593" width="12.42578125" style="311" bestFit="1" customWidth="1"/>
    <col min="3594" max="3840" width="11.42578125" style="311"/>
    <col min="3841" max="3841" width="1.85546875" style="311" customWidth="1"/>
    <col min="3842" max="3842" width="3.140625" style="311" customWidth="1"/>
    <col min="3843" max="3843" width="44.42578125" style="311" bestFit="1" customWidth="1"/>
    <col min="3844" max="3844" width="13.85546875" style="311" customWidth="1"/>
    <col min="3845" max="3845" width="14" style="311" customWidth="1"/>
    <col min="3846" max="3846" width="12.42578125" style="311" bestFit="1" customWidth="1"/>
    <col min="3847" max="3847" width="12.42578125" style="311" customWidth="1"/>
    <col min="3848" max="3848" width="9" style="311" customWidth="1"/>
    <col min="3849" max="3849" width="12.42578125" style="311" bestFit="1" customWidth="1"/>
    <col min="3850" max="4096" width="11.42578125" style="311"/>
    <col min="4097" max="4097" width="1.85546875" style="311" customWidth="1"/>
    <col min="4098" max="4098" width="3.140625" style="311" customWidth="1"/>
    <col min="4099" max="4099" width="44.42578125" style="311" bestFit="1" customWidth="1"/>
    <col min="4100" max="4100" width="13.85546875" style="311" customWidth="1"/>
    <col min="4101" max="4101" width="14" style="311" customWidth="1"/>
    <col min="4102" max="4102" width="12.42578125" style="311" bestFit="1" customWidth="1"/>
    <col min="4103" max="4103" width="12.42578125" style="311" customWidth="1"/>
    <col min="4104" max="4104" width="9" style="311" customWidth="1"/>
    <col min="4105" max="4105" width="12.42578125" style="311" bestFit="1" customWidth="1"/>
    <col min="4106" max="4352" width="11.42578125" style="311"/>
    <col min="4353" max="4353" width="1.85546875" style="311" customWidth="1"/>
    <col min="4354" max="4354" width="3.140625" style="311" customWidth="1"/>
    <col min="4355" max="4355" width="44.42578125" style="311" bestFit="1" customWidth="1"/>
    <col min="4356" max="4356" width="13.85546875" style="311" customWidth="1"/>
    <col min="4357" max="4357" width="14" style="311" customWidth="1"/>
    <col min="4358" max="4358" width="12.42578125" style="311" bestFit="1" customWidth="1"/>
    <col min="4359" max="4359" width="12.42578125" style="311" customWidth="1"/>
    <col min="4360" max="4360" width="9" style="311" customWidth="1"/>
    <col min="4361" max="4361" width="12.42578125" style="311" bestFit="1" customWidth="1"/>
    <col min="4362" max="4608" width="11.42578125" style="311"/>
    <col min="4609" max="4609" width="1.85546875" style="311" customWidth="1"/>
    <col min="4610" max="4610" width="3.140625" style="311" customWidth="1"/>
    <col min="4611" max="4611" width="44.42578125" style="311" bestFit="1" customWidth="1"/>
    <col min="4612" max="4612" width="13.85546875" style="311" customWidth="1"/>
    <col min="4613" max="4613" width="14" style="311" customWidth="1"/>
    <col min="4614" max="4614" width="12.42578125" style="311" bestFit="1" customWidth="1"/>
    <col min="4615" max="4615" width="12.42578125" style="311" customWidth="1"/>
    <col min="4616" max="4616" width="9" style="311" customWidth="1"/>
    <col min="4617" max="4617" width="12.42578125" style="311" bestFit="1" customWidth="1"/>
    <col min="4618" max="4864" width="11.42578125" style="311"/>
    <col min="4865" max="4865" width="1.85546875" style="311" customWidth="1"/>
    <col min="4866" max="4866" width="3.140625" style="311" customWidth="1"/>
    <col min="4867" max="4867" width="44.42578125" style="311" bestFit="1" customWidth="1"/>
    <col min="4868" max="4868" width="13.85546875" style="311" customWidth="1"/>
    <col min="4869" max="4869" width="14" style="311" customWidth="1"/>
    <col min="4870" max="4870" width="12.42578125" style="311" bestFit="1" customWidth="1"/>
    <col min="4871" max="4871" width="12.42578125" style="311" customWidth="1"/>
    <col min="4872" max="4872" width="9" style="311" customWidth="1"/>
    <col min="4873" max="4873" width="12.42578125" style="311" bestFit="1" customWidth="1"/>
    <col min="4874" max="5120" width="11.42578125" style="311"/>
    <col min="5121" max="5121" width="1.85546875" style="311" customWidth="1"/>
    <col min="5122" max="5122" width="3.140625" style="311" customWidth="1"/>
    <col min="5123" max="5123" width="44.42578125" style="311" bestFit="1" customWidth="1"/>
    <col min="5124" max="5124" width="13.85546875" style="311" customWidth="1"/>
    <col min="5125" max="5125" width="14" style="311" customWidth="1"/>
    <col min="5126" max="5126" width="12.42578125" style="311" bestFit="1" customWidth="1"/>
    <col min="5127" max="5127" width="12.42578125" style="311" customWidth="1"/>
    <col min="5128" max="5128" width="9" style="311" customWidth="1"/>
    <col min="5129" max="5129" width="12.42578125" style="311" bestFit="1" customWidth="1"/>
    <col min="5130" max="5376" width="11.42578125" style="311"/>
    <col min="5377" max="5377" width="1.85546875" style="311" customWidth="1"/>
    <col min="5378" max="5378" width="3.140625" style="311" customWidth="1"/>
    <col min="5379" max="5379" width="44.42578125" style="311" bestFit="1" customWidth="1"/>
    <col min="5380" max="5380" width="13.85546875" style="311" customWidth="1"/>
    <col min="5381" max="5381" width="14" style="311" customWidth="1"/>
    <col min="5382" max="5382" width="12.42578125" style="311" bestFit="1" customWidth="1"/>
    <col min="5383" max="5383" width="12.42578125" style="311" customWidth="1"/>
    <col min="5384" max="5384" width="9" style="311" customWidth="1"/>
    <col min="5385" max="5385" width="12.42578125" style="311" bestFit="1" customWidth="1"/>
    <col min="5386" max="5632" width="11.42578125" style="311"/>
    <col min="5633" max="5633" width="1.85546875" style="311" customWidth="1"/>
    <col min="5634" max="5634" width="3.140625" style="311" customWidth="1"/>
    <col min="5635" max="5635" width="44.42578125" style="311" bestFit="1" customWidth="1"/>
    <col min="5636" max="5636" width="13.85546875" style="311" customWidth="1"/>
    <col min="5637" max="5637" width="14" style="311" customWidth="1"/>
    <col min="5638" max="5638" width="12.42578125" style="311" bestFit="1" customWidth="1"/>
    <col min="5639" max="5639" width="12.42578125" style="311" customWidth="1"/>
    <col min="5640" max="5640" width="9" style="311" customWidth="1"/>
    <col min="5641" max="5641" width="12.42578125" style="311" bestFit="1" customWidth="1"/>
    <col min="5642" max="5888" width="11.42578125" style="311"/>
    <col min="5889" max="5889" width="1.85546875" style="311" customWidth="1"/>
    <col min="5890" max="5890" width="3.140625" style="311" customWidth="1"/>
    <col min="5891" max="5891" width="44.42578125" style="311" bestFit="1" customWidth="1"/>
    <col min="5892" max="5892" width="13.85546875" style="311" customWidth="1"/>
    <col min="5893" max="5893" width="14" style="311" customWidth="1"/>
    <col min="5894" max="5894" width="12.42578125" style="311" bestFit="1" customWidth="1"/>
    <col min="5895" max="5895" width="12.42578125" style="311" customWidth="1"/>
    <col min="5896" max="5896" width="9" style="311" customWidth="1"/>
    <col min="5897" max="5897" width="12.42578125" style="311" bestFit="1" customWidth="1"/>
    <col min="5898" max="6144" width="11.42578125" style="311"/>
    <col min="6145" max="6145" width="1.85546875" style="311" customWidth="1"/>
    <col min="6146" max="6146" width="3.140625" style="311" customWidth="1"/>
    <col min="6147" max="6147" width="44.42578125" style="311" bestFit="1" customWidth="1"/>
    <col min="6148" max="6148" width="13.85546875" style="311" customWidth="1"/>
    <col min="6149" max="6149" width="14" style="311" customWidth="1"/>
    <col min="6150" max="6150" width="12.42578125" style="311" bestFit="1" customWidth="1"/>
    <col min="6151" max="6151" width="12.42578125" style="311" customWidth="1"/>
    <col min="6152" max="6152" width="9" style="311" customWidth="1"/>
    <col min="6153" max="6153" width="12.42578125" style="311" bestFit="1" customWidth="1"/>
    <col min="6154" max="6400" width="11.42578125" style="311"/>
    <col min="6401" max="6401" width="1.85546875" style="311" customWidth="1"/>
    <col min="6402" max="6402" width="3.140625" style="311" customWidth="1"/>
    <col min="6403" max="6403" width="44.42578125" style="311" bestFit="1" customWidth="1"/>
    <col min="6404" max="6404" width="13.85546875" style="311" customWidth="1"/>
    <col min="6405" max="6405" width="14" style="311" customWidth="1"/>
    <col min="6406" max="6406" width="12.42578125" style="311" bestFit="1" customWidth="1"/>
    <col min="6407" max="6407" width="12.42578125" style="311" customWidth="1"/>
    <col min="6408" max="6408" width="9" style="311" customWidth="1"/>
    <col min="6409" max="6409" width="12.42578125" style="311" bestFit="1" customWidth="1"/>
    <col min="6410" max="6656" width="11.42578125" style="311"/>
    <col min="6657" max="6657" width="1.85546875" style="311" customWidth="1"/>
    <col min="6658" max="6658" width="3.140625" style="311" customWidth="1"/>
    <col min="6659" max="6659" width="44.42578125" style="311" bestFit="1" customWidth="1"/>
    <col min="6660" max="6660" width="13.85546875" style="311" customWidth="1"/>
    <col min="6661" max="6661" width="14" style="311" customWidth="1"/>
    <col min="6662" max="6662" width="12.42578125" style="311" bestFit="1" customWidth="1"/>
    <col min="6663" max="6663" width="12.42578125" style="311" customWidth="1"/>
    <col min="6664" max="6664" width="9" style="311" customWidth="1"/>
    <col min="6665" max="6665" width="12.42578125" style="311" bestFit="1" customWidth="1"/>
    <col min="6666" max="6912" width="11.42578125" style="311"/>
    <col min="6913" max="6913" width="1.85546875" style="311" customWidth="1"/>
    <col min="6914" max="6914" width="3.140625" style="311" customWidth="1"/>
    <col min="6915" max="6915" width="44.42578125" style="311" bestFit="1" customWidth="1"/>
    <col min="6916" max="6916" width="13.85546875" style="311" customWidth="1"/>
    <col min="6917" max="6917" width="14" style="311" customWidth="1"/>
    <col min="6918" max="6918" width="12.42578125" style="311" bestFit="1" customWidth="1"/>
    <col min="6919" max="6919" width="12.42578125" style="311" customWidth="1"/>
    <col min="6920" max="6920" width="9" style="311" customWidth="1"/>
    <col min="6921" max="6921" width="12.42578125" style="311" bestFit="1" customWidth="1"/>
    <col min="6922" max="7168" width="11.42578125" style="311"/>
    <col min="7169" max="7169" width="1.85546875" style="311" customWidth="1"/>
    <col min="7170" max="7170" width="3.140625" style="311" customWidth="1"/>
    <col min="7171" max="7171" width="44.42578125" style="311" bestFit="1" customWidth="1"/>
    <col min="7172" max="7172" width="13.85546875" style="311" customWidth="1"/>
    <col min="7173" max="7173" width="14" style="311" customWidth="1"/>
    <col min="7174" max="7174" width="12.42578125" style="311" bestFit="1" customWidth="1"/>
    <col min="7175" max="7175" width="12.42578125" style="311" customWidth="1"/>
    <col min="7176" max="7176" width="9" style="311" customWidth="1"/>
    <col min="7177" max="7177" width="12.42578125" style="311" bestFit="1" customWidth="1"/>
    <col min="7178" max="7424" width="11.42578125" style="311"/>
    <col min="7425" max="7425" width="1.85546875" style="311" customWidth="1"/>
    <col min="7426" max="7426" width="3.140625" style="311" customWidth="1"/>
    <col min="7427" max="7427" width="44.42578125" style="311" bestFit="1" customWidth="1"/>
    <col min="7428" max="7428" width="13.85546875" style="311" customWidth="1"/>
    <col min="7429" max="7429" width="14" style="311" customWidth="1"/>
    <col min="7430" max="7430" width="12.42578125" style="311" bestFit="1" customWidth="1"/>
    <col min="7431" max="7431" width="12.42578125" style="311" customWidth="1"/>
    <col min="7432" max="7432" width="9" style="311" customWidth="1"/>
    <col min="7433" max="7433" width="12.42578125" style="311" bestFit="1" customWidth="1"/>
    <col min="7434" max="7680" width="11.42578125" style="311"/>
    <col min="7681" max="7681" width="1.85546875" style="311" customWidth="1"/>
    <col min="7682" max="7682" width="3.140625" style="311" customWidth="1"/>
    <col min="7683" max="7683" width="44.42578125" style="311" bestFit="1" customWidth="1"/>
    <col min="7684" max="7684" width="13.85546875" style="311" customWidth="1"/>
    <col min="7685" max="7685" width="14" style="311" customWidth="1"/>
    <col min="7686" max="7686" width="12.42578125" style="311" bestFit="1" customWidth="1"/>
    <col min="7687" max="7687" width="12.42578125" style="311" customWidth="1"/>
    <col min="7688" max="7688" width="9" style="311" customWidth="1"/>
    <col min="7689" max="7689" width="12.42578125" style="311" bestFit="1" customWidth="1"/>
    <col min="7690" max="7936" width="11.42578125" style="311"/>
    <col min="7937" max="7937" width="1.85546875" style="311" customWidth="1"/>
    <col min="7938" max="7938" width="3.140625" style="311" customWidth="1"/>
    <col min="7939" max="7939" width="44.42578125" style="311" bestFit="1" customWidth="1"/>
    <col min="7940" max="7940" width="13.85546875" style="311" customWidth="1"/>
    <col min="7941" max="7941" width="14" style="311" customWidth="1"/>
    <col min="7942" max="7942" width="12.42578125" style="311" bestFit="1" customWidth="1"/>
    <col min="7943" max="7943" width="12.42578125" style="311" customWidth="1"/>
    <col min="7944" max="7944" width="9" style="311" customWidth="1"/>
    <col min="7945" max="7945" width="12.42578125" style="311" bestFit="1" customWidth="1"/>
    <col min="7946" max="8192" width="11.42578125" style="311"/>
    <col min="8193" max="8193" width="1.85546875" style="311" customWidth="1"/>
    <col min="8194" max="8194" width="3.140625" style="311" customWidth="1"/>
    <col min="8195" max="8195" width="44.42578125" style="311" bestFit="1" customWidth="1"/>
    <col min="8196" max="8196" width="13.85546875" style="311" customWidth="1"/>
    <col min="8197" max="8197" width="14" style="311" customWidth="1"/>
    <col min="8198" max="8198" width="12.42578125" style="311" bestFit="1" customWidth="1"/>
    <col min="8199" max="8199" width="12.42578125" style="311" customWidth="1"/>
    <col min="8200" max="8200" width="9" style="311" customWidth="1"/>
    <col min="8201" max="8201" width="12.42578125" style="311" bestFit="1" customWidth="1"/>
    <col min="8202" max="8448" width="11.42578125" style="311"/>
    <col min="8449" max="8449" width="1.85546875" style="311" customWidth="1"/>
    <col min="8450" max="8450" width="3.140625" style="311" customWidth="1"/>
    <col min="8451" max="8451" width="44.42578125" style="311" bestFit="1" customWidth="1"/>
    <col min="8452" max="8452" width="13.85546875" style="311" customWidth="1"/>
    <col min="8453" max="8453" width="14" style="311" customWidth="1"/>
    <col min="8454" max="8454" width="12.42578125" style="311" bestFit="1" customWidth="1"/>
    <col min="8455" max="8455" width="12.42578125" style="311" customWidth="1"/>
    <col min="8456" max="8456" width="9" style="311" customWidth="1"/>
    <col min="8457" max="8457" width="12.42578125" style="311" bestFit="1" customWidth="1"/>
    <col min="8458" max="8704" width="11.42578125" style="311"/>
    <col min="8705" max="8705" width="1.85546875" style="311" customWidth="1"/>
    <col min="8706" max="8706" width="3.140625" style="311" customWidth="1"/>
    <col min="8707" max="8707" width="44.42578125" style="311" bestFit="1" customWidth="1"/>
    <col min="8708" max="8708" width="13.85546875" style="311" customWidth="1"/>
    <col min="8709" max="8709" width="14" style="311" customWidth="1"/>
    <col min="8710" max="8710" width="12.42578125" style="311" bestFit="1" customWidth="1"/>
    <col min="8711" max="8711" width="12.42578125" style="311" customWidth="1"/>
    <col min="8712" max="8712" width="9" style="311" customWidth="1"/>
    <col min="8713" max="8713" width="12.42578125" style="311" bestFit="1" customWidth="1"/>
    <col min="8714" max="8960" width="11.42578125" style="311"/>
    <col min="8961" max="8961" width="1.85546875" style="311" customWidth="1"/>
    <col min="8962" max="8962" width="3.140625" style="311" customWidth="1"/>
    <col min="8963" max="8963" width="44.42578125" style="311" bestFit="1" customWidth="1"/>
    <col min="8964" max="8964" width="13.85546875" style="311" customWidth="1"/>
    <col min="8965" max="8965" width="14" style="311" customWidth="1"/>
    <col min="8966" max="8966" width="12.42578125" style="311" bestFit="1" customWidth="1"/>
    <col min="8967" max="8967" width="12.42578125" style="311" customWidth="1"/>
    <col min="8968" max="8968" width="9" style="311" customWidth="1"/>
    <col min="8969" max="8969" width="12.42578125" style="311" bestFit="1" customWidth="1"/>
    <col min="8970" max="9216" width="11.42578125" style="311"/>
    <col min="9217" max="9217" width="1.85546875" style="311" customWidth="1"/>
    <col min="9218" max="9218" width="3.140625" style="311" customWidth="1"/>
    <col min="9219" max="9219" width="44.42578125" style="311" bestFit="1" customWidth="1"/>
    <col min="9220" max="9220" width="13.85546875" style="311" customWidth="1"/>
    <col min="9221" max="9221" width="14" style="311" customWidth="1"/>
    <col min="9222" max="9222" width="12.42578125" style="311" bestFit="1" customWidth="1"/>
    <col min="9223" max="9223" width="12.42578125" style="311" customWidth="1"/>
    <col min="9224" max="9224" width="9" style="311" customWidth="1"/>
    <col min="9225" max="9225" width="12.42578125" style="311" bestFit="1" customWidth="1"/>
    <col min="9226" max="9472" width="11.42578125" style="311"/>
    <col min="9473" max="9473" width="1.85546875" style="311" customWidth="1"/>
    <col min="9474" max="9474" width="3.140625" style="311" customWidth="1"/>
    <col min="9475" max="9475" width="44.42578125" style="311" bestFit="1" customWidth="1"/>
    <col min="9476" max="9476" width="13.85546875" style="311" customWidth="1"/>
    <col min="9477" max="9477" width="14" style="311" customWidth="1"/>
    <col min="9478" max="9478" width="12.42578125" style="311" bestFit="1" customWidth="1"/>
    <col min="9479" max="9479" width="12.42578125" style="311" customWidth="1"/>
    <col min="9480" max="9480" width="9" style="311" customWidth="1"/>
    <col min="9481" max="9481" width="12.42578125" style="311" bestFit="1" customWidth="1"/>
    <col min="9482" max="9728" width="11.42578125" style="311"/>
    <col min="9729" max="9729" width="1.85546875" style="311" customWidth="1"/>
    <col min="9730" max="9730" width="3.140625" style="311" customWidth="1"/>
    <col min="9731" max="9731" width="44.42578125" style="311" bestFit="1" customWidth="1"/>
    <col min="9732" max="9732" width="13.85546875" style="311" customWidth="1"/>
    <col min="9733" max="9733" width="14" style="311" customWidth="1"/>
    <col min="9734" max="9734" width="12.42578125" style="311" bestFit="1" customWidth="1"/>
    <col min="9735" max="9735" width="12.42578125" style="311" customWidth="1"/>
    <col min="9736" max="9736" width="9" style="311" customWidth="1"/>
    <col min="9737" max="9737" width="12.42578125" style="311" bestFit="1" customWidth="1"/>
    <col min="9738" max="9984" width="11.42578125" style="311"/>
    <col min="9985" max="9985" width="1.85546875" style="311" customWidth="1"/>
    <col min="9986" max="9986" width="3.140625" style="311" customWidth="1"/>
    <col min="9987" max="9987" width="44.42578125" style="311" bestFit="1" customWidth="1"/>
    <col min="9988" max="9988" width="13.85546875" style="311" customWidth="1"/>
    <col min="9989" max="9989" width="14" style="311" customWidth="1"/>
    <col min="9990" max="9990" width="12.42578125" style="311" bestFit="1" customWidth="1"/>
    <col min="9991" max="9991" width="12.42578125" style="311" customWidth="1"/>
    <col min="9992" max="9992" width="9" style="311" customWidth="1"/>
    <col min="9993" max="9993" width="12.42578125" style="311" bestFit="1" customWidth="1"/>
    <col min="9994" max="10240" width="11.42578125" style="311"/>
    <col min="10241" max="10241" width="1.85546875" style="311" customWidth="1"/>
    <col min="10242" max="10242" width="3.140625" style="311" customWidth="1"/>
    <col min="10243" max="10243" width="44.42578125" style="311" bestFit="1" customWidth="1"/>
    <col min="10244" max="10244" width="13.85546875" style="311" customWidth="1"/>
    <col min="10245" max="10245" width="14" style="311" customWidth="1"/>
    <col min="10246" max="10246" width="12.42578125" style="311" bestFit="1" customWidth="1"/>
    <col min="10247" max="10247" width="12.42578125" style="311" customWidth="1"/>
    <col min="10248" max="10248" width="9" style="311" customWidth="1"/>
    <col min="10249" max="10249" width="12.42578125" style="311" bestFit="1" customWidth="1"/>
    <col min="10250" max="10496" width="11.42578125" style="311"/>
    <col min="10497" max="10497" width="1.85546875" style="311" customWidth="1"/>
    <col min="10498" max="10498" width="3.140625" style="311" customWidth="1"/>
    <col min="10499" max="10499" width="44.42578125" style="311" bestFit="1" customWidth="1"/>
    <col min="10500" max="10500" width="13.85546875" style="311" customWidth="1"/>
    <col min="10501" max="10501" width="14" style="311" customWidth="1"/>
    <col min="10502" max="10502" width="12.42578125" style="311" bestFit="1" customWidth="1"/>
    <col min="10503" max="10503" width="12.42578125" style="311" customWidth="1"/>
    <col min="10504" max="10504" width="9" style="311" customWidth="1"/>
    <col min="10505" max="10505" width="12.42578125" style="311" bestFit="1" customWidth="1"/>
    <col min="10506" max="10752" width="11.42578125" style="311"/>
    <col min="10753" max="10753" width="1.85546875" style="311" customWidth="1"/>
    <col min="10754" max="10754" width="3.140625" style="311" customWidth="1"/>
    <col min="10755" max="10755" width="44.42578125" style="311" bestFit="1" customWidth="1"/>
    <col min="10756" max="10756" width="13.85546875" style="311" customWidth="1"/>
    <col min="10757" max="10757" width="14" style="311" customWidth="1"/>
    <col min="10758" max="10758" width="12.42578125" style="311" bestFit="1" customWidth="1"/>
    <col min="10759" max="10759" width="12.42578125" style="311" customWidth="1"/>
    <col min="10760" max="10760" width="9" style="311" customWidth="1"/>
    <col min="10761" max="10761" width="12.42578125" style="311" bestFit="1" customWidth="1"/>
    <col min="10762" max="11008" width="11.42578125" style="311"/>
    <col min="11009" max="11009" width="1.85546875" style="311" customWidth="1"/>
    <col min="11010" max="11010" width="3.140625" style="311" customWidth="1"/>
    <col min="11011" max="11011" width="44.42578125" style="311" bestFit="1" customWidth="1"/>
    <col min="11012" max="11012" width="13.85546875" style="311" customWidth="1"/>
    <col min="11013" max="11013" width="14" style="311" customWidth="1"/>
    <col min="11014" max="11014" width="12.42578125" style="311" bestFit="1" customWidth="1"/>
    <col min="11015" max="11015" width="12.42578125" style="311" customWidth="1"/>
    <col min="11016" max="11016" width="9" style="311" customWidth="1"/>
    <col min="11017" max="11017" width="12.42578125" style="311" bestFit="1" customWidth="1"/>
    <col min="11018" max="11264" width="11.42578125" style="311"/>
    <col min="11265" max="11265" width="1.85546875" style="311" customWidth="1"/>
    <col min="11266" max="11266" width="3.140625" style="311" customWidth="1"/>
    <col min="11267" max="11267" width="44.42578125" style="311" bestFit="1" customWidth="1"/>
    <col min="11268" max="11268" width="13.85546875" style="311" customWidth="1"/>
    <col min="11269" max="11269" width="14" style="311" customWidth="1"/>
    <col min="11270" max="11270" width="12.42578125" style="311" bestFit="1" customWidth="1"/>
    <col min="11271" max="11271" width="12.42578125" style="311" customWidth="1"/>
    <col min="11272" max="11272" width="9" style="311" customWidth="1"/>
    <col min="11273" max="11273" width="12.42578125" style="311" bestFit="1" customWidth="1"/>
    <col min="11274" max="11520" width="11.42578125" style="311"/>
    <col min="11521" max="11521" width="1.85546875" style="311" customWidth="1"/>
    <col min="11522" max="11522" width="3.140625" style="311" customWidth="1"/>
    <col min="11523" max="11523" width="44.42578125" style="311" bestFit="1" customWidth="1"/>
    <col min="11524" max="11524" width="13.85546875" style="311" customWidth="1"/>
    <col min="11525" max="11525" width="14" style="311" customWidth="1"/>
    <col min="11526" max="11526" width="12.42578125" style="311" bestFit="1" customWidth="1"/>
    <col min="11527" max="11527" width="12.42578125" style="311" customWidth="1"/>
    <col min="11528" max="11528" width="9" style="311" customWidth="1"/>
    <col min="11529" max="11529" width="12.42578125" style="311" bestFit="1" customWidth="1"/>
    <col min="11530" max="11776" width="11.42578125" style="311"/>
    <col min="11777" max="11777" width="1.85546875" style="311" customWidth="1"/>
    <col min="11778" max="11778" width="3.140625" style="311" customWidth="1"/>
    <col min="11779" max="11779" width="44.42578125" style="311" bestFit="1" customWidth="1"/>
    <col min="11780" max="11780" width="13.85546875" style="311" customWidth="1"/>
    <col min="11781" max="11781" width="14" style="311" customWidth="1"/>
    <col min="11782" max="11782" width="12.42578125" style="311" bestFit="1" customWidth="1"/>
    <col min="11783" max="11783" width="12.42578125" style="311" customWidth="1"/>
    <col min="11784" max="11784" width="9" style="311" customWidth="1"/>
    <col min="11785" max="11785" width="12.42578125" style="311" bestFit="1" customWidth="1"/>
    <col min="11786" max="12032" width="11.42578125" style="311"/>
    <col min="12033" max="12033" width="1.85546875" style="311" customWidth="1"/>
    <col min="12034" max="12034" width="3.140625" style="311" customWidth="1"/>
    <col min="12035" max="12035" width="44.42578125" style="311" bestFit="1" customWidth="1"/>
    <col min="12036" max="12036" width="13.85546875" style="311" customWidth="1"/>
    <col min="12037" max="12037" width="14" style="311" customWidth="1"/>
    <col min="12038" max="12038" width="12.42578125" style="311" bestFit="1" customWidth="1"/>
    <col min="12039" max="12039" width="12.42578125" style="311" customWidth="1"/>
    <col min="12040" max="12040" width="9" style="311" customWidth="1"/>
    <col min="12041" max="12041" width="12.42578125" style="311" bestFit="1" customWidth="1"/>
    <col min="12042" max="12288" width="11.42578125" style="311"/>
    <col min="12289" max="12289" width="1.85546875" style="311" customWidth="1"/>
    <col min="12290" max="12290" width="3.140625" style="311" customWidth="1"/>
    <col min="12291" max="12291" width="44.42578125" style="311" bestFit="1" customWidth="1"/>
    <col min="12292" max="12292" width="13.85546875" style="311" customWidth="1"/>
    <col min="12293" max="12293" width="14" style="311" customWidth="1"/>
    <col min="12294" max="12294" width="12.42578125" style="311" bestFit="1" customWidth="1"/>
    <col min="12295" max="12295" width="12.42578125" style="311" customWidth="1"/>
    <col min="12296" max="12296" width="9" style="311" customWidth="1"/>
    <col min="12297" max="12297" width="12.42578125" style="311" bestFit="1" customWidth="1"/>
    <col min="12298" max="12544" width="11.42578125" style="311"/>
    <col min="12545" max="12545" width="1.85546875" style="311" customWidth="1"/>
    <col min="12546" max="12546" width="3.140625" style="311" customWidth="1"/>
    <col min="12547" max="12547" width="44.42578125" style="311" bestFit="1" customWidth="1"/>
    <col min="12548" max="12548" width="13.85546875" style="311" customWidth="1"/>
    <col min="12549" max="12549" width="14" style="311" customWidth="1"/>
    <col min="12550" max="12550" width="12.42578125" style="311" bestFit="1" customWidth="1"/>
    <col min="12551" max="12551" width="12.42578125" style="311" customWidth="1"/>
    <col min="12552" max="12552" width="9" style="311" customWidth="1"/>
    <col min="12553" max="12553" width="12.42578125" style="311" bestFit="1" customWidth="1"/>
    <col min="12554" max="12800" width="11.42578125" style="311"/>
    <col min="12801" max="12801" width="1.85546875" style="311" customWidth="1"/>
    <col min="12802" max="12802" width="3.140625" style="311" customWidth="1"/>
    <col min="12803" max="12803" width="44.42578125" style="311" bestFit="1" customWidth="1"/>
    <col min="12804" max="12804" width="13.85546875" style="311" customWidth="1"/>
    <col min="12805" max="12805" width="14" style="311" customWidth="1"/>
    <col min="12806" max="12806" width="12.42578125" style="311" bestFit="1" customWidth="1"/>
    <col min="12807" max="12807" width="12.42578125" style="311" customWidth="1"/>
    <col min="12808" max="12808" width="9" style="311" customWidth="1"/>
    <col min="12809" max="12809" width="12.42578125" style="311" bestFit="1" customWidth="1"/>
    <col min="12810" max="13056" width="11.42578125" style="311"/>
    <col min="13057" max="13057" width="1.85546875" style="311" customWidth="1"/>
    <col min="13058" max="13058" width="3.140625" style="311" customWidth="1"/>
    <col min="13059" max="13059" width="44.42578125" style="311" bestFit="1" customWidth="1"/>
    <col min="13060" max="13060" width="13.85546875" style="311" customWidth="1"/>
    <col min="13061" max="13061" width="14" style="311" customWidth="1"/>
    <col min="13062" max="13062" width="12.42578125" style="311" bestFit="1" customWidth="1"/>
    <col min="13063" max="13063" width="12.42578125" style="311" customWidth="1"/>
    <col min="13064" max="13064" width="9" style="311" customWidth="1"/>
    <col min="13065" max="13065" width="12.42578125" style="311" bestFit="1" customWidth="1"/>
    <col min="13066" max="13312" width="11.42578125" style="311"/>
    <col min="13313" max="13313" width="1.85546875" style="311" customWidth="1"/>
    <col min="13314" max="13314" width="3.140625" style="311" customWidth="1"/>
    <col min="13315" max="13315" width="44.42578125" style="311" bestFit="1" customWidth="1"/>
    <col min="13316" max="13316" width="13.85546875" style="311" customWidth="1"/>
    <col min="13317" max="13317" width="14" style="311" customWidth="1"/>
    <col min="13318" max="13318" width="12.42578125" style="311" bestFit="1" customWidth="1"/>
    <col min="13319" max="13319" width="12.42578125" style="311" customWidth="1"/>
    <col min="13320" max="13320" width="9" style="311" customWidth="1"/>
    <col min="13321" max="13321" width="12.42578125" style="311" bestFit="1" customWidth="1"/>
    <col min="13322" max="13568" width="11.42578125" style="311"/>
    <col min="13569" max="13569" width="1.85546875" style="311" customWidth="1"/>
    <col min="13570" max="13570" width="3.140625" style="311" customWidth="1"/>
    <col min="13571" max="13571" width="44.42578125" style="311" bestFit="1" customWidth="1"/>
    <col min="13572" max="13572" width="13.85546875" style="311" customWidth="1"/>
    <col min="13573" max="13573" width="14" style="311" customWidth="1"/>
    <col min="13574" max="13574" width="12.42578125" style="311" bestFit="1" customWidth="1"/>
    <col min="13575" max="13575" width="12.42578125" style="311" customWidth="1"/>
    <col min="13576" max="13576" width="9" style="311" customWidth="1"/>
    <col min="13577" max="13577" width="12.42578125" style="311" bestFit="1" customWidth="1"/>
    <col min="13578" max="13824" width="11.42578125" style="311"/>
    <col min="13825" max="13825" width="1.85546875" style="311" customWidth="1"/>
    <col min="13826" max="13826" width="3.140625" style="311" customWidth="1"/>
    <col min="13827" max="13827" width="44.42578125" style="311" bestFit="1" customWidth="1"/>
    <col min="13828" max="13828" width="13.85546875" style="311" customWidth="1"/>
    <col min="13829" max="13829" width="14" style="311" customWidth="1"/>
    <col min="13830" max="13830" width="12.42578125" style="311" bestFit="1" customWidth="1"/>
    <col min="13831" max="13831" width="12.42578125" style="311" customWidth="1"/>
    <col min="13832" max="13832" width="9" style="311" customWidth="1"/>
    <col min="13833" max="13833" width="12.42578125" style="311" bestFit="1" customWidth="1"/>
    <col min="13834" max="14080" width="11.42578125" style="311"/>
    <col min="14081" max="14081" width="1.85546875" style="311" customWidth="1"/>
    <col min="14082" max="14082" width="3.140625" style="311" customWidth="1"/>
    <col min="14083" max="14083" width="44.42578125" style="311" bestFit="1" customWidth="1"/>
    <col min="14084" max="14084" width="13.85546875" style="311" customWidth="1"/>
    <col min="14085" max="14085" width="14" style="311" customWidth="1"/>
    <col min="14086" max="14086" width="12.42578125" style="311" bestFit="1" customWidth="1"/>
    <col min="14087" max="14087" width="12.42578125" style="311" customWidth="1"/>
    <col min="14088" max="14088" width="9" style="311" customWidth="1"/>
    <col min="14089" max="14089" width="12.42578125" style="311" bestFit="1" customWidth="1"/>
    <col min="14090" max="14336" width="11.42578125" style="311"/>
    <col min="14337" max="14337" width="1.85546875" style="311" customWidth="1"/>
    <col min="14338" max="14338" width="3.140625" style="311" customWidth="1"/>
    <col min="14339" max="14339" width="44.42578125" style="311" bestFit="1" customWidth="1"/>
    <col min="14340" max="14340" width="13.85546875" style="311" customWidth="1"/>
    <col min="14341" max="14341" width="14" style="311" customWidth="1"/>
    <col min="14342" max="14342" width="12.42578125" style="311" bestFit="1" customWidth="1"/>
    <col min="14343" max="14343" width="12.42578125" style="311" customWidth="1"/>
    <col min="14344" max="14344" width="9" style="311" customWidth="1"/>
    <col min="14345" max="14345" width="12.42578125" style="311" bestFit="1" customWidth="1"/>
    <col min="14346" max="14592" width="11.42578125" style="311"/>
    <col min="14593" max="14593" width="1.85546875" style="311" customWidth="1"/>
    <col min="14594" max="14594" width="3.140625" style="311" customWidth="1"/>
    <col min="14595" max="14595" width="44.42578125" style="311" bestFit="1" customWidth="1"/>
    <col min="14596" max="14596" width="13.85546875" style="311" customWidth="1"/>
    <col min="14597" max="14597" width="14" style="311" customWidth="1"/>
    <col min="14598" max="14598" width="12.42578125" style="311" bestFit="1" customWidth="1"/>
    <col min="14599" max="14599" width="12.42578125" style="311" customWidth="1"/>
    <col min="14600" max="14600" width="9" style="311" customWidth="1"/>
    <col min="14601" max="14601" width="12.42578125" style="311" bestFit="1" customWidth="1"/>
    <col min="14602" max="14848" width="11.42578125" style="311"/>
    <col min="14849" max="14849" width="1.85546875" style="311" customWidth="1"/>
    <col min="14850" max="14850" width="3.140625" style="311" customWidth="1"/>
    <col min="14851" max="14851" width="44.42578125" style="311" bestFit="1" customWidth="1"/>
    <col min="14852" max="14852" width="13.85546875" style="311" customWidth="1"/>
    <col min="14853" max="14853" width="14" style="311" customWidth="1"/>
    <col min="14854" max="14854" width="12.42578125" style="311" bestFit="1" customWidth="1"/>
    <col min="14855" max="14855" width="12.42578125" style="311" customWidth="1"/>
    <col min="14856" max="14856" width="9" style="311" customWidth="1"/>
    <col min="14857" max="14857" width="12.42578125" style="311" bestFit="1" customWidth="1"/>
    <col min="14858" max="15104" width="11.42578125" style="311"/>
    <col min="15105" max="15105" width="1.85546875" style="311" customWidth="1"/>
    <col min="15106" max="15106" width="3.140625" style="311" customWidth="1"/>
    <col min="15107" max="15107" width="44.42578125" style="311" bestFit="1" customWidth="1"/>
    <col min="15108" max="15108" width="13.85546875" style="311" customWidth="1"/>
    <col min="15109" max="15109" width="14" style="311" customWidth="1"/>
    <col min="15110" max="15110" width="12.42578125" style="311" bestFit="1" customWidth="1"/>
    <col min="15111" max="15111" width="12.42578125" style="311" customWidth="1"/>
    <col min="15112" max="15112" width="9" style="311" customWidth="1"/>
    <col min="15113" max="15113" width="12.42578125" style="311" bestFit="1" customWidth="1"/>
    <col min="15114" max="15360" width="11.42578125" style="311"/>
    <col min="15361" max="15361" width="1.85546875" style="311" customWidth="1"/>
    <col min="15362" max="15362" width="3.140625" style="311" customWidth="1"/>
    <col min="15363" max="15363" width="44.42578125" style="311" bestFit="1" customWidth="1"/>
    <col min="15364" max="15364" width="13.85546875" style="311" customWidth="1"/>
    <col min="15365" max="15365" width="14" style="311" customWidth="1"/>
    <col min="15366" max="15366" width="12.42578125" style="311" bestFit="1" customWidth="1"/>
    <col min="15367" max="15367" width="12.42578125" style="311" customWidth="1"/>
    <col min="15368" max="15368" width="9" style="311" customWidth="1"/>
    <col min="15369" max="15369" width="12.42578125" style="311" bestFit="1" customWidth="1"/>
    <col min="15370" max="15616" width="11.42578125" style="311"/>
    <col min="15617" max="15617" width="1.85546875" style="311" customWidth="1"/>
    <col min="15618" max="15618" width="3.140625" style="311" customWidth="1"/>
    <col min="15619" max="15619" width="44.42578125" style="311" bestFit="1" customWidth="1"/>
    <col min="15620" max="15620" width="13.85546875" style="311" customWidth="1"/>
    <col min="15621" max="15621" width="14" style="311" customWidth="1"/>
    <col min="15622" max="15622" width="12.42578125" style="311" bestFit="1" customWidth="1"/>
    <col min="15623" max="15623" width="12.42578125" style="311" customWidth="1"/>
    <col min="15624" max="15624" width="9" style="311" customWidth="1"/>
    <col min="15625" max="15625" width="12.42578125" style="311" bestFit="1" customWidth="1"/>
    <col min="15626" max="15872" width="11.42578125" style="311"/>
    <col min="15873" max="15873" width="1.85546875" style="311" customWidth="1"/>
    <col min="15874" max="15874" width="3.140625" style="311" customWidth="1"/>
    <col min="15875" max="15875" width="44.42578125" style="311" bestFit="1" customWidth="1"/>
    <col min="15876" max="15876" width="13.85546875" style="311" customWidth="1"/>
    <col min="15877" max="15877" width="14" style="311" customWidth="1"/>
    <col min="15878" max="15878" width="12.42578125" style="311" bestFit="1" customWidth="1"/>
    <col min="15879" max="15879" width="12.42578125" style="311" customWidth="1"/>
    <col min="15880" max="15880" width="9" style="311" customWidth="1"/>
    <col min="15881" max="15881" width="12.42578125" style="311" bestFit="1" customWidth="1"/>
    <col min="15882" max="16128" width="11.42578125" style="311"/>
    <col min="16129" max="16129" width="1.85546875" style="311" customWidth="1"/>
    <col min="16130" max="16130" width="3.140625" style="311" customWidth="1"/>
    <col min="16131" max="16131" width="44.42578125" style="311" bestFit="1" customWidth="1"/>
    <col min="16132" max="16132" width="13.85546875" style="311" customWidth="1"/>
    <col min="16133" max="16133" width="14" style="311" customWidth="1"/>
    <col min="16134" max="16134" width="12.42578125" style="311" bestFit="1" customWidth="1"/>
    <col min="16135" max="16135" width="12.42578125" style="311" customWidth="1"/>
    <col min="16136" max="16136" width="9" style="311" customWidth="1"/>
    <col min="16137" max="16137" width="12.42578125" style="311" bestFit="1" customWidth="1"/>
    <col min="16138" max="16384" width="11.42578125" style="311"/>
  </cols>
  <sheetData>
    <row r="1" spans="1:10" x14ac:dyDescent="0.25">
      <c r="C1" s="952" t="s">
        <v>389</v>
      </c>
      <c r="D1" s="952"/>
      <c r="E1" s="952"/>
      <c r="F1" s="952"/>
      <c r="G1" s="952"/>
      <c r="H1" s="952"/>
    </row>
    <row r="2" spans="1:10" x14ac:dyDescent="0.25">
      <c r="C2" s="952" t="s">
        <v>390</v>
      </c>
      <c r="D2" s="952"/>
      <c r="E2" s="952"/>
      <c r="F2" s="952"/>
      <c r="G2" s="952"/>
      <c r="H2" s="952"/>
    </row>
    <row r="3" spans="1:10" ht="13.5" customHeight="1" x14ac:dyDescent="0.25">
      <c r="A3" s="952" t="s">
        <v>391</v>
      </c>
      <c r="B3" s="952"/>
      <c r="C3" s="952"/>
      <c r="D3" s="952"/>
      <c r="E3" s="952"/>
      <c r="F3" s="952"/>
      <c r="G3" s="952"/>
      <c r="H3" s="952"/>
    </row>
    <row r="4" spans="1:10" ht="13.5" customHeight="1" x14ac:dyDescent="0.25">
      <c r="A4" s="952" t="s">
        <v>392</v>
      </c>
      <c r="B4" s="952"/>
      <c r="C4" s="952"/>
      <c r="D4" s="952"/>
      <c r="E4" s="952"/>
      <c r="F4" s="952"/>
      <c r="G4" s="952"/>
      <c r="H4" s="952"/>
    </row>
    <row r="5" spans="1:10" x14ac:dyDescent="0.25">
      <c r="C5" s="312"/>
      <c r="D5" s="313"/>
      <c r="E5" s="313"/>
      <c r="F5" s="313"/>
      <c r="G5" s="313"/>
      <c r="H5" s="313"/>
    </row>
    <row r="6" spans="1:10" ht="13.5" customHeight="1" x14ac:dyDescent="0.25">
      <c r="A6" s="953" t="s">
        <v>3</v>
      </c>
      <c r="B6" s="953"/>
      <c r="C6" s="953"/>
      <c r="D6" s="314">
        <v>2015</v>
      </c>
      <c r="E6" s="954">
        <v>2016</v>
      </c>
      <c r="F6" s="954"/>
      <c r="G6" s="954"/>
      <c r="H6" s="954"/>
    </row>
    <row r="7" spans="1:10" ht="25.5" x14ac:dyDescent="0.25">
      <c r="A7" s="953"/>
      <c r="B7" s="953"/>
      <c r="C7" s="953"/>
      <c r="D7" s="315" t="s">
        <v>393</v>
      </c>
      <c r="E7" s="314" t="s">
        <v>394</v>
      </c>
      <c r="F7" s="314" t="s">
        <v>393</v>
      </c>
      <c r="G7" s="316" t="s">
        <v>395</v>
      </c>
      <c r="H7" s="314" t="s">
        <v>12</v>
      </c>
    </row>
    <row r="8" spans="1:10" ht="6.75" customHeight="1" x14ac:dyDescent="0.25">
      <c r="A8" s="317"/>
      <c r="B8" s="318"/>
      <c r="C8" s="318"/>
      <c r="D8" s="319"/>
      <c r="E8" s="320"/>
      <c r="F8" s="320"/>
      <c r="G8" s="320"/>
      <c r="H8" s="321"/>
    </row>
    <row r="9" spans="1:10" x14ac:dyDescent="0.25">
      <c r="A9" s="322"/>
      <c r="C9" s="323" t="s">
        <v>396</v>
      </c>
      <c r="D9" s="324">
        <v>27396257641.700001</v>
      </c>
      <c r="E9" s="324">
        <v>18119537494.09</v>
      </c>
      <c r="F9" s="324">
        <v>23516157688.66</v>
      </c>
      <c r="G9" s="324">
        <v>5396620194.5699997</v>
      </c>
      <c r="H9" s="325">
        <v>29.783432365921044</v>
      </c>
      <c r="I9" s="326"/>
      <c r="J9" s="326"/>
    </row>
    <row r="10" spans="1:10" ht="6.75" customHeight="1" x14ac:dyDescent="0.25">
      <c r="A10" s="322"/>
      <c r="C10" s="323"/>
      <c r="D10" s="324"/>
      <c r="E10" s="324"/>
      <c r="F10" s="324"/>
      <c r="G10" s="324"/>
      <c r="H10" s="325"/>
    </row>
    <row r="11" spans="1:10" x14ac:dyDescent="0.25">
      <c r="A11" s="327" t="s">
        <v>397</v>
      </c>
      <c r="B11" s="328"/>
      <c r="C11" s="328"/>
      <c r="D11" s="328">
        <v>23470757864.630001</v>
      </c>
      <c r="E11" s="328">
        <v>10762339022.15</v>
      </c>
      <c r="F11" s="328">
        <v>19155420138.869999</v>
      </c>
      <c r="G11" s="328">
        <v>8393081116.7199993</v>
      </c>
      <c r="H11" s="329">
        <v>77.98565998939614</v>
      </c>
      <c r="I11" s="326"/>
    </row>
    <row r="12" spans="1:10" s="332" customFormat="1" x14ac:dyDescent="0.25">
      <c r="A12" s="330"/>
      <c r="B12" s="331" t="s">
        <v>398</v>
      </c>
      <c r="D12" s="333">
        <v>2761103714.9899998</v>
      </c>
      <c r="E12" s="333">
        <v>1569728187.5999999</v>
      </c>
      <c r="F12" s="333">
        <v>3884167541.9299998</v>
      </c>
      <c r="G12" s="333">
        <v>2314439354.3299999</v>
      </c>
      <c r="H12" s="334">
        <v>147.44204586582657</v>
      </c>
      <c r="I12" s="335"/>
    </row>
    <row r="13" spans="1:10" x14ac:dyDescent="0.25">
      <c r="A13" s="322"/>
      <c r="C13" s="336" t="s">
        <v>399</v>
      </c>
      <c r="D13" s="337">
        <v>1412973408.27</v>
      </c>
      <c r="E13" s="337">
        <v>1140949807.71</v>
      </c>
      <c r="F13" s="337">
        <v>1516269164.47</v>
      </c>
      <c r="G13" s="337">
        <v>375319356.75999999</v>
      </c>
      <c r="H13" s="338">
        <v>32.895343355489359</v>
      </c>
    </row>
    <row r="14" spans="1:10" x14ac:dyDescent="0.25">
      <c r="A14" s="322"/>
      <c r="C14" s="336" t="s">
        <v>400</v>
      </c>
      <c r="D14" s="337">
        <v>254706233.63999999</v>
      </c>
      <c r="E14" s="337">
        <v>92583801.090000004</v>
      </c>
      <c r="F14" s="337">
        <v>139966316.02000001</v>
      </c>
      <c r="G14" s="337">
        <v>47382514.930000007</v>
      </c>
      <c r="H14" s="338">
        <v>51.177975382475211</v>
      </c>
    </row>
    <row r="15" spans="1:10" x14ac:dyDescent="0.25">
      <c r="A15" s="322"/>
      <c r="C15" s="336" t="s">
        <v>401</v>
      </c>
      <c r="D15" s="337">
        <v>749825204.85000002</v>
      </c>
      <c r="E15" s="337">
        <v>207418078.80000001</v>
      </c>
      <c r="F15" s="337">
        <v>1873138379.76</v>
      </c>
      <c r="G15" s="337">
        <v>1665720300.96</v>
      </c>
      <c r="H15" s="338">
        <v>803.07382586748747</v>
      </c>
    </row>
    <row r="16" spans="1:10" x14ac:dyDescent="0.25">
      <c r="A16" s="322"/>
      <c r="C16" s="336" t="s">
        <v>402</v>
      </c>
      <c r="D16" s="337">
        <v>127301182.89</v>
      </c>
      <c r="E16" s="337">
        <v>128776500</v>
      </c>
      <c r="F16" s="337">
        <v>95887874.969999999</v>
      </c>
      <c r="G16" s="337">
        <v>-32888625.030000001</v>
      </c>
      <c r="H16" s="338">
        <v>-25.539306496138664</v>
      </c>
    </row>
    <row r="17" spans="1:9" x14ac:dyDescent="0.25">
      <c r="A17" s="322"/>
      <c r="C17" s="336" t="s">
        <v>403</v>
      </c>
      <c r="D17" s="337">
        <v>216297685.34</v>
      </c>
      <c r="E17" s="337">
        <v>0</v>
      </c>
      <c r="F17" s="337">
        <v>258905806.71000001</v>
      </c>
      <c r="G17" s="337">
        <v>258905806.71000001</v>
      </c>
      <c r="H17" s="338" t="s">
        <v>18</v>
      </c>
    </row>
    <row r="18" spans="1:9" s="332" customFormat="1" x14ac:dyDescent="0.25">
      <c r="A18" s="330"/>
      <c r="B18" s="331" t="s">
        <v>404</v>
      </c>
      <c r="D18" s="333">
        <v>20709654149.639999</v>
      </c>
      <c r="E18" s="333">
        <v>9192610834.5499992</v>
      </c>
      <c r="F18" s="333">
        <v>15271252596.940001</v>
      </c>
      <c r="G18" s="333">
        <v>6078641762.3900013</v>
      </c>
      <c r="H18" s="339">
        <v>66.125302939440331</v>
      </c>
      <c r="I18" s="335"/>
    </row>
    <row r="19" spans="1:9" x14ac:dyDescent="0.25">
      <c r="A19" s="322"/>
      <c r="C19" s="336" t="s">
        <v>405</v>
      </c>
      <c r="D19" s="337">
        <v>18706305096.82</v>
      </c>
      <c r="E19" s="337">
        <v>9192610834.5499992</v>
      </c>
      <c r="F19" s="337">
        <v>14760798964.950001</v>
      </c>
      <c r="G19" s="337">
        <v>5568188130.4000015</v>
      </c>
      <c r="H19" s="338">
        <v>60.572433997447433</v>
      </c>
    </row>
    <row r="20" spans="1:9" x14ac:dyDescent="0.25">
      <c r="A20" s="322"/>
      <c r="C20" s="340" t="s">
        <v>406</v>
      </c>
      <c r="D20" s="341">
        <v>2003349052.8199999</v>
      </c>
      <c r="E20" s="341">
        <v>0</v>
      </c>
      <c r="F20" s="341">
        <v>510453631.99000001</v>
      </c>
      <c r="G20" s="341">
        <v>510453631.99000001</v>
      </c>
      <c r="H20" s="342" t="s">
        <v>18</v>
      </c>
    </row>
    <row r="21" spans="1:9" x14ac:dyDescent="0.25">
      <c r="A21" s="322"/>
      <c r="G21" s="311">
        <v>0</v>
      </c>
      <c r="H21" s="343"/>
    </row>
    <row r="22" spans="1:9" x14ac:dyDescent="0.25">
      <c r="A22" s="327" t="s">
        <v>407</v>
      </c>
      <c r="B22" s="328"/>
      <c r="C22" s="328"/>
      <c r="D22" s="328">
        <v>2467285500.5700002</v>
      </c>
      <c r="E22" s="328">
        <v>6980393254.3000002</v>
      </c>
      <c r="F22" s="328">
        <v>2462074410.3200002</v>
      </c>
      <c r="G22" s="328">
        <v>-4518318843.9799995</v>
      </c>
      <c r="H22" s="329">
        <v>-64.728714835609935</v>
      </c>
      <c r="I22" s="326"/>
    </row>
    <row r="23" spans="1:9" s="345" customFormat="1" x14ac:dyDescent="0.25">
      <c r="A23" s="344"/>
      <c r="B23" s="331" t="s">
        <v>408</v>
      </c>
      <c r="D23" s="333">
        <v>1966905420.5699999</v>
      </c>
      <c r="E23" s="333">
        <v>6980393254.3000002</v>
      </c>
      <c r="F23" s="333">
        <v>1933784696.45</v>
      </c>
      <c r="G23" s="333">
        <v>-5046608557.8500004</v>
      </c>
      <c r="H23" s="334">
        <v>-72.296908984909024</v>
      </c>
      <c r="I23" s="346"/>
    </row>
    <row r="24" spans="1:9" x14ac:dyDescent="0.25">
      <c r="A24" s="322"/>
      <c r="C24" s="336" t="s">
        <v>409</v>
      </c>
      <c r="D24" s="337">
        <v>351282498.98000002</v>
      </c>
      <c r="E24" s="337">
        <v>2734745</v>
      </c>
      <c r="F24" s="337">
        <v>517711934.04000002</v>
      </c>
      <c r="G24" s="337">
        <v>514977189.04000002</v>
      </c>
      <c r="H24" s="338">
        <v>18830.903394649227</v>
      </c>
    </row>
    <row r="25" spans="1:9" x14ac:dyDescent="0.25">
      <c r="A25" s="322"/>
      <c r="C25" s="336" t="s">
        <v>410</v>
      </c>
      <c r="D25" s="337">
        <v>1408165305.5799999</v>
      </c>
      <c r="E25" s="337">
        <v>6544837375.6599998</v>
      </c>
      <c r="F25" s="337">
        <v>1181569505.5999999</v>
      </c>
      <c r="G25" s="337">
        <v>-5363267870.0599995</v>
      </c>
      <c r="H25" s="338">
        <v>-81.946541406907812</v>
      </c>
    </row>
    <row r="26" spans="1:9" x14ac:dyDescent="0.25">
      <c r="A26" s="322"/>
      <c r="C26" s="336" t="s">
        <v>411</v>
      </c>
      <c r="D26" s="337">
        <v>0</v>
      </c>
      <c r="E26" s="337">
        <v>0</v>
      </c>
      <c r="F26" s="337">
        <v>42922053.390000001</v>
      </c>
      <c r="G26" s="337">
        <v>42922053.390000001</v>
      </c>
      <c r="H26" s="338" t="s">
        <v>18</v>
      </c>
    </row>
    <row r="27" spans="1:9" x14ac:dyDescent="0.25">
      <c r="A27" s="322"/>
      <c r="C27" s="336" t="s">
        <v>412</v>
      </c>
      <c r="D27" s="337">
        <v>73514538.469999999</v>
      </c>
      <c r="E27" s="337">
        <v>429779200</v>
      </c>
      <c r="F27" s="337">
        <v>42116597.039999999</v>
      </c>
      <c r="G27" s="337">
        <v>-387662602.95999998</v>
      </c>
      <c r="H27" s="338">
        <v>-90.200410573615471</v>
      </c>
    </row>
    <row r="28" spans="1:9" x14ac:dyDescent="0.25">
      <c r="A28" s="322"/>
      <c r="C28" s="336" t="s">
        <v>413</v>
      </c>
      <c r="D28" s="337">
        <v>133943077.54000001</v>
      </c>
      <c r="E28" s="337">
        <v>3041933.64</v>
      </c>
      <c r="F28" s="337">
        <v>149464606.38</v>
      </c>
      <c r="G28" s="337">
        <v>146422672.74000001</v>
      </c>
      <c r="H28" s="338">
        <v>4813.4736016134784</v>
      </c>
    </row>
    <row r="29" spans="1:9" s="345" customFormat="1" x14ac:dyDescent="0.25">
      <c r="A29" s="344"/>
      <c r="B29" s="331" t="s">
        <v>414</v>
      </c>
      <c r="D29" s="333">
        <v>500380080</v>
      </c>
      <c r="E29" s="333">
        <v>0</v>
      </c>
      <c r="F29" s="333">
        <v>528289713.87</v>
      </c>
      <c r="G29" s="333">
        <v>528289713.87</v>
      </c>
      <c r="H29" s="334" t="s">
        <v>18</v>
      </c>
      <c r="I29" s="346"/>
    </row>
    <row r="30" spans="1:9" x14ac:dyDescent="0.25">
      <c r="A30" s="322"/>
      <c r="C30" s="336" t="s">
        <v>406</v>
      </c>
      <c r="D30" s="337">
        <v>500380080</v>
      </c>
      <c r="E30" s="337">
        <v>0</v>
      </c>
      <c r="F30" s="337">
        <v>528289713.87</v>
      </c>
      <c r="G30" s="337">
        <v>528289713.87</v>
      </c>
      <c r="H30" s="338" t="s">
        <v>18</v>
      </c>
    </row>
    <row r="31" spans="1:9" x14ac:dyDescent="0.25">
      <c r="A31" s="322"/>
      <c r="G31" s="311">
        <v>0</v>
      </c>
      <c r="H31" s="343"/>
    </row>
    <row r="32" spans="1:9" s="345" customFormat="1" x14ac:dyDescent="0.25">
      <c r="A32" s="327" t="s">
        <v>415</v>
      </c>
      <c r="B32" s="347"/>
      <c r="C32" s="347"/>
      <c r="D32" s="328">
        <v>203617982.13</v>
      </c>
      <c r="E32" s="328">
        <v>293608568</v>
      </c>
      <c r="F32" s="328">
        <v>416886263.16000003</v>
      </c>
      <c r="G32" s="328">
        <v>123277695.16000003</v>
      </c>
      <c r="H32" s="329">
        <v>41.987090499348085</v>
      </c>
    </row>
    <row r="33" spans="1:9" x14ac:dyDescent="0.25">
      <c r="A33" s="322"/>
      <c r="C33" s="340" t="s">
        <v>416</v>
      </c>
      <c r="D33" s="341">
        <v>203617982.13</v>
      </c>
      <c r="E33" s="341">
        <v>293608568</v>
      </c>
      <c r="F33" s="341">
        <v>416886263.16000003</v>
      </c>
      <c r="G33" s="341">
        <v>123277695.16000003</v>
      </c>
      <c r="H33" s="338">
        <v>41.987090499348085</v>
      </c>
    </row>
    <row r="34" spans="1:9" x14ac:dyDescent="0.25">
      <c r="A34" s="322"/>
      <c r="G34" s="311">
        <v>0</v>
      </c>
      <c r="H34" s="343"/>
    </row>
    <row r="35" spans="1:9" s="345" customFormat="1" x14ac:dyDescent="0.25">
      <c r="A35" s="327" t="s">
        <v>417</v>
      </c>
      <c r="B35" s="347"/>
      <c r="C35" s="347"/>
      <c r="D35" s="328">
        <v>66635551.109999999</v>
      </c>
      <c r="E35" s="328">
        <v>83196649.640000001</v>
      </c>
      <c r="F35" s="328">
        <v>124662651.44</v>
      </c>
      <c r="G35" s="328">
        <v>41466001.799999997</v>
      </c>
      <c r="H35" s="329">
        <v>49.840951503969734</v>
      </c>
      <c r="I35" s="346"/>
    </row>
    <row r="36" spans="1:9" x14ac:dyDescent="0.25">
      <c r="A36" s="322"/>
      <c r="C36" s="340" t="s">
        <v>399</v>
      </c>
      <c r="D36" s="341">
        <v>51276813.950000003</v>
      </c>
      <c r="E36" s="341">
        <v>63487681.759999998</v>
      </c>
      <c r="F36" s="341">
        <v>106715449.84</v>
      </c>
      <c r="G36" s="341">
        <v>43227768.080000006</v>
      </c>
      <c r="H36" s="342">
        <v>68.088433664048779</v>
      </c>
    </row>
    <row r="37" spans="1:9" x14ac:dyDescent="0.25">
      <c r="A37" s="322"/>
      <c r="C37" s="340" t="s">
        <v>418</v>
      </c>
      <c r="D37" s="341">
        <v>15358737.16</v>
      </c>
      <c r="E37" s="341">
        <v>19708967.879999999</v>
      </c>
      <c r="F37" s="341">
        <v>17947201.600000001</v>
      </c>
      <c r="G37" s="341">
        <v>-1761766.2799999975</v>
      </c>
      <c r="H37" s="342">
        <v>-8.9389068505600306</v>
      </c>
    </row>
    <row r="38" spans="1:9" x14ac:dyDescent="0.25">
      <c r="A38" s="322"/>
      <c r="G38" s="311">
        <v>0</v>
      </c>
      <c r="H38" s="343"/>
    </row>
    <row r="39" spans="1:9" s="345" customFormat="1" x14ac:dyDescent="0.25">
      <c r="A39" s="327" t="s">
        <v>157</v>
      </c>
      <c r="B39" s="347"/>
      <c r="C39" s="347"/>
      <c r="D39" s="328">
        <v>1187960743.26</v>
      </c>
      <c r="E39" s="328">
        <v>0</v>
      </c>
      <c r="F39" s="328">
        <v>1357114224.8699999</v>
      </c>
      <c r="G39" s="328">
        <v>1357114224.8699999</v>
      </c>
      <c r="H39" s="329" t="s">
        <v>18</v>
      </c>
    </row>
    <row r="40" spans="1:9" x14ac:dyDescent="0.25">
      <c r="A40" s="322"/>
      <c r="C40" s="340" t="s">
        <v>406</v>
      </c>
      <c r="D40" s="341">
        <v>1187960743.26</v>
      </c>
      <c r="E40" s="341">
        <v>0</v>
      </c>
      <c r="F40" s="341">
        <v>1357114224.8699999</v>
      </c>
      <c r="G40" s="341">
        <v>1357114224.8699999</v>
      </c>
      <c r="H40" s="342" t="s">
        <v>18</v>
      </c>
    </row>
    <row r="41" spans="1:9" x14ac:dyDescent="0.25">
      <c r="A41" s="348"/>
      <c r="B41" s="349"/>
      <c r="C41" s="349"/>
      <c r="D41" s="349"/>
      <c r="E41" s="349"/>
      <c r="F41" s="349"/>
      <c r="G41" s="349"/>
      <c r="H41" s="350"/>
    </row>
    <row r="42" spans="1:9" x14ac:dyDescent="0.25">
      <c r="A42" s="351" t="s">
        <v>419</v>
      </c>
      <c r="F42" s="352"/>
      <c r="G42" s="352"/>
      <c r="H42" s="352"/>
    </row>
    <row r="43" spans="1:9" x14ac:dyDescent="0.25">
      <c r="E43" s="352"/>
      <c r="F43" s="352"/>
      <c r="G43" s="352"/>
      <c r="H43" s="352"/>
    </row>
    <row r="83" spans="3:5" x14ac:dyDescent="0.25">
      <c r="C83" s="353" t="s">
        <v>397</v>
      </c>
      <c r="D83" s="311">
        <v>10762339022.15</v>
      </c>
      <c r="E83" s="311">
        <v>19155420138.869999</v>
      </c>
    </row>
    <row r="84" spans="3:5" x14ac:dyDescent="0.25">
      <c r="C84" s="353" t="s">
        <v>407</v>
      </c>
      <c r="D84" s="311">
        <v>6980393254.3000002</v>
      </c>
      <c r="E84" s="311">
        <v>2462074410.3200002</v>
      </c>
    </row>
    <row r="85" spans="3:5" x14ac:dyDescent="0.25">
      <c r="C85" s="353" t="s">
        <v>415</v>
      </c>
      <c r="D85" s="311">
        <v>293608568</v>
      </c>
      <c r="E85" s="311">
        <v>416886263.16000003</v>
      </c>
    </row>
    <row r="86" spans="3:5" x14ac:dyDescent="0.25">
      <c r="C86" s="353" t="s">
        <v>417</v>
      </c>
      <c r="D86" s="311">
        <v>83196649.640000001</v>
      </c>
      <c r="E86" s="311">
        <v>124662651.44</v>
      </c>
    </row>
    <row r="87" spans="3:5" x14ac:dyDescent="0.25">
      <c r="C87" s="354" t="s">
        <v>157</v>
      </c>
      <c r="D87" s="311">
        <v>0</v>
      </c>
      <c r="E87" s="311">
        <v>1357114224.8699999</v>
      </c>
    </row>
  </sheetData>
  <mergeCells count="6">
    <mergeCell ref="C1:H1"/>
    <mergeCell ref="C2:H2"/>
    <mergeCell ref="A3:H3"/>
    <mergeCell ref="A4:H4"/>
    <mergeCell ref="A6:C7"/>
    <mergeCell ref="E6:H6"/>
  </mergeCells>
  <printOptions horizontalCentered="1"/>
  <pageMargins left="0.19685039370078741" right="0.19685039370078741" top="0.39370078740157483" bottom="0.19685039370078741" header="0" footer="0.19685039370078741"/>
  <pageSetup orientation="portrait" errors="NA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topLeftCell="A4" workbookViewId="0">
      <selection activeCell="C35" sqref="C35"/>
    </sheetView>
  </sheetViews>
  <sheetFormatPr baseColWidth="10" defaultRowHeight="12.75" x14ac:dyDescent="0.25"/>
  <cols>
    <col min="1" max="1" width="3.140625" style="355" customWidth="1"/>
    <col min="2" max="2" width="2.7109375" style="355" customWidth="1"/>
    <col min="3" max="3" width="46.28515625" style="355" bestFit="1" customWidth="1"/>
    <col min="4" max="4" width="13.140625" style="355" bestFit="1" customWidth="1"/>
    <col min="5" max="5" width="14" style="355" bestFit="1" customWidth="1"/>
    <col min="6" max="6" width="13.42578125" style="355" bestFit="1" customWidth="1"/>
    <col min="7" max="7" width="14" style="355" bestFit="1" customWidth="1"/>
    <col min="8" max="8" width="12.42578125" style="355" bestFit="1" customWidth="1"/>
    <col min="9" max="256" width="11.42578125" style="355"/>
    <col min="257" max="257" width="3.140625" style="355" customWidth="1"/>
    <col min="258" max="258" width="2.7109375" style="355" customWidth="1"/>
    <col min="259" max="259" width="46.28515625" style="355" bestFit="1" customWidth="1"/>
    <col min="260" max="260" width="13.140625" style="355" bestFit="1" customWidth="1"/>
    <col min="261" max="261" width="14" style="355" bestFit="1" customWidth="1"/>
    <col min="262" max="262" width="13.42578125" style="355" bestFit="1" customWidth="1"/>
    <col min="263" max="263" width="14" style="355" bestFit="1" customWidth="1"/>
    <col min="264" max="264" width="12.42578125" style="355" bestFit="1" customWidth="1"/>
    <col min="265" max="512" width="11.42578125" style="355"/>
    <col min="513" max="513" width="3.140625" style="355" customWidth="1"/>
    <col min="514" max="514" width="2.7109375" style="355" customWidth="1"/>
    <col min="515" max="515" width="46.28515625" style="355" bestFit="1" customWidth="1"/>
    <col min="516" max="516" width="13.140625" style="355" bestFit="1" customWidth="1"/>
    <col min="517" max="517" width="14" style="355" bestFit="1" customWidth="1"/>
    <col min="518" max="518" width="13.42578125" style="355" bestFit="1" customWidth="1"/>
    <col min="519" max="519" width="14" style="355" bestFit="1" customWidth="1"/>
    <col min="520" max="520" width="12.42578125" style="355" bestFit="1" customWidth="1"/>
    <col min="521" max="768" width="11.42578125" style="355"/>
    <col min="769" max="769" width="3.140625" style="355" customWidth="1"/>
    <col min="770" max="770" width="2.7109375" style="355" customWidth="1"/>
    <col min="771" max="771" width="46.28515625" style="355" bestFit="1" customWidth="1"/>
    <col min="772" max="772" width="13.140625" style="355" bestFit="1" customWidth="1"/>
    <col min="773" max="773" width="14" style="355" bestFit="1" customWidth="1"/>
    <col min="774" max="774" width="13.42578125" style="355" bestFit="1" customWidth="1"/>
    <col min="775" max="775" width="14" style="355" bestFit="1" customWidth="1"/>
    <col min="776" max="776" width="12.42578125" style="355" bestFit="1" customWidth="1"/>
    <col min="777" max="1024" width="11.42578125" style="355"/>
    <col min="1025" max="1025" width="3.140625" style="355" customWidth="1"/>
    <col min="1026" max="1026" width="2.7109375" style="355" customWidth="1"/>
    <col min="1027" max="1027" width="46.28515625" style="355" bestFit="1" customWidth="1"/>
    <col min="1028" max="1028" width="13.140625" style="355" bestFit="1" customWidth="1"/>
    <col min="1029" max="1029" width="14" style="355" bestFit="1" customWidth="1"/>
    <col min="1030" max="1030" width="13.42578125" style="355" bestFit="1" customWidth="1"/>
    <col min="1031" max="1031" width="14" style="355" bestFit="1" customWidth="1"/>
    <col min="1032" max="1032" width="12.42578125" style="355" bestFit="1" customWidth="1"/>
    <col min="1033" max="1280" width="11.42578125" style="355"/>
    <col min="1281" max="1281" width="3.140625" style="355" customWidth="1"/>
    <col min="1282" max="1282" width="2.7109375" style="355" customWidth="1"/>
    <col min="1283" max="1283" width="46.28515625" style="355" bestFit="1" customWidth="1"/>
    <col min="1284" max="1284" width="13.140625" style="355" bestFit="1" customWidth="1"/>
    <col min="1285" max="1285" width="14" style="355" bestFit="1" customWidth="1"/>
    <col min="1286" max="1286" width="13.42578125" style="355" bestFit="1" customWidth="1"/>
    <col min="1287" max="1287" width="14" style="355" bestFit="1" customWidth="1"/>
    <col min="1288" max="1288" width="12.42578125" style="355" bestFit="1" customWidth="1"/>
    <col min="1289" max="1536" width="11.42578125" style="355"/>
    <col min="1537" max="1537" width="3.140625" style="355" customWidth="1"/>
    <col min="1538" max="1538" width="2.7109375" style="355" customWidth="1"/>
    <col min="1539" max="1539" width="46.28515625" style="355" bestFit="1" customWidth="1"/>
    <col min="1540" max="1540" width="13.140625" style="355" bestFit="1" customWidth="1"/>
    <col min="1541" max="1541" width="14" style="355" bestFit="1" customWidth="1"/>
    <col min="1542" max="1542" width="13.42578125" style="355" bestFit="1" customWidth="1"/>
    <col min="1543" max="1543" width="14" style="355" bestFit="1" customWidth="1"/>
    <col min="1544" max="1544" width="12.42578125" style="355" bestFit="1" customWidth="1"/>
    <col min="1545" max="1792" width="11.42578125" style="355"/>
    <col min="1793" max="1793" width="3.140625" style="355" customWidth="1"/>
    <col min="1794" max="1794" width="2.7109375" style="355" customWidth="1"/>
    <col min="1795" max="1795" width="46.28515625" style="355" bestFit="1" customWidth="1"/>
    <col min="1796" max="1796" width="13.140625" style="355" bestFit="1" customWidth="1"/>
    <col min="1797" max="1797" width="14" style="355" bestFit="1" customWidth="1"/>
    <col min="1798" max="1798" width="13.42578125" style="355" bestFit="1" customWidth="1"/>
    <col min="1799" max="1799" width="14" style="355" bestFit="1" customWidth="1"/>
    <col min="1800" max="1800" width="12.42578125" style="355" bestFit="1" customWidth="1"/>
    <col min="1801" max="2048" width="11.42578125" style="355"/>
    <col min="2049" max="2049" width="3.140625" style="355" customWidth="1"/>
    <col min="2050" max="2050" width="2.7109375" style="355" customWidth="1"/>
    <col min="2051" max="2051" width="46.28515625" style="355" bestFit="1" customWidth="1"/>
    <col min="2052" max="2052" width="13.140625" style="355" bestFit="1" customWidth="1"/>
    <col min="2053" max="2053" width="14" style="355" bestFit="1" customWidth="1"/>
    <col min="2054" max="2054" width="13.42578125" style="355" bestFit="1" customWidth="1"/>
    <col min="2055" max="2055" width="14" style="355" bestFit="1" customWidth="1"/>
    <col min="2056" max="2056" width="12.42578125" style="355" bestFit="1" customWidth="1"/>
    <col min="2057" max="2304" width="11.42578125" style="355"/>
    <col min="2305" max="2305" width="3.140625" style="355" customWidth="1"/>
    <col min="2306" max="2306" width="2.7109375" style="355" customWidth="1"/>
    <col min="2307" max="2307" width="46.28515625" style="355" bestFit="1" customWidth="1"/>
    <col min="2308" max="2308" width="13.140625" style="355" bestFit="1" customWidth="1"/>
    <col min="2309" max="2309" width="14" style="355" bestFit="1" customWidth="1"/>
    <col min="2310" max="2310" width="13.42578125" style="355" bestFit="1" customWidth="1"/>
    <col min="2311" max="2311" width="14" style="355" bestFit="1" customWidth="1"/>
    <col min="2312" max="2312" width="12.42578125" style="355" bestFit="1" customWidth="1"/>
    <col min="2313" max="2560" width="11.42578125" style="355"/>
    <col min="2561" max="2561" width="3.140625" style="355" customWidth="1"/>
    <col min="2562" max="2562" width="2.7109375" style="355" customWidth="1"/>
    <col min="2563" max="2563" width="46.28515625" style="355" bestFit="1" customWidth="1"/>
    <col min="2564" max="2564" width="13.140625" style="355" bestFit="1" customWidth="1"/>
    <col min="2565" max="2565" width="14" style="355" bestFit="1" customWidth="1"/>
    <col min="2566" max="2566" width="13.42578125" style="355" bestFit="1" customWidth="1"/>
    <col min="2567" max="2567" width="14" style="355" bestFit="1" customWidth="1"/>
    <col min="2568" max="2568" width="12.42578125" style="355" bestFit="1" customWidth="1"/>
    <col min="2569" max="2816" width="11.42578125" style="355"/>
    <col min="2817" max="2817" width="3.140625" style="355" customWidth="1"/>
    <col min="2818" max="2818" width="2.7109375" style="355" customWidth="1"/>
    <col min="2819" max="2819" width="46.28515625" style="355" bestFit="1" customWidth="1"/>
    <col min="2820" max="2820" width="13.140625" style="355" bestFit="1" customWidth="1"/>
    <col min="2821" max="2821" width="14" style="355" bestFit="1" customWidth="1"/>
    <col min="2822" max="2822" width="13.42578125" style="355" bestFit="1" customWidth="1"/>
    <col min="2823" max="2823" width="14" style="355" bestFit="1" customWidth="1"/>
    <col min="2824" max="2824" width="12.42578125" style="355" bestFit="1" customWidth="1"/>
    <col min="2825" max="3072" width="11.42578125" style="355"/>
    <col min="3073" max="3073" width="3.140625" style="355" customWidth="1"/>
    <col min="3074" max="3074" width="2.7109375" style="355" customWidth="1"/>
    <col min="3075" max="3075" width="46.28515625" style="355" bestFit="1" customWidth="1"/>
    <col min="3076" max="3076" width="13.140625" style="355" bestFit="1" customWidth="1"/>
    <col min="3077" max="3077" width="14" style="355" bestFit="1" customWidth="1"/>
    <col min="3078" max="3078" width="13.42578125" style="355" bestFit="1" customWidth="1"/>
    <col min="3079" max="3079" width="14" style="355" bestFit="1" customWidth="1"/>
    <col min="3080" max="3080" width="12.42578125" style="355" bestFit="1" customWidth="1"/>
    <col min="3081" max="3328" width="11.42578125" style="355"/>
    <col min="3329" max="3329" width="3.140625" style="355" customWidth="1"/>
    <col min="3330" max="3330" width="2.7109375" style="355" customWidth="1"/>
    <col min="3331" max="3331" width="46.28515625" style="355" bestFit="1" customWidth="1"/>
    <col min="3332" max="3332" width="13.140625" style="355" bestFit="1" customWidth="1"/>
    <col min="3333" max="3333" width="14" style="355" bestFit="1" customWidth="1"/>
    <col min="3334" max="3334" width="13.42578125" style="355" bestFit="1" customWidth="1"/>
    <col min="3335" max="3335" width="14" style="355" bestFit="1" customWidth="1"/>
    <col min="3336" max="3336" width="12.42578125" style="355" bestFit="1" customWidth="1"/>
    <col min="3337" max="3584" width="11.42578125" style="355"/>
    <col min="3585" max="3585" width="3.140625" style="355" customWidth="1"/>
    <col min="3586" max="3586" width="2.7109375" style="355" customWidth="1"/>
    <col min="3587" max="3587" width="46.28515625" style="355" bestFit="1" customWidth="1"/>
    <col min="3588" max="3588" width="13.140625" style="355" bestFit="1" customWidth="1"/>
    <col min="3589" max="3589" width="14" style="355" bestFit="1" customWidth="1"/>
    <col min="3590" max="3590" width="13.42578125" style="355" bestFit="1" customWidth="1"/>
    <col min="3591" max="3591" width="14" style="355" bestFit="1" customWidth="1"/>
    <col min="3592" max="3592" width="12.42578125" style="355" bestFit="1" customWidth="1"/>
    <col min="3593" max="3840" width="11.42578125" style="355"/>
    <col min="3841" max="3841" width="3.140625" style="355" customWidth="1"/>
    <col min="3842" max="3842" width="2.7109375" style="355" customWidth="1"/>
    <col min="3843" max="3843" width="46.28515625" style="355" bestFit="1" customWidth="1"/>
    <col min="3844" max="3844" width="13.140625" style="355" bestFit="1" customWidth="1"/>
    <col min="3845" max="3845" width="14" style="355" bestFit="1" customWidth="1"/>
    <col min="3846" max="3846" width="13.42578125" style="355" bestFit="1" customWidth="1"/>
    <col min="3847" max="3847" width="14" style="355" bestFit="1" customWidth="1"/>
    <col min="3848" max="3848" width="12.42578125" style="355" bestFit="1" customWidth="1"/>
    <col min="3849" max="4096" width="11.42578125" style="355"/>
    <col min="4097" max="4097" width="3.140625" style="355" customWidth="1"/>
    <col min="4098" max="4098" width="2.7109375" style="355" customWidth="1"/>
    <col min="4099" max="4099" width="46.28515625" style="355" bestFit="1" customWidth="1"/>
    <col min="4100" max="4100" width="13.140625" style="355" bestFit="1" customWidth="1"/>
    <col min="4101" max="4101" width="14" style="355" bestFit="1" customWidth="1"/>
    <col min="4102" max="4102" width="13.42578125" style="355" bestFit="1" customWidth="1"/>
    <col min="4103" max="4103" width="14" style="355" bestFit="1" customWidth="1"/>
    <col min="4104" max="4104" width="12.42578125" style="355" bestFit="1" customWidth="1"/>
    <col min="4105" max="4352" width="11.42578125" style="355"/>
    <col min="4353" max="4353" width="3.140625" style="355" customWidth="1"/>
    <col min="4354" max="4354" width="2.7109375" style="355" customWidth="1"/>
    <col min="4355" max="4355" width="46.28515625" style="355" bestFit="1" customWidth="1"/>
    <col min="4356" max="4356" width="13.140625" style="355" bestFit="1" customWidth="1"/>
    <col min="4357" max="4357" width="14" style="355" bestFit="1" customWidth="1"/>
    <col min="4358" max="4358" width="13.42578125" style="355" bestFit="1" customWidth="1"/>
    <col min="4359" max="4359" width="14" style="355" bestFit="1" customWidth="1"/>
    <col min="4360" max="4360" width="12.42578125" style="355" bestFit="1" customWidth="1"/>
    <col min="4361" max="4608" width="11.42578125" style="355"/>
    <col min="4609" max="4609" width="3.140625" style="355" customWidth="1"/>
    <col min="4610" max="4610" width="2.7109375" style="355" customWidth="1"/>
    <col min="4611" max="4611" width="46.28515625" style="355" bestFit="1" customWidth="1"/>
    <col min="4612" max="4612" width="13.140625" style="355" bestFit="1" customWidth="1"/>
    <col min="4613" max="4613" width="14" style="355" bestFit="1" customWidth="1"/>
    <col min="4614" max="4614" width="13.42578125" style="355" bestFit="1" customWidth="1"/>
    <col min="4615" max="4615" width="14" style="355" bestFit="1" customWidth="1"/>
    <col min="4616" max="4616" width="12.42578125" style="355" bestFit="1" customWidth="1"/>
    <col min="4617" max="4864" width="11.42578125" style="355"/>
    <col min="4865" max="4865" width="3.140625" style="355" customWidth="1"/>
    <col min="4866" max="4866" width="2.7109375" style="355" customWidth="1"/>
    <col min="4867" max="4867" width="46.28515625" style="355" bestFit="1" customWidth="1"/>
    <col min="4868" max="4868" width="13.140625" style="355" bestFit="1" customWidth="1"/>
    <col min="4869" max="4869" width="14" style="355" bestFit="1" customWidth="1"/>
    <col min="4870" max="4870" width="13.42578125" style="355" bestFit="1" customWidth="1"/>
    <col min="4871" max="4871" width="14" style="355" bestFit="1" customWidth="1"/>
    <col min="4872" max="4872" width="12.42578125" style="355" bestFit="1" customWidth="1"/>
    <col min="4873" max="5120" width="11.42578125" style="355"/>
    <col min="5121" max="5121" width="3.140625" style="355" customWidth="1"/>
    <col min="5122" max="5122" width="2.7109375" style="355" customWidth="1"/>
    <col min="5123" max="5123" width="46.28515625" style="355" bestFit="1" customWidth="1"/>
    <col min="5124" max="5124" width="13.140625" style="355" bestFit="1" customWidth="1"/>
    <col min="5125" max="5125" width="14" style="355" bestFit="1" customWidth="1"/>
    <col min="5126" max="5126" width="13.42578125" style="355" bestFit="1" customWidth="1"/>
    <col min="5127" max="5127" width="14" style="355" bestFit="1" customWidth="1"/>
    <col min="5128" max="5128" width="12.42578125" style="355" bestFit="1" customWidth="1"/>
    <col min="5129" max="5376" width="11.42578125" style="355"/>
    <col min="5377" max="5377" width="3.140625" style="355" customWidth="1"/>
    <col min="5378" max="5378" width="2.7109375" style="355" customWidth="1"/>
    <col min="5379" max="5379" width="46.28515625" style="355" bestFit="1" customWidth="1"/>
    <col min="5380" max="5380" width="13.140625" style="355" bestFit="1" customWidth="1"/>
    <col min="5381" max="5381" width="14" style="355" bestFit="1" customWidth="1"/>
    <col min="5382" max="5382" width="13.42578125" style="355" bestFit="1" customWidth="1"/>
    <col min="5383" max="5383" width="14" style="355" bestFit="1" customWidth="1"/>
    <col min="5384" max="5384" width="12.42578125" style="355" bestFit="1" customWidth="1"/>
    <col min="5385" max="5632" width="11.42578125" style="355"/>
    <col min="5633" max="5633" width="3.140625" style="355" customWidth="1"/>
    <col min="5634" max="5634" width="2.7109375" style="355" customWidth="1"/>
    <col min="5635" max="5635" width="46.28515625" style="355" bestFit="1" customWidth="1"/>
    <col min="5636" max="5636" width="13.140625" style="355" bestFit="1" customWidth="1"/>
    <col min="5637" max="5637" width="14" style="355" bestFit="1" customWidth="1"/>
    <col min="5638" max="5638" width="13.42578125" style="355" bestFit="1" customWidth="1"/>
    <col min="5639" max="5639" width="14" style="355" bestFit="1" customWidth="1"/>
    <col min="5640" max="5640" width="12.42578125" style="355" bestFit="1" customWidth="1"/>
    <col min="5641" max="5888" width="11.42578125" style="355"/>
    <col min="5889" max="5889" width="3.140625" style="355" customWidth="1"/>
    <col min="5890" max="5890" width="2.7109375" style="355" customWidth="1"/>
    <col min="5891" max="5891" width="46.28515625" style="355" bestFit="1" customWidth="1"/>
    <col min="5892" max="5892" width="13.140625" style="355" bestFit="1" customWidth="1"/>
    <col min="5893" max="5893" width="14" style="355" bestFit="1" customWidth="1"/>
    <col min="5894" max="5894" width="13.42578125" style="355" bestFit="1" customWidth="1"/>
    <col min="5895" max="5895" width="14" style="355" bestFit="1" customWidth="1"/>
    <col min="5896" max="5896" width="12.42578125" style="355" bestFit="1" customWidth="1"/>
    <col min="5897" max="6144" width="11.42578125" style="355"/>
    <col min="6145" max="6145" width="3.140625" style="355" customWidth="1"/>
    <col min="6146" max="6146" width="2.7109375" style="355" customWidth="1"/>
    <col min="6147" max="6147" width="46.28515625" style="355" bestFit="1" customWidth="1"/>
    <col min="6148" max="6148" width="13.140625" style="355" bestFit="1" customWidth="1"/>
    <col min="6149" max="6149" width="14" style="355" bestFit="1" customWidth="1"/>
    <col min="6150" max="6150" width="13.42578125" style="355" bestFit="1" customWidth="1"/>
    <col min="6151" max="6151" width="14" style="355" bestFit="1" customWidth="1"/>
    <col min="6152" max="6152" width="12.42578125" style="355" bestFit="1" customWidth="1"/>
    <col min="6153" max="6400" width="11.42578125" style="355"/>
    <col min="6401" max="6401" width="3.140625" style="355" customWidth="1"/>
    <col min="6402" max="6402" width="2.7109375" style="355" customWidth="1"/>
    <col min="6403" max="6403" width="46.28515625" style="355" bestFit="1" customWidth="1"/>
    <col min="6404" max="6404" width="13.140625" style="355" bestFit="1" customWidth="1"/>
    <col min="6405" max="6405" width="14" style="355" bestFit="1" customWidth="1"/>
    <col min="6406" max="6406" width="13.42578125" style="355" bestFit="1" customWidth="1"/>
    <col min="6407" max="6407" width="14" style="355" bestFit="1" customWidth="1"/>
    <col min="6408" max="6408" width="12.42578125" style="355" bestFit="1" customWidth="1"/>
    <col min="6409" max="6656" width="11.42578125" style="355"/>
    <col min="6657" max="6657" width="3.140625" style="355" customWidth="1"/>
    <col min="6658" max="6658" width="2.7109375" style="355" customWidth="1"/>
    <col min="6659" max="6659" width="46.28515625" style="355" bestFit="1" customWidth="1"/>
    <col min="6660" max="6660" width="13.140625" style="355" bestFit="1" customWidth="1"/>
    <col min="6661" max="6661" width="14" style="355" bestFit="1" customWidth="1"/>
    <col min="6662" max="6662" width="13.42578125" style="355" bestFit="1" customWidth="1"/>
    <col min="6663" max="6663" width="14" style="355" bestFit="1" customWidth="1"/>
    <col min="6664" max="6664" width="12.42578125" style="355" bestFit="1" customWidth="1"/>
    <col min="6665" max="6912" width="11.42578125" style="355"/>
    <col min="6913" max="6913" width="3.140625" style="355" customWidth="1"/>
    <col min="6914" max="6914" width="2.7109375" style="355" customWidth="1"/>
    <col min="6915" max="6915" width="46.28515625" style="355" bestFit="1" customWidth="1"/>
    <col min="6916" max="6916" width="13.140625" style="355" bestFit="1" customWidth="1"/>
    <col min="6917" max="6917" width="14" style="355" bestFit="1" customWidth="1"/>
    <col min="6918" max="6918" width="13.42578125" style="355" bestFit="1" customWidth="1"/>
    <col min="6919" max="6919" width="14" style="355" bestFit="1" customWidth="1"/>
    <col min="6920" max="6920" width="12.42578125" style="355" bestFit="1" customWidth="1"/>
    <col min="6921" max="7168" width="11.42578125" style="355"/>
    <col min="7169" max="7169" width="3.140625" style="355" customWidth="1"/>
    <col min="7170" max="7170" width="2.7109375" style="355" customWidth="1"/>
    <col min="7171" max="7171" width="46.28515625" style="355" bestFit="1" customWidth="1"/>
    <col min="7172" max="7172" width="13.140625" style="355" bestFit="1" customWidth="1"/>
    <col min="7173" max="7173" width="14" style="355" bestFit="1" customWidth="1"/>
    <col min="7174" max="7174" width="13.42578125" style="355" bestFit="1" customWidth="1"/>
    <col min="7175" max="7175" width="14" style="355" bestFit="1" customWidth="1"/>
    <col min="7176" max="7176" width="12.42578125" style="355" bestFit="1" customWidth="1"/>
    <col min="7177" max="7424" width="11.42578125" style="355"/>
    <col min="7425" max="7425" width="3.140625" style="355" customWidth="1"/>
    <col min="7426" max="7426" width="2.7109375" style="355" customWidth="1"/>
    <col min="7427" max="7427" width="46.28515625" style="355" bestFit="1" customWidth="1"/>
    <col min="7428" max="7428" width="13.140625" style="355" bestFit="1" customWidth="1"/>
    <col min="7429" max="7429" width="14" style="355" bestFit="1" customWidth="1"/>
    <col min="7430" max="7430" width="13.42578125" style="355" bestFit="1" customWidth="1"/>
    <col min="7431" max="7431" width="14" style="355" bestFit="1" customWidth="1"/>
    <col min="7432" max="7432" width="12.42578125" style="355" bestFit="1" customWidth="1"/>
    <col min="7433" max="7680" width="11.42578125" style="355"/>
    <col min="7681" max="7681" width="3.140625" style="355" customWidth="1"/>
    <col min="7682" max="7682" width="2.7109375" style="355" customWidth="1"/>
    <col min="7683" max="7683" width="46.28515625" style="355" bestFit="1" customWidth="1"/>
    <col min="7684" max="7684" width="13.140625" style="355" bestFit="1" customWidth="1"/>
    <col min="7685" max="7685" width="14" style="355" bestFit="1" customWidth="1"/>
    <col min="7686" max="7686" width="13.42578125" style="355" bestFit="1" customWidth="1"/>
    <col min="7687" max="7687" width="14" style="355" bestFit="1" customWidth="1"/>
    <col min="7688" max="7688" width="12.42578125" style="355" bestFit="1" customWidth="1"/>
    <col min="7689" max="7936" width="11.42578125" style="355"/>
    <col min="7937" max="7937" width="3.140625" style="355" customWidth="1"/>
    <col min="7938" max="7938" width="2.7109375" style="355" customWidth="1"/>
    <col min="7939" max="7939" width="46.28515625" style="355" bestFit="1" customWidth="1"/>
    <col min="7940" max="7940" width="13.140625" style="355" bestFit="1" customWidth="1"/>
    <col min="7941" max="7941" width="14" style="355" bestFit="1" customWidth="1"/>
    <col min="7942" max="7942" width="13.42578125" style="355" bestFit="1" customWidth="1"/>
    <col min="7943" max="7943" width="14" style="355" bestFit="1" customWidth="1"/>
    <col min="7944" max="7944" width="12.42578125" style="355" bestFit="1" customWidth="1"/>
    <col min="7945" max="8192" width="11.42578125" style="355"/>
    <col min="8193" max="8193" width="3.140625" style="355" customWidth="1"/>
    <col min="8194" max="8194" width="2.7109375" style="355" customWidth="1"/>
    <col min="8195" max="8195" width="46.28515625" style="355" bestFit="1" customWidth="1"/>
    <col min="8196" max="8196" width="13.140625" style="355" bestFit="1" customWidth="1"/>
    <col min="8197" max="8197" width="14" style="355" bestFit="1" customWidth="1"/>
    <col min="8198" max="8198" width="13.42578125" style="355" bestFit="1" customWidth="1"/>
    <col min="8199" max="8199" width="14" style="355" bestFit="1" customWidth="1"/>
    <col min="8200" max="8200" width="12.42578125" style="355" bestFit="1" customWidth="1"/>
    <col min="8201" max="8448" width="11.42578125" style="355"/>
    <col min="8449" max="8449" width="3.140625" style="355" customWidth="1"/>
    <col min="8450" max="8450" width="2.7109375" style="355" customWidth="1"/>
    <col min="8451" max="8451" width="46.28515625" style="355" bestFit="1" customWidth="1"/>
    <col min="8452" max="8452" width="13.140625" style="355" bestFit="1" customWidth="1"/>
    <col min="8453" max="8453" width="14" style="355" bestFit="1" customWidth="1"/>
    <col min="8454" max="8454" width="13.42578125" style="355" bestFit="1" customWidth="1"/>
    <col min="8455" max="8455" width="14" style="355" bestFit="1" customWidth="1"/>
    <col min="8456" max="8456" width="12.42578125" style="355" bestFit="1" customWidth="1"/>
    <col min="8457" max="8704" width="11.42578125" style="355"/>
    <col min="8705" max="8705" width="3.140625" style="355" customWidth="1"/>
    <col min="8706" max="8706" width="2.7109375" style="355" customWidth="1"/>
    <col min="8707" max="8707" width="46.28515625" style="355" bestFit="1" customWidth="1"/>
    <col min="8708" max="8708" width="13.140625" style="355" bestFit="1" customWidth="1"/>
    <col min="8709" max="8709" width="14" style="355" bestFit="1" customWidth="1"/>
    <col min="8710" max="8710" width="13.42578125" style="355" bestFit="1" customWidth="1"/>
    <col min="8711" max="8711" width="14" style="355" bestFit="1" customWidth="1"/>
    <col min="8712" max="8712" width="12.42578125" style="355" bestFit="1" customWidth="1"/>
    <col min="8713" max="8960" width="11.42578125" style="355"/>
    <col min="8961" max="8961" width="3.140625" style="355" customWidth="1"/>
    <col min="8962" max="8962" width="2.7109375" style="355" customWidth="1"/>
    <col min="8963" max="8963" width="46.28515625" style="355" bestFit="1" customWidth="1"/>
    <col min="8964" max="8964" width="13.140625" style="355" bestFit="1" customWidth="1"/>
    <col min="8965" max="8965" width="14" style="355" bestFit="1" customWidth="1"/>
    <col min="8966" max="8966" width="13.42578125" style="355" bestFit="1" customWidth="1"/>
    <col min="8967" max="8967" width="14" style="355" bestFit="1" customWidth="1"/>
    <col min="8968" max="8968" width="12.42578125" style="355" bestFit="1" customWidth="1"/>
    <col min="8969" max="9216" width="11.42578125" style="355"/>
    <col min="9217" max="9217" width="3.140625" style="355" customWidth="1"/>
    <col min="9218" max="9218" width="2.7109375" style="355" customWidth="1"/>
    <col min="9219" max="9219" width="46.28515625" style="355" bestFit="1" customWidth="1"/>
    <col min="9220" max="9220" width="13.140625" style="355" bestFit="1" customWidth="1"/>
    <col min="9221" max="9221" width="14" style="355" bestFit="1" customWidth="1"/>
    <col min="9222" max="9222" width="13.42578125" style="355" bestFit="1" customWidth="1"/>
    <col min="9223" max="9223" width="14" style="355" bestFit="1" customWidth="1"/>
    <col min="9224" max="9224" width="12.42578125" style="355" bestFit="1" customWidth="1"/>
    <col min="9225" max="9472" width="11.42578125" style="355"/>
    <col min="9473" max="9473" width="3.140625" style="355" customWidth="1"/>
    <col min="9474" max="9474" width="2.7109375" style="355" customWidth="1"/>
    <col min="9475" max="9475" width="46.28515625" style="355" bestFit="1" customWidth="1"/>
    <col min="9476" max="9476" width="13.140625" style="355" bestFit="1" customWidth="1"/>
    <col min="9477" max="9477" width="14" style="355" bestFit="1" customWidth="1"/>
    <col min="9478" max="9478" width="13.42578125" style="355" bestFit="1" customWidth="1"/>
    <col min="9479" max="9479" width="14" style="355" bestFit="1" customWidth="1"/>
    <col min="9480" max="9480" width="12.42578125" style="355" bestFit="1" customWidth="1"/>
    <col min="9481" max="9728" width="11.42578125" style="355"/>
    <col min="9729" max="9729" width="3.140625" style="355" customWidth="1"/>
    <col min="9730" max="9730" width="2.7109375" style="355" customWidth="1"/>
    <col min="9731" max="9731" width="46.28515625" style="355" bestFit="1" customWidth="1"/>
    <col min="9732" max="9732" width="13.140625" style="355" bestFit="1" customWidth="1"/>
    <col min="9733" max="9733" width="14" style="355" bestFit="1" customWidth="1"/>
    <col min="9734" max="9734" width="13.42578125" style="355" bestFit="1" customWidth="1"/>
    <col min="9735" max="9735" width="14" style="355" bestFit="1" customWidth="1"/>
    <col min="9736" max="9736" width="12.42578125" style="355" bestFit="1" customWidth="1"/>
    <col min="9737" max="9984" width="11.42578125" style="355"/>
    <col min="9985" max="9985" width="3.140625" style="355" customWidth="1"/>
    <col min="9986" max="9986" width="2.7109375" style="355" customWidth="1"/>
    <col min="9987" max="9987" width="46.28515625" style="355" bestFit="1" customWidth="1"/>
    <col min="9988" max="9988" width="13.140625" style="355" bestFit="1" customWidth="1"/>
    <col min="9989" max="9989" width="14" style="355" bestFit="1" customWidth="1"/>
    <col min="9990" max="9990" width="13.42578125" style="355" bestFit="1" customWidth="1"/>
    <col min="9991" max="9991" width="14" style="355" bestFit="1" customWidth="1"/>
    <col min="9992" max="9992" width="12.42578125" style="355" bestFit="1" customWidth="1"/>
    <col min="9993" max="10240" width="11.42578125" style="355"/>
    <col min="10241" max="10241" width="3.140625" style="355" customWidth="1"/>
    <col min="10242" max="10242" width="2.7109375" style="355" customWidth="1"/>
    <col min="10243" max="10243" width="46.28515625" style="355" bestFit="1" customWidth="1"/>
    <col min="10244" max="10244" width="13.140625" style="355" bestFit="1" customWidth="1"/>
    <col min="10245" max="10245" width="14" style="355" bestFit="1" customWidth="1"/>
    <col min="10246" max="10246" width="13.42578125" style="355" bestFit="1" customWidth="1"/>
    <col min="10247" max="10247" width="14" style="355" bestFit="1" customWidth="1"/>
    <col min="10248" max="10248" width="12.42578125" style="355" bestFit="1" customWidth="1"/>
    <col min="10249" max="10496" width="11.42578125" style="355"/>
    <col min="10497" max="10497" width="3.140625" style="355" customWidth="1"/>
    <col min="10498" max="10498" width="2.7109375" style="355" customWidth="1"/>
    <col min="10499" max="10499" width="46.28515625" style="355" bestFit="1" customWidth="1"/>
    <col min="10500" max="10500" width="13.140625" style="355" bestFit="1" customWidth="1"/>
    <col min="10501" max="10501" width="14" style="355" bestFit="1" customWidth="1"/>
    <col min="10502" max="10502" width="13.42578125" style="355" bestFit="1" customWidth="1"/>
    <col min="10503" max="10503" width="14" style="355" bestFit="1" customWidth="1"/>
    <col min="10504" max="10504" width="12.42578125" style="355" bestFit="1" customWidth="1"/>
    <col min="10505" max="10752" width="11.42578125" style="355"/>
    <col min="10753" max="10753" width="3.140625" style="355" customWidth="1"/>
    <col min="10754" max="10754" width="2.7109375" style="355" customWidth="1"/>
    <col min="10755" max="10755" width="46.28515625" style="355" bestFit="1" customWidth="1"/>
    <col min="10756" max="10756" width="13.140625" style="355" bestFit="1" customWidth="1"/>
    <col min="10757" max="10757" width="14" style="355" bestFit="1" customWidth="1"/>
    <col min="10758" max="10758" width="13.42578125" style="355" bestFit="1" customWidth="1"/>
    <col min="10759" max="10759" width="14" style="355" bestFit="1" customWidth="1"/>
    <col min="10760" max="10760" width="12.42578125" style="355" bestFit="1" customWidth="1"/>
    <col min="10761" max="11008" width="11.42578125" style="355"/>
    <col min="11009" max="11009" width="3.140625" style="355" customWidth="1"/>
    <col min="11010" max="11010" width="2.7109375" style="355" customWidth="1"/>
    <col min="11011" max="11011" width="46.28515625" style="355" bestFit="1" customWidth="1"/>
    <col min="11012" max="11012" width="13.140625" style="355" bestFit="1" customWidth="1"/>
    <col min="11013" max="11013" width="14" style="355" bestFit="1" customWidth="1"/>
    <col min="11014" max="11014" width="13.42578125" style="355" bestFit="1" customWidth="1"/>
    <col min="11015" max="11015" width="14" style="355" bestFit="1" customWidth="1"/>
    <col min="11016" max="11016" width="12.42578125" style="355" bestFit="1" customWidth="1"/>
    <col min="11017" max="11264" width="11.42578125" style="355"/>
    <col min="11265" max="11265" width="3.140625" style="355" customWidth="1"/>
    <col min="11266" max="11266" width="2.7109375" style="355" customWidth="1"/>
    <col min="11267" max="11267" width="46.28515625" style="355" bestFit="1" customWidth="1"/>
    <col min="11268" max="11268" width="13.140625" style="355" bestFit="1" customWidth="1"/>
    <col min="11269" max="11269" width="14" style="355" bestFit="1" customWidth="1"/>
    <col min="11270" max="11270" width="13.42578125" style="355" bestFit="1" customWidth="1"/>
    <col min="11271" max="11271" width="14" style="355" bestFit="1" customWidth="1"/>
    <col min="11272" max="11272" width="12.42578125" style="355" bestFit="1" customWidth="1"/>
    <col min="11273" max="11520" width="11.42578125" style="355"/>
    <col min="11521" max="11521" width="3.140625" style="355" customWidth="1"/>
    <col min="11522" max="11522" width="2.7109375" style="355" customWidth="1"/>
    <col min="11523" max="11523" width="46.28515625" style="355" bestFit="1" customWidth="1"/>
    <col min="11524" max="11524" width="13.140625" style="355" bestFit="1" customWidth="1"/>
    <col min="11525" max="11525" width="14" style="355" bestFit="1" customWidth="1"/>
    <col min="11526" max="11526" width="13.42578125" style="355" bestFit="1" customWidth="1"/>
    <col min="11527" max="11527" width="14" style="355" bestFit="1" customWidth="1"/>
    <col min="11528" max="11528" width="12.42578125" style="355" bestFit="1" customWidth="1"/>
    <col min="11529" max="11776" width="11.42578125" style="355"/>
    <col min="11777" max="11777" width="3.140625" style="355" customWidth="1"/>
    <col min="11778" max="11778" width="2.7109375" style="355" customWidth="1"/>
    <col min="11779" max="11779" width="46.28515625" style="355" bestFit="1" customWidth="1"/>
    <col min="11780" max="11780" width="13.140625" style="355" bestFit="1" customWidth="1"/>
    <col min="11781" max="11781" width="14" style="355" bestFit="1" customWidth="1"/>
    <col min="11782" max="11782" width="13.42578125" style="355" bestFit="1" customWidth="1"/>
    <col min="11783" max="11783" width="14" style="355" bestFit="1" customWidth="1"/>
    <col min="11784" max="11784" width="12.42578125" style="355" bestFit="1" customWidth="1"/>
    <col min="11785" max="12032" width="11.42578125" style="355"/>
    <col min="12033" max="12033" width="3.140625" style="355" customWidth="1"/>
    <col min="12034" max="12034" width="2.7109375" style="355" customWidth="1"/>
    <col min="12035" max="12035" width="46.28515625" style="355" bestFit="1" customWidth="1"/>
    <col min="12036" max="12036" width="13.140625" style="355" bestFit="1" customWidth="1"/>
    <col min="12037" max="12037" width="14" style="355" bestFit="1" customWidth="1"/>
    <col min="12038" max="12038" width="13.42578125" style="355" bestFit="1" customWidth="1"/>
    <col min="12039" max="12039" width="14" style="355" bestFit="1" customWidth="1"/>
    <col min="12040" max="12040" width="12.42578125" style="355" bestFit="1" customWidth="1"/>
    <col min="12041" max="12288" width="11.42578125" style="355"/>
    <col min="12289" max="12289" width="3.140625" style="355" customWidth="1"/>
    <col min="12290" max="12290" width="2.7109375" style="355" customWidth="1"/>
    <col min="12291" max="12291" width="46.28515625" style="355" bestFit="1" customWidth="1"/>
    <col min="12292" max="12292" width="13.140625" style="355" bestFit="1" customWidth="1"/>
    <col min="12293" max="12293" width="14" style="355" bestFit="1" customWidth="1"/>
    <col min="12294" max="12294" width="13.42578125" style="355" bestFit="1" customWidth="1"/>
    <col min="12295" max="12295" width="14" style="355" bestFit="1" customWidth="1"/>
    <col min="12296" max="12296" width="12.42578125" style="355" bestFit="1" customWidth="1"/>
    <col min="12297" max="12544" width="11.42578125" style="355"/>
    <col min="12545" max="12545" width="3.140625" style="355" customWidth="1"/>
    <col min="12546" max="12546" width="2.7109375" style="355" customWidth="1"/>
    <col min="12547" max="12547" width="46.28515625" style="355" bestFit="1" customWidth="1"/>
    <col min="12548" max="12548" width="13.140625" style="355" bestFit="1" customWidth="1"/>
    <col min="12549" max="12549" width="14" style="355" bestFit="1" customWidth="1"/>
    <col min="12550" max="12550" width="13.42578125" style="355" bestFit="1" customWidth="1"/>
    <col min="12551" max="12551" width="14" style="355" bestFit="1" customWidth="1"/>
    <col min="12552" max="12552" width="12.42578125" style="355" bestFit="1" customWidth="1"/>
    <col min="12553" max="12800" width="11.42578125" style="355"/>
    <col min="12801" max="12801" width="3.140625" style="355" customWidth="1"/>
    <col min="12802" max="12802" width="2.7109375" style="355" customWidth="1"/>
    <col min="12803" max="12803" width="46.28515625" style="355" bestFit="1" customWidth="1"/>
    <col min="12804" max="12804" width="13.140625" style="355" bestFit="1" customWidth="1"/>
    <col min="12805" max="12805" width="14" style="355" bestFit="1" customWidth="1"/>
    <col min="12806" max="12806" width="13.42578125" style="355" bestFit="1" customWidth="1"/>
    <col min="12807" max="12807" width="14" style="355" bestFit="1" customWidth="1"/>
    <col min="12808" max="12808" width="12.42578125" style="355" bestFit="1" customWidth="1"/>
    <col min="12809" max="13056" width="11.42578125" style="355"/>
    <col min="13057" max="13057" width="3.140625" style="355" customWidth="1"/>
    <col min="13058" max="13058" width="2.7109375" style="355" customWidth="1"/>
    <col min="13059" max="13059" width="46.28515625" style="355" bestFit="1" customWidth="1"/>
    <col min="13060" max="13060" width="13.140625" style="355" bestFit="1" customWidth="1"/>
    <col min="13061" max="13061" width="14" style="355" bestFit="1" customWidth="1"/>
    <col min="13062" max="13062" width="13.42578125" style="355" bestFit="1" customWidth="1"/>
    <col min="13063" max="13063" width="14" style="355" bestFit="1" customWidth="1"/>
    <col min="13064" max="13064" width="12.42578125" style="355" bestFit="1" customWidth="1"/>
    <col min="13065" max="13312" width="11.42578125" style="355"/>
    <col min="13313" max="13313" width="3.140625" style="355" customWidth="1"/>
    <col min="13314" max="13314" width="2.7109375" style="355" customWidth="1"/>
    <col min="13315" max="13315" width="46.28515625" style="355" bestFit="1" customWidth="1"/>
    <col min="13316" max="13316" width="13.140625" style="355" bestFit="1" customWidth="1"/>
    <col min="13317" max="13317" width="14" style="355" bestFit="1" customWidth="1"/>
    <col min="13318" max="13318" width="13.42578125" style="355" bestFit="1" customWidth="1"/>
    <col min="13319" max="13319" width="14" style="355" bestFit="1" customWidth="1"/>
    <col min="13320" max="13320" width="12.42578125" style="355" bestFit="1" customWidth="1"/>
    <col min="13321" max="13568" width="11.42578125" style="355"/>
    <col min="13569" max="13569" width="3.140625" style="355" customWidth="1"/>
    <col min="13570" max="13570" width="2.7109375" style="355" customWidth="1"/>
    <col min="13571" max="13571" width="46.28515625" style="355" bestFit="1" customWidth="1"/>
    <col min="13572" max="13572" width="13.140625" style="355" bestFit="1" customWidth="1"/>
    <col min="13573" max="13573" width="14" style="355" bestFit="1" customWidth="1"/>
    <col min="13574" max="13574" width="13.42578125" style="355" bestFit="1" customWidth="1"/>
    <col min="13575" max="13575" width="14" style="355" bestFit="1" customWidth="1"/>
    <col min="13576" max="13576" width="12.42578125" style="355" bestFit="1" customWidth="1"/>
    <col min="13577" max="13824" width="11.42578125" style="355"/>
    <col min="13825" max="13825" width="3.140625" style="355" customWidth="1"/>
    <col min="13826" max="13826" width="2.7109375" style="355" customWidth="1"/>
    <col min="13827" max="13827" width="46.28515625" style="355" bestFit="1" customWidth="1"/>
    <col min="13828" max="13828" width="13.140625" style="355" bestFit="1" customWidth="1"/>
    <col min="13829" max="13829" width="14" style="355" bestFit="1" customWidth="1"/>
    <col min="13830" max="13830" width="13.42578125" style="355" bestFit="1" customWidth="1"/>
    <col min="13831" max="13831" width="14" style="355" bestFit="1" customWidth="1"/>
    <col min="13832" max="13832" width="12.42578125" style="355" bestFit="1" customWidth="1"/>
    <col min="13833" max="14080" width="11.42578125" style="355"/>
    <col min="14081" max="14081" width="3.140625" style="355" customWidth="1"/>
    <col min="14082" max="14082" width="2.7109375" style="355" customWidth="1"/>
    <col min="14083" max="14083" width="46.28515625" style="355" bestFit="1" customWidth="1"/>
    <col min="14084" max="14084" width="13.140625" style="355" bestFit="1" customWidth="1"/>
    <col min="14085" max="14085" width="14" style="355" bestFit="1" customWidth="1"/>
    <col min="14086" max="14086" width="13.42578125" style="355" bestFit="1" customWidth="1"/>
    <col min="14087" max="14087" width="14" style="355" bestFit="1" customWidth="1"/>
    <col min="14088" max="14088" width="12.42578125" style="355" bestFit="1" customWidth="1"/>
    <col min="14089" max="14336" width="11.42578125" style="355"/>
    <col min="14337" max="14337" width="3.140625" style="355" customWidth="1"/>
    <col min="14338" max="14338" width="2.7109375" style="355" customWidth="1"/>
    <col min="14339" max="14339" width="46.28515625" style="355" bestFit="1" customWidth="1"/>
    <col min="14340" max="14340" width="13.140625" style="355" bestFit="1" customWidth="1"/>
    <col min="14341" max="14341" width="14" style="355" bestFit="1" customWidth="1"/>
    <col min="14342" max="14342" width="13.42578125" style="355" bestFit="1" customWidth="1"/>
    <col min="14343" max="14343" width="14" style="355" bestFit="1" customWidth="1"/>
    <col min="14344" max="14344" width="12.42578125" style="355" bestFit="1" customWidth="1"/>
    <col min="14345" max="14592" width="11.42578125" style="355"/>
    <col min="14593" max="14593" width="3.140625" style="355" customWidth="1"/>
    <col min="14594" max="14594" width="2.7109375" style="355" customWidth="1"/>
    <col min="14595" max="14595" width="46.28515625" style="355" bestFit="1" customWidth="1"/>
    <col min="14596" max="14596" width="13.140625" style="355" bestFit="1" customWidth="1"/>
    <col min="14597" max="14597" width="14" style="355" bestFit="1" customWidth="1"/>
    <col min="14598" max="14598" width="13.42578125" style="355" bestFit="1" customWidth="1"/>
    <col min="14599" max="14599" width="14" style="355" bestFit="1" customWidth="1"/>
    <col min="14600" max="14600" width="12.42578125" style="355" bestFit="1" customWidth="1"/>
    <col min="14601" max="14848" width="11.42578125" style="355"/>
    <col min="14849" max="14849" width="3.140625" style="355" customWidth="1"/>
    <col min="14850" max="14850" width="2.7109375" style="355" customWidth="1"/>
    <col min="14851" max="14851" width="46.28515625" style="355" bestFit="1" customWidth="1"/>
    <col min="14852" max="14852" width="13.140625" style="355" bestFit="1" customWidth="1"/>
    <col min="14853" max="14853" width="14" style="355" bestFit="1" customWidth="1"/>
    <col min="14854" max="14854" width="13.42578125" style="355" bestFit="1" customWidth="1"/>
    <col min="14855" max="14855" width="14" style="355" bestFit="1" customWidth="1"/>
    <col min="14856" max="14856" width="12.42578125" style="355" bestFit="1" customWidth="1"/>
    <col min="14857" max="15104" width="11.42578125" style="355"/>
    <col min="15105" max="15105" width="3.140625" style="355" customWidth="1"/>
    <col min="15106" max="15106" width="2.7109375" style="355" customWidth="1"/>
    <col min="15107" max="15107" width="46.28515625" style="355" bestFit="1" customWidth="1"/>
    <col min="15108" max="15108" width="13.140625" style="355" bestFit="1" customWidth="1"/>
    <col min="15109" max="15109" width="14" style="355" bestFit="1" customWidth="1"/>
    <col min="15110" max="15110" width="13.42578125" style="355" bestFit="1" customWidth="1"/>
    <col min="15111" max="15111" width="14" style="355" bestFit="1" customWidth="1"/>
    <col min="15112" max="15112" width="12.42578125" style="355" bestFit="1" customWidth="1"/>
    <col min="15113" max="15360" width="11.42578125" style="355"/>
    <col min="15361" max="15361" width="3.140625" style="355" customWidth="1"/>
    <col min="15362" max="15362" width="2.7109375" style="355" customWidth="1"/>
    <col min="15363" max="15363" width="46.28515625" style="355" bestFit="1" customWidth="1"/>
    <col min="15364" max="15364" width="13.140625" style="355" bestFit="1" customWidth="1"/>
    <col min="15365" max="15365" width="14" style="355" bestFit="1" customWidth="1"/>
    <col min="15366" max="15366" width="13.42578125" style="355" bestFit="1" customWidth="1"/>
    <col min="15367" max="15367" width="14" style="355" bestFit="1" customWidth="1"/>
    <col min="15368" max="15368" width="12.42578125" style="355" bestFit="1" customWidth="1"/>
    <col min="15369" max="15616" width="11.42578125" style="355"/>
    <col min="15617" max="15617" width="3.140625" style="355" customWidth="1"/>
    <col min="15618" max="15618" width="2.7109375" style="355" customWidth="1"/>
    <col min="15619" max="15619" width="46.28515625" style="355" bestFit="1" customWidth="1"/>
    <col min="15620" max="15620" width="13.140625" style="355" bestFit="1" customWidth="1"/>
    <col min="15621" max="15621" width="14" style="355" bestFit="1" customWidth="1"/>
    <col min="15622" max="15622" width="13.42578125" style="355" bestFit="1" customWidth="1"/>
    <col min="15623" max="15623" width="14" style="355" bestFit="1" customWidth="1"/>
    <col min="15624" max="15624" width="12.42578125" style="355" bestFit="1" customWidth="1"/>
    <col min="15625" max="15872" width="11.42578125" style="355"/>
    <col min="15873" max="15873" width="3.140625" style="355" customWidth="1"/>
    <col min="15874" max="15874" width="2.7109375" style="355" customWidth="1"/>
    <col min="15875" max="15875" width="46.28515625" style="355" bestFit="1" customWidth="1"/>
    <col min="15876" max="15876" width="13.140625" style="355" bestFit="1" customWidth="1"/>
    <col min="15877" max="15877" width="14" style="355" bestFit="1" customWidth="1"/>
    <col min="15878" max="15878" width="13.42578125" style="355" bestFit="1" customWidth="1"/>
    <col min="15879" max="15879" width="14" style="355" bestFit="1" customWidth="1"/>
    <col min="15880" max="15880" width="12.42578125" style="355" bestFit="1" customWidth="1"/>
    <col min="15881" max="16128" width="11.42578125" style="355"/>
    <col min="16129" max="16129" width="3.140625" style="355" customWidth="1"/>
    <col min="16130" max="16130" width="2.7109375" style="355" customWidth="1"/>
    <col min="16131" max="16131" width="46.28515625" style="355" bestFit="1" customWidth="1"/>
    <col min="16132" max="16132" width="13.140625" style="355" bestFit="1" customWidth="1"/>
    <col min="16133" max="16133" width="14" style="355" bestFit="1" customWidth="1"/>
    <col min="16134" max="16134" width="13.42578125" style="355" bestFit="1" customWidth="1"/>
    <col min="16135" max="16135" width="14" style="355" bestFit="1" customWidth="1"/>
    <col min="16136" max="16136" width="12.42578125" style="355" bestFit="1" customWidth="1"/>
    <col min="16137" max="16384" width="11.42578125" style="355"/>
  </cols>
  <sheetData>
    <row r="1" spans="1:9" x14ac:dyDescent="0.25">
      <c r="C1" s="955" t="s">
        <v>389</v>
      </c>
      <c r="D1" s="955"/>
      <c r="E1" s="955"/>
      <c r="F1" s="955"/>
      <c r="G1" s="955"/>
    </row>
    <row r="2" spans="1:9" x14ac:dyDescent="0.25">
      <c r="C2" s="955" t="s">
        <v>390</v>
      </c>
      <c r="D2" s="955"/>
      <c r="E2" s="955"/>
      <c r="F2" s="955"/>
      <c r="G2" s="955"/>
    </row>
    <row r="3" spans="1:9" x14ac:dyDescent="0.25">
      <c r="C3" s="955" t="s">
        <v>420</v>
      </c>
      <c r="D3" s="955"/>
      <c r="E3" s="955"/>
      <c r="F3" s="955"/>
      <c r="G3" s="955"/>
    </row>
    <row r="4" spans="1:9" x14ac:dyDescent="0.25">
      <c r="C4" s="955" t="s">
        <v>392</v>
      </c>
      <c r="D4" s="955"/>
      <c r="E4" s="955"/>
      <c r="F4" s="955"/>
      <c r="G4" s="955"/>
    </row>
    <row r="5" spans="1:9" x14ac:dyDescent="0.25">
      <c r="C5" s="356"/>
      <c r="D5" s="356"/>
      <c r="E5" s="356"/>
      <c r="F5" s="356"/>
      <c r="G5" s="356"/>
    </row>
    <row r="6" spans="1:9" ht="13.5" customHeight="1" x14ac:dyDescent="0.25">
      <c r="A6" s="953" t="s">
        <v>3</v>
      </c>
      <c r="B6" s="953"/>
      <c r="C6" s="953"/>
      <c r="D6" s="954">
        <v>2016</v>
      </c>
      <c r="E6" s="954"/>
      <c r="F6" s="954"/>
      <c r="G6" s="954"/>
    </row>
    <row r="7" spans="1:9" x14ac:dyDescent="0.25">
      <c r="A7" s="953"/>
      <c r="B7" s="953"/>
      <c r="C7" s="953"/>
      <c r="D7" s="316" t="s">
        <v>421</v>
      </c>
      <c r="E7" s="357" t="s">
        <v>422</v>
      </c>
      <c r="F7" s="357" t="s">
        <v>423</v>
      </c>
      <c r="G7" s="357" t="s">
        <v>424</v>
      </c>
    </row>
    <row r="8" spans="1:9" x14ac:dyDescent="0.25">
      <c r="A8" s="358"/>
      <c r="B8" s="359"/>
      <c r="C8" s="318"/>
      <c r="D8" s="318"/>
      <c r="E8" s="360"/>
      <c r="F8" s="360"/>
      <c r="G8" s="361"/>
    </row>
    <row r="9" spans="1:9" x14ac:dyDescent="0.25">
      <c r="A9" s="362"/>
      <c r="C9" s="363" t="s">
        <v>396</v>
      </c>
      <c r="D9" s="324">
        <v>4740824770.6099997</v>
      </c>
      <c r="E9" s="324">
        <v>11168914319.379999</v>
      </c>
      <c r="F9" s="324">
        <v>7606418598.6700001</v>
      </c>
      <c r="G9" s="364">
        <v>23516157688.66</v>
      </c>
      <c r="H9" s="365"/>
      <c r="I9" s="365"/>
    </row>
    <row r="10" spans="1:9" x14ac:dyDescent="0.25">
      <c r="A10" s="362"/>
      <c r="C10" s="363"/>
      <c r="D10" s="324"/>
      <c r="E10" s="324"/>
      <c r="F10" s="324"/>
      <c r="G10" s="364"/>
      <c r="H10" s="365"/>
      <c r="I10" s="365"/>
    </row>
    <row r="11" spans="1:9" s="370" customFormat="1" x14ac:dyDescent="0.25">
      <c r="A11" s="366" t="s">
        <v>397</v>
      </c>
      <c r="B11" s="367"/>
      <c r="C11" s="367"/>
      <c r="D11" s="367">
        <v>3672310211.8400002</v>
      </c>
      <c r="E11" s="367">
        <v>10014367940.030001</v>
      </c>
      <c r="F11" s="367">
        <v>5468741987</v>
      </c>
      <c r="G11" s="368">
        <v>19155420138.869999</v>
      </c>
      <c r="H11" s="369"/>
    </row>
    <row r="12" spans="1:9" x14ac:dyDescent="0.25">
      <c r="A12" s="362"/>
      <c r="B12" s="371" t="s">
        <v>398</v>
      </c>
      <c r="D12" s="372">
        <v>1971638942.8199999</v>
      </c>
      <c r="E12" s="372">
        <v>515408091.44</v>
      </c>
      <c r="F12" s="372">
        <v>1397120507.6700001</v>
      </c>
      <c r="G12" s="373">
        <v>3884167541.9299998</v>
      </c>
      <c r="H12" s="374"/>
    </row>
    <row r="13" spans="1:9" x14ac:dyDescent="0.25">
      <c r="A13" s="362"/>
      <c r="C13" s="371" t="s">
        <v>399</v>
      </c>
      <c r="D13" s="375">
        <v>930519843.16999996</v>
      </c>
      <c r="E13" s="375">
        <v>0</v>
      </c>
      <c r="F13" s="375">
        <v>585749321.29999995</v>
      </c>
      <c r="G13" s="376">
        <v>1516269164.47</v>
      </c>
    </row>
    <row r="14" spans="1:9" x14ac:dyDescent="0.25">
      <c r="A14" s="362"/>
      <c r="C14" s="371" t="s">
        <v>400</v>
      </c>
      <c r="D14" s="375">
        <v>135855414.12</v>
      </c>
      <c r="E14" s="375">
        <v>19998.400000000001</v>
      </c>
      <c r="F14" s="375">
        <v>4090903.5</v>
      </c>
      <c r="G14" s="376">
        <v>139966316.02000001</v>
      </c>
    </row>
    <row r="15" spans="1:9" x14ac:dyDescent="0.25">
      <c r="A15" s="362"/>
      <c r="C15" s="371" t="s">
        <v>401</v>
      </c>
      <c r="D15" s="375">
        <v>550470003.85000002</v>
      </c>
      <c r="E15" s="375">
        <v>515388093.04000002</v>
      </c>
      <c r="F15" s="375">
        <v>807280282.87</v>
      </c>
      <c r="G15" s="376">
        <v>1873138379.76</v>
      </c>
    </row>
    <row r="16" spans="1:9" x14ac:dyDescent="0.25">
      <c r="A16" s="362"/>
      <c r="C16" s="371" t="s">
        <v>402</v>
      </c>
      <c r="D16" s="375">
        <v>95887874.969999999</v>
      </c>
      <c r="E16" s="375">
        <v>0</v>
      </c>
      <c r="F16" s="375">
        <v>0</v>
      </c>
      <c r="G16" s="376">
        <v>95887874.969999999</v>
      </c>
    </row>
    <row r="17" spans="1:8" x14ac:dyDescent="0.25">
      <c r="A17" s="362"/>
      <c r="C17" s="371" t="s">
        <v>403</v>
      </c>
      <c r="D17" s="375">
        <v>258905806.71000001</v>
      </c>
      <c r="E17" s="375">
        <v>0</v>
      </c>
      <c r="F17" s="375">
        <v>0</v>
      </c>
      <c r="G17" s="376">
        <v>258905806.71000001</v>
      </c>
    </row>
    <row r="18" spans="1:8" x14ac:dyDescent="0.25">
      <c r="A18" s="362"/>
      <c r="G18" s="377"/>
    </row>
    <row r="19" spans="1:8" x14ac:dyDescent="0.25">
      <c r="A19" s="362"/>
      <c r="B19" s="371" t="s">
        <v>404</v>
      </c>
      <c r="D19" s="372">
        <v>1700671269.02</v>
      </c>
      <c r="E19" s="372">
        <v>9498959848.5900002</v>
      </c>
      <c r="F19" s="372">
        <v>4071621479.3299999</v>
      </c>
      <c r="G19" s="373">
        <v>15271252596.940001</v>
      </c>
      <c r="H19" s="374"/>
    </row>
    <row r="20" spans="1:8" x14ac:dyDescent="0.25">
      <c r="A20" s="362"/>
      <c r="C20" s="371" t="s">
        <v>405</v>
      </c>
      <c r="D20" s="375">
        <v>1700671269.02</v>
      </c>
      <c r="E20" s="375">
        <v>8988923761.6000004</v>
      </c>
      <c r="F20" s="375">
        <v>4071203934.3299999</v>
      </c>
      <c r="G20" s="376">
        <v>14760798964.950001</v>
      </c>
    </row>
    <row r="21" spans="1:8" x14ac:dyDescent="0.25">
      <c r="A21" s="362"/>
      <c r="C21" s="371" t="s">
        <v>406</v>
      </c>
      <c r="D21" s="375">
        <v>0</v>
      </c>
      <c r="E21" s="375">
        <v>510036086.99000001</v>
      </c>
      <c r="F21" s="375">
        <v>417545</v>
      </c>
      <c r="G21" s="376">
        <v>510453631.99000001</v>
      </c>
    </row>
    <row r="22" spans="1:8" x14ac:dyDescent="0.25">
      <c r="A22" s="362"/>
      <c r="G22" s="377"/>
    </row>
    <row r="23" spans="1:8" x14ac:dyDescent="0.25">
      <c r="A23" s="366" t="s">
        <v>407</v>
      </c>
      <c r="B23" s="367"/>
      <c r="C23" s="367"/>
      <c r="D23" s="367">
        <v>913941532.96000004</v>
      </c>
      <c r="E23" s="367">
        <v>938468809.71000004</v>
      </c>
      <c r="F23" s="367">
        <v>609664067.64999998</v>
      </c>
      <c r="G23" s="368">
        <v>2462074410.3200002</v>
      </c>
      <c r="H23" s="365"/>
    </row>
    <row r="24" spans="1:8" x14ac:dyDescent="0.25">
      <c r="A24" s="362"/>
      <c r="B24" s="371" t="s">
        <v>408</v>
      </c>
      <c r="D24" s="372">
        <v>913941532.96000004</v>
      </c>
      <c r="E24" s="372">
        <v>410179095.83999997</v>
      </c>
      <c r="F24" s="372">
        <v>609664067.64999998</v>
      </c>
      <c r="G24" s="373">
        <v>1933784696.45</v>
      </c>
      <c r="H24" s="374"/>
    </row>
    <row r="25" spans="1:8" x14ac:dyDescent="0.25">
      <c r="A25" s="362"/>
      <c r="C25" s="371" t="s">
        <v>409</v>
      </c>
      <c r="D25" s="375">
        <v>381220302.94</v>
      </c>
      <c r="E25" s="375">
        <v>21668943.100000001</v>
      </c>
      <c r="F25" s="375">
        <v>114822688</v>
      </c>
      <c r="G25" s="376">
        <v>517711934.04000002</v>
      </c>
    </row>
    <row r="26" spans="1:8" x14ac:dyDescent="0.25">
      <c r="A26" s="362"/>
      <c r="C26" s="371" t="s">
        <v>410</v>
      </c>
      <c r="D26" s="375">
        <v>424500968.07999998</v>
      </c>
      <c r="E26" s="375">
        <v>378879922.74000001</v>
      </c>
      <c r="F26" s="375">
        <v>378188614.77999997</v>
      </c>
      <c r="G26" s="376">
        <v>1181569505.5999999</v>
      </c>
    </row>
    <row r="27" spans="1:8" x14ac:dyDescent="0.25">
      <c r="A27" s="362"/>
      <c r="C27" s="371" t="s">
        <v>411</v>
      </c>
      <c r="D27" s="375">
        <v>0</v>
      </c>
      <c r="E27" s="375">
        <v>0</v>
      </c>
      <c r="F27" s="375">
        <v>42922053.390000001</v>
      </c>
      <c r="G27" s="376">
        <v>42922053.390000001</v>
      </c>
    </row>
    <row r="28" spans="1:8" x14ac:dyDescent="0.25">
      <c r="A28" s="362"/>
      <c r="C28" s="371" t="s">
        <v>412</v>
      </c>
      <c r="D28" s="375">
        <v>4713213.6399999997</v>
      </c>
      <c r="E28" s="375">
        <v>9630230</v>
      </c>
      <c r="F28" s="375">
        <v>27773153.399999999</v>
      </c>
      <c r="G28" s="376">
        <v>42116597.039999999</v>
      </c>
    </row>
    <row r="29" spans="1:8" x14ac:dyDescent="0.25">
      <c r="A29" s="362"/>
      <c r="C29" s="371" t="s">
        <v>413</v>
      </c>
      <c r="D29" s="375">
        <v>103507048.3</v>
      </c>
      <c r="E29" s="375">
        <v>0</v>
      </c>
      <c r="F29" s="375">
        <v>45957558.079999998</v>
      </c>
      <c r="G29" s="376">
        <v>149464606.38</v>
      </c>
    </row>
    <row r="30" spans="1:8" x14ac:dyDescent="0.25">
      <c r="A30" s="362"/>
      <c r="G30" s="377"/>
    </row>
    <row r="31" spans="1:8" x14ac:dyDescent="0.25">
      <c r="A31" s="362"/>
      <c r="B31" s="371" t="s">
        <v>414</v>
      </c>
      <c r="D31" s="372">
        <v>0</v>
      </c>
      <c r="E31" s="372">
        <v>528289713.87</v>
      </c>
      <c r="F31" s="372">
        <v>0</v>
      </c>
      <c r="G31" s="373">
        <v>528289713.87</v>
      </c>
      <c r="H31" s="374"/>
    </row>
    <row r="32" spans="1:8" x14ac:dyDescent="0.25">
      <c r="A32" s="362"/>
      <c r="C32" s="378" t="s">
        <v>406</v>
      </c>
      <c r="D32" s="379">
        <v>0</v>
      </c>
      <c r="E32" s="379">
        <v>528289713.87</v>
      </c>
      <c r="F32" s="379">
        <v>0</v>
      </c>
      <c r="G32" s="380">
        <v>528289713.87</v>
      </c>
    </row>
    <row r="33" spans="1:7" x14ac:dyDescent="0.25">
      <c r="A33" s="362"/>
      <c r="G33" s="377"/>
    </row>
    <row r="34" spans="1:7" x14ac:dyDescent="0.25">
      <c r="A34" s="366" t="s">
        <v>415</v>
      </c>
      <c r="B34" s="367"/>
      <c r="C34" s="367"/>
      <c r="D34" s="367">
        <v>134064920.56</v>
      </c>
      <c r="E34" s="367">
        <v>190210126.19999999</v>
      </c>
      <c r="F34" s="367">
        <v>92611216.400000006</v>
      </c>
      <c r="G34" s="368">
        <v>416886263.16000003</v>
      </c>
    </row>
    <row r="35" spans="1:7" x14ac:dyDescent="0.25">
      <c r="A35" s="362"/>
      <c r="C35" s="378" t="s">
        <v>416</v>
      </c>
      <c r="D35" s="379">
        <v>134064920.56</v>
      </c>
      <c r="E35" s="379">
        <v>190210126.19999999</v>
      </c>
      <c r="F35" s="379">
        <v>92611216.400000006</v>
      </c>
      <c r="G35" s="380">
        <v>416886263.16000003</v>
      </c>
    </row>
    <row r="36" spans="1:7" x14ac:dyDescent="0.25">
      <c r="A36" s="362"/>
      <c r="G36" s="377"/>
    </row>
    <row r="37" spans="1:7" x14ac:dyDescent="0.25">
      <c r="A37" s="366" t="s">
        <v>417</v>
      </c>
      <c r="B37" s="367"/>
      <c r="C37" s="367"/>
      <c r="D37" s="367">
        <v>20508105.25</v>
      </c>
      <c r="E37" s="367">
        <v>25867443.439999994</v>
      </c>
      <c r="F37" s="367">
        <v>78287102.75</v>
      </c>
      <c r="G37" s="368">
        <v>124662651.44</v>
      </c>
    </row>
    <row r="38" spans="1:7" x14ac:dyDescent="0.25">
      <c r="A38" s="362"/>
      <c r="C38" s="378" t="s">
        <v>399</v>
      </c>
      <c r="D38" s="379">
        <v>9127795.1999999993</v>
      </c>
      <c r="E38" s="379">
        <v>25867443.439999994</v>
      </c>
      <c r="F38" s="379">
        <v>71720211.200000003</v>
      </c>
      <c r="G38" s="380">
        <v>106715449.84</v>
      </c>
    </row>
    <row r="39" spans="1:7" x14ac:dyDescent="0.25">
      <c r="A39" s="362"/>
      <c r="C39" s="378" t="s">
        <v>418</v>
      </c>
      <c r="D39" s="379">
        <v>11380310.050000001</v>
      </c>
      <c r="E39" s="379">
        <v>0</v>
      </c>
      <c r="F39" s="379">
        <v>6566891.5499999998</v>
      </c>
      <c r="G39" s="380">
        <v>17947201.600000001</v>
      </c>
    </row>
    <row r="40" spans="1:7" x14ac:dyDescent="0.25">
      <c r="A40" s="362"/>
      <c r="G40" s="377"/>
    </row>
    <row r="41" spans="1:7" x14ac:dyDescent="0.25">
      <c r="A41" s="366" t="s">
        <v>157</v>
      </c>
      <c r="B41" s="367"/>
      <c r="C41" s="367"/>
      <c r="D41" s="367">
        <v>0</v>
      </c>
      <c r="E41" s="367">
        <v>0</v>
      </c>
      <c r="F41" s="367">
        <v>1357114224.8699999</v>
      </c>
      <c r="G41" s="368">
        <v>1357114224.8699999</v>
      </c>
    </row>
    <row r="42" spans="1:7" x14ac:dyDescent="0.25">
      <c r="A42" s="362"/>
      <c r="C42" s="378" t="s">
        <v>406</v>
      </c>
      <c r="D42" s="379">
        <v>0</v>
      </c>
      <c r="E42" s="379">
        <v>0</v>
      </c>
      <c r="F42" s="379">
        <v>1357114224.8699999</v>
      </c>
      <c r="G42" s="380">
        <v>1357114224.8699999</v>
      </c>
    </row>
    <row r="43" spans="1:7" x14ac:dyDescent="0.25">
      <c r="A43" s="381"/>
      <c r="B43" s="382"/>
      <c r="C43" s="383"/>
      <c r="D43" s="382"/>
      <c r="E43" s="382"/>
      <c r="F43" s="382"/>
      <c r="G43" s="384"/>
    </row>
    <row r="45" spans="1:7" x14ac:dyDescent="0.25">
      <c r="C45" s="385"/>
    </row>
  </sheetData>
  <mergeCells count="6">
    <mergeCell ref="C1:G1"/>
    <mergeCell ref="C2:G2"/>
    <mergeCell ref="C3:G3"/>
    <mergeCell ref="C4:G4"/>
    <mergeCell ref="A6:C7"/>
    <mergeCell ref="D6:G6"/>
  </mergeCells>
  <printOptions horizontalCentered="1"/>
  <pageMargins left="0.19685039370078741" right="0.19685039370078741" top="0.39370078740157483" bottom="0.19685039370078741" header="0" footer="0.19685039370078741"/>
  <pageSetup orientation="portrait" errors="NA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workbookViewId="0">
      <selection activeCell="C35" sqref="C35"/>
    </sheetView>
  </sheetViews>
  <sheetFormatPr baseColWidth="10" defaultRowHeight="12.75" x14ac:dyDescent="0.25"/>
  <cols>
    <col min="1" max="1" width="43.85546875" style="355" customWidth="1"/>
    <col min="2" max="4" width="14.5703125" style="355" bestFit="1" customWidth="1"/>
    <col min="5" max="5" width="13.5703125" style="355" bestFit="1" customWidth="1"/>
    <col min="6" max="6" width="7.140625" style="355" customWidth="1"/>
    <col min="7" max="256" width="11.42578125" style="355"/>
    <col min="257" max="257" width="43.85546875" style="355" customWidth="1"/>
    <col min="258" max="260" width="14.5703125" style="355" bestFit="1" customWidth="1"/>
    <col min="261" max="261" width="13.5703125" style="355" bestFit="1" customWidth="1"/>
    <col min="262" max="262" width="7.140625" style="355" customWidth="1"/>
    <col min="263" max="512" width="11.42578125" style="355"/>
    <col min="513" max="513" width="43.85546875" style="355" customWidth="1"/>
    <col min="514" max="516" width="14.5703125" style="355" bestFit="1" customWidth="1"/>
    <col min="517" max="517" width="13.5703125" style="355" bestFit="1" customWidth="1"/>
    <col min="518" max="518" width="7.140625" style="355" customWidth="1"/>
    <col min="519" max="768" width="11.42578125" style="355"/>
    <col min="769" max="769" width="43.85546875" style="355" customWidth="1"/>
    <col min="770" max="772" width="14.5703125" style="355" bestFit="1" customWidth="1"/>
    <col min="773" max="773" width="13.5703125" style="355" bestFit="1" customWidth="1"/>
    <col min="774" max="774" width="7.140625" style="355" customWidth="1"/>
    <col min="775" max="1024" width="11.42578125" style="355"/>
    <col min="1025" max="1025" width="43.85546875" style="355" customWidth="1"/>
    <col min="1026" max="1028" width="14.5703125" style="355" bestFit="1" customWidth="1"/>
    <col min="1029" max="1029" width="13.5703125" style="355" bestFit="1" customWidth="1"/>
    <col min="1030" max="1030" width="7.140625" style="355" customWidth="1"/>
    <col min="1031" max="1280" width="11.42578125" style="355"/>
    <col min="1281" max="1281" width="43.85546875" style="355" customWidth="1"/>
    <col min="1282" max="1284" width="14.5703125" style="355" bestFit="1" customWidth="1"/>
    <col min="1285" max="1285" width="13.5703125" style="355" bestFit="1" customWidth="1"/>
    <col min="1286" max="1286" width="7.140625" style="355" customWidth="1"/>
    <col min="1287" max="1536" width="11.42578125" style="355"/>
    <col min="1537" max="1537" width="43.85546875" style="355" customWidth="1"/>
    <col min="1538" max="1540" width="14.5703125" style="355" bestFit="1" customWidth="1"/>
    <col min="1541" max="1541" width="13.5703125" style="355" bestFit="1" customWidth="1"/>
    <col min="1542" max="1542" width="7.140625" style="355" customWidth="1"/>
    <col min="1543" max="1792" width="11.42578125" style="355"/>
    <col min="1793" max="1793" width="43.85546875" style="355" customWidth="1"/>
    <col min="1794" max="1796" width="14.5703125" style="355" bestFit="1" customWidth="1"/>
    <col min="1797" max="1797" width="13.5703125" style="355" bestFit="1" customWidth="1"/>
    <col min="1798" max="1798" width="7.140625" style="355" customWidth="1"/>
    <col min="1799" max="2048" width="11.42578125" style="355"/>
    <col min="2049" max="2049" width="43.85546875" style="355" customWidth="1"/>
    <col min="2050" max="2052" width="14.5703125" style="355" bestFit="1" customWidth="1"/>
    <col min="2053" max="2053" width="13.5703125" style="355" bestFit="1" customWidth="1"/>
    <col min="2054" max="2054" width="7.140625" style="355" customWidth="1"/>
    <col min="2055" max="2304" width="11.42578125" style="355"/>
    <col min="2305" max="2305" width="43.85546875" style="355" customWidth="1"/>
    <col min="2306" max="2308" width="14.5703125" style="355" bestFit="1" customWidth="1"/>
    <col min="2309" max="2309" width="13.5703125" style="355" bestFit="1" customWidth="1"/>
    <col min="2310" max="2310" width="7.140625" style="355" customWidth="1"/>
    <col min="2311" max="2560" width="11.42578125" style="355"/>
    <col min="2561" max="2561" width="43.85546875" style="355" customWidth="1"/>
    <col min="2562" max="2564" width="14.5703125" style="355" bestFit="1" customWidth="1"/>
    <col min="2565" max="2565" width="13.5703125" style="355" bestFit="1" customWidth="1"/>
    <col min="2566" max="2566" width="7.140625" style="355" customWidth="1"/>
    <col min="2567" max="2816" width="11.42578125" style="355"/>
    <col min="2817" max="2817" width="43.85546875" style="355" customWidth="1"/>
    <col min="2818" max="2820" width="14.5703125" style="355" bestFit="1" customWidth="1"/>
    <col min="2821" max="2821" width="13.5703125" style="355" bestFit="1" customWidth="1"/>
    <col min="2822" max="2822" width="7.140625" style="355" customWidth="1"/>
    <col min="2823" max="3072" width="11.42578125" style="355"/>
    <col min="3073" max="3073" width="43.85546875" style="355" customWidth="1"/>
    <col min="3074" max="3076" width="14.5703125" style="355" bestFit="1" customWidth="1"/>
    <col min="3077" max="3077" width="13.5703125" style="355" bestFit="1" customWidth="1"/>
    <col min="3078" max="3078" width="7.140625" style="355" customWidth="1"/>
    <col min="3079" max="3328" width="11.42578125" style="355"/>
    <col min="3329" max="3329" width="43.85546875" style="355" customWidth="1"/>
    <col min="3330" max="3332" width="14.5703125" style="355" bestFit="1" customWidth="1"/>
    <col min="3333" max="3333" width="13.5703125" style="355" bestFit="1" customWidth="1"/>
    <col min="3334" max="3334" width="7.140625" style="355" customWidth="1"/>
    <col min="3335" max="3584" width="11.42578125" style="355"/>
    <col min="3585" max="3585" width="43.85546875" style="355" customWidth="1"/>
    <col min="3586" max="3588" width="14.5703125" style="355" bestFit="1" customWidth="1"/>
    <col min="3589" max="3589" width="13.5703125" style="355" bestFit="1" customWidth="1"/>
    <col min="3590" max="3590" width="7.140625" style="355" customWidth="1"/>
    <col min="3591" max="3840" width="11.42578125" style="355"/>
    <col min="3841" max="3841" width="43.85546875" style="355" customWidth="1"/>
    <col min="3842" max="3844" width="14.5703125" style="355" bestFit="1" customWidth="1"/>
    <col min="3845" max="3845" width="13.5703125" style="355" bestFit="1" customWidth="1"/>
    <col min="3846" max="3846" width="7.140625" style="355" customWidth="1"/>
    <col min="3847" max="4096" width="11.42578125" style="355"/>
    <col min="4097" max="4097" width="43.85546875" style="355" customWidth="1"/>
    <col min="4098" max="4100" width="14.5703125" style="355" bestFit="1" customWidth="1"/>
    <col min="4101" max="4101" width="13.5703125" style="355" bestFit="1" customWidth="1"/>
    <col min="4102" max="4102" width="7.140625" style="355" customWidth="1"/>
    <col min="4103" max="4352" width="11.42578125" style="355"/>
    <col min="4353" max="4353" width="43.85546875" style="355" customWidth="1"/>
    <col min="4354" max="4356" width="14.5703125" style="355" bestFit="1" customWidth="1"/>
    <col min="4357" max="4357" width="13.5703125" style="355" bestFit="1" customWidth="1"/>
    <col min="4358" max="4358" width="7.140625" style="355" customWidth="1"/>
    <col min="4359" max="4608" width="11.42578125" style="355"/>
    <col min="4609" max="4609" width="43.85546875" style="355" customWidth="1"/>
    <col min="4610" max="4612" width="14.5703125" style="355" bestFit="1" customWidth="1"/>
    <col min="4613" max="4613" width="13.5703125" style="355" bestFit="1" customWidth="1"/>
    <col min="4614" max="4614" width="7.140625" style="355" customWidth="1"/>
    <col min="4615" max="4864" width="11.42578125" style="355"/>
    <col min="4865" max="4865" width="43.85546875" style="355" customWidth="1"/>
    <col min="4866" max="4868" width="14.5703125" style="355" bestFit="1" customWidth="1"/>
    <col min="4869" max="4869" width="13.5703125" style="355" bestFit="1" customWidth="1"/>
    <col min="4870" max="4870" width="7.140625" style="355" customWidth="1"/>
    <col min="4871" max="5120" width="11.42578125" style="355"/>
    <col min="5121" max="5121" width="43.85546875" style="355" customWidth="1"/>
    <col min="5122" max="5124" width="14.5703125" style="355" bestFit="1" customWidth="1"/>
    <col min="5125" max="5125" width="13.5703125" style="355" bestFit="1" customWidth="1"/>
    <col min="5126" max="5126" width="7.140625" style="355" customWidth="1"/>
    <col min="5127" max="5376" width="11.42578125" style="355"/>
    <col min="5377" max="5377" width="43.85546875" style="355" customWidth="1"/>
    <col min="5378" max="5380" width="14.5703125" style="355" bestFit="1" customWidth="1"/>
    <col min="5381" max="5381" width="13.5703125" style="355" bestFit="1" customWidth="1"/>
    <col min="5382" max="5382" width="7.140625" style="355" customWidth="1"/>
    <col min="5383" max="5632" width="11.42578125" style="355"/>
    <col min="5633" max="5633" width="43.85546875" style="355" customWidth="1"/>
    <col min="5634" max="5636" width="14.5703125" style="355" bestFit="1" customWidth="1"/>
    <col min="5637" max="5637" width="13.5703125" style="355" bestFit="1" customWidth="1"/>
    <col min="5638" max="5638" width="7.140625" style="355" customWidth="1"/>
    <col min="5639" max="5888" width="11.42578125" style="355"/>
    <col min="5889" max="5889" width="43.85546875" style="355" customWidth="1"/>
    <col min="5890" max="5892" width="14.5703125" style="355" bestFit="1" customWidth="1"/>
    <col min="5893" max="5893" width="13.5703125" style="355" bestFit="1" customWidth="1"/>
    <col min="5894" max="5894" width="7.140625" style="355" customWidth="1"/>
    <col min="5895" max="6144" width="11.42578125" style="355"/>
    <col min="6145" max="6145" width="43.85546875" style="355" customWidth="1"/>
    <col min="6146" max="6148" width="14.5703125" style="355" bestFit="1" customWidth="1"/>
    <col min="6149" max="6149" width="13.5703125" style="355" bestFit="1" customWidth="1"/>
    <col min="6150" max="6150" width="7.140625" style="355" customWidth="1"/>
    <col min="6151" max="6400" width="11.42578125" style="355"/>
    <col min="6401" max="6401" width="43.85546875" style="355" customWidth="1"/>
    <col min="6402" max="6404" width="14.5703125" style="355" bestFit="1" customWidth="1"/>
    <col min="6405" max="6405" width="13.5703125" style="355" bestFit="1" customWidth="1"/>
    <col min="6406" max="6406" width="7.140625" style="355" customWidth="1"/>
    <col min="6407" max="6656" width="11.42578125" style="355"/>
    <col min="6657" max="6657" width="43.85546875" style="355" customWidth="1"/>
    <col min="6658" max="6660" width="14.5703125" style="355" bestFit="1" customWidth="1"/>
    <col min="6661" max="6661" width="13.5703125" style="355" bestFit="1" customWidth="1"/>
    <col min="6662" max="6662" width="7.140625" style="355" customWidth="1"/>
    <col min="6663" max="6912" width="11.42578125" style="355"/>
    <col min="6913" max="6913" width="43.85546875" style="355" customWidth="1"/>
    <col min="6914" max="6916" width="14.5703125" style="355" bestFit="1" customWidth="1"/>
    <col min="6917" max="6917" width="13.5703125" style="355" bestFit="1" customWidth="1"/>
    <col min="6918" max="6918" width="7.140625" style="355" customWidth="1"/>
    <col min="6919" max="7168" width="11.42578125" style="355"/>
    <col min="7169" max="7169" width="43.85546875" style="355" customWidth="1"/>
    <col min="7170" max="7172" width="14.5703125" style="355" bestFit="1" customWidth="1"/>
    <col min="7173" max="7173" width="13.5703125" style="355" bestFit="1" customWidth="1"/>
    <col min="7174" max="7174" width="7.140625" style="355" customWidth="1"/>
    <col min="7175" max="7424" width="11.42578125" style="355"/>
    <col min="7425" max="7425" width="43.85546875" style="355" customWidth="1"/>
    <col min="7426" max="7428" width="14.5703125" style="355" bestFit="1" customWidth="1"/>
    <col min="7429" max="7429" width="13.5703125" style="355" bestFit="1" customWidth="1"/>
    <col min="7430" max="7430" width="7.140625" style="355" customWidth="1"/>
    <col min="7431" max="7680" width="11.42578125" style="355"/>
    <col min="7681" max="7681" width="43.85546875" style="355" customWidth="1"/>
    <col min="7682" max="7684" width="14.5703125" style="355" bestFit="1" customWidth="1"/>
    <col min="7685" max="7685" width="13.5703125" style="355" bestFit="1" customWidth="1"/>
    <col min="7686" max="7686" width="7.140625" style="355" customWidth="1"/>
    <col min="7687" max="7936" width="11.42578125" style="355"/>
    <col min="7937" max="7937" width="43.85546875" style="355" customWidth="1"/>
    <col min="7938" max="7940" width="14.5703125" style="355" bestFit="1" customWidth="1"/>
    <col min="7941" max="7941" width="13.5703125" style="355" bestFit="1" customWidth="1"/>
    <col min="7942" max="7942" width="7.140625" style="355" customWidth="1"/>
    <col min="7943" max="8192" width="11.42578125" style="355"/>
    <col min="8193" max="8193" width="43.85546875" style="355" customWidth="1"/>
    <col min="8194" max="8196" width="14.5703125" style="355" bestFit="1" customWidth="1"/>
    <col min="8197" max="8197" width="13.5703125" style="355" bestFit="1" customWidth="1"/>
    <col min="8198" max="8198" width="7.140625" style="355" customWidth="1"/>
    <col min="8199" max="8448" width="11.42578125" style="355"/>
    <col min="8449" max="8449" width="43.85546875" style="355" customWidth="1"/>
    <col min="8450" max="8452" width="14.5703125" style="355" bestFit="1" customWidth="1"/>
    <col min="8453" max="8453" width="13.5703125" style="355" bestFit="1" customWidth="1"/>
    <col min="8454" max="8454" width="7.140625" style="355" customWidth="1"/>
    <col min="8455" max="8704" width="11.42578125" style="355"/>
    <col min="8705" max="8705" width="43.85546875" style="355" customWidth="1"/>
    <col min="8706" max="8708" width="14.5703125" style="355" bestFit="1" customWidth="1"/>
    <col min="8709" max="8709" width="13.5703125" style="355" bestFit="1" customWidth="1"/>
    <col min="8710" max="8710" width="7.140625" style="355" customWidth="1"/>
    <col min="8711" max="8960" width="11.42578125" style="355"/>
    <col min="8961" max="8961" width="43.85546875" style="355" customWidth="1"/>
    <col min="8962" max="8964" width="14.5703125" style="355" bestFit="1" customWidth="1"/>
    <col min="8965" max="8965" width="13.5703125" style="355" bestFit="1" customWidth="1"/>
    <col min="8966" max="8966" width="7.140625" style="355" customWidth="1"/>
    <col min="8967" max="9216" width="11.42578125" style="355"/>
    <col min="9217" max="9217" width="43.85546875" style="355" customWidth="1"/>
    <col min="9218" max="9220" width="14.5703125" style="355" bestFit="1" customWidth="1"/>
    <col min="9221" max="9221" width="13.5703125" style="355" bestFit="1" customWidth="1"/>
    <col min="9222" max="9222" width="7.140625" style="355" customWidth="1"/>
    <col min="9223" max="9472" width="11.42578125" style="355"/>
    <col min="9473" max="9473" width="43.85546875" style="355" customWidth="1"/>
    <col min="9474" max="9476" width="14.5703125" style="355" bestFit="1" customWidth="1"/>
    <col min="9477" max="9477" width="13.5703125" style="355" bestFit="1" customWidth="1"/>
    <col min="9478" max="9478" width="7.140625" style="355" customWidth="1"/>
    <col min="9479" max="9728" width="11.42578125" style="355"/>
    <col min="9729" max="9729" width="43.85546875" style="355" customWidth="1"/>
    <col min="9730" max="9732" width="14.5703125" style="355" bestFit="1" customWidth="1"/>
    <col min="9733" max="9733" width="13.5703125" style="355" bestFit="1" customWidth="1"/>
    <col min="9734" max="9734" width="7.140625" style="355" customWidth="1"/>
    <col min="9735" max="9984" width="11.42578125" style="355"/>
    <col min="9985" max="9985" width="43.85546875" style="355" customWidth="1"/>
    <col min="9986" max="9988" width="14.5703125" style="355" bestFit="1" customWidth="1"/>
    <col min="9989" max="9989" width="13.5703125" style="355" bestFit="1" customWidth="1"/>
    <col min="9990" max="9990" width="7.140625" style="355" customWidth="1"/>
    <col min="9991" max="10240" width="11.42578125" style="355"/>
    <col min="10241" max="10241" width="43.85546875" style="355" customWidth="1"/>
    <col min="10242" max="10244" width="14.5703125" style="355" bestFit="1" customWidth="1"/>
    <col min="10245" max="10245" width="13.5703125" style="355" bestFit="1" customWidth="1"/>
    <col min="10246" max="10246" width="7.140625" style="355" customWidth="1"/>
    <col min="10247" max="10496" width="11.42578125" style="355"/>
    <col min="10497" max="10497" width="43.85546875" style="355" customWidth="1"/>
    <col min="10498" max="10500" width="14.5703125" style="355" bestFit="1" customWidth="1"/>
    <col min="10501" max="10501" width="13.5703125" style="355" bestFit="1" customWidth="1"/>
    <col min="10502" max="10502" width="7.140625" style="355" customWidth="1"/>
    <col min="10503" max="10752" width="11.42578125" style="355"/>
    <col min="10753" max="10753" width="43.85546875" style="355" customWidth="1"/>
    <col min="10754" max="10756" width="14.5703125" style="355" bestFit="1" customWidth="1"/>
    <col min="10757" max="10757" width="13.5703125" style="355" bestFit="1" customWidth="1"/>
    <col min="10758" max="10758" width="7.140625" style="355" customWidth="1"/>
    <col min="10759" max="11008" width="11.42578125" style="355"/>
    <col min="11009" max="11009" width="43.85546875" style="355" customWidth="1"/>
    <col min="11010" max="11012" width="14.5703125" style="355" bestFit="1" customWidth="1"/>
    <col min="11013" max="11013" width="13.5703125" style="355" bestFit="1" customWidth="1"/>
    <col min="11014" max="11014" width="7.140625" style="355" customWidth="1"/>
    <col min="11015" max="11264" width="11.42578125" style="355"/>
    <col min="11265" max="11265" width="43.85546875" style="355" customWidth="1"/>
    <col min="11266" max="11268" width="14.5703125" style="355" bestFit="1" customWidth="1"/>
    <col min="11269" max="11269" width="13.5703125" style="355" bestFit="1" customWidth="1"/>
    <col min="11270" max="11270" width="7.140625" style="355" customWidth="1"/>
    <col min="11271" max="11520" width="11.42578125" style="355"/>
    <col min="11521" max="11521" width="43.85546875" style="355" customWidth="1"/>
    <col min="11522" max="11524" width="14.5703125" style="355" bestFit="1" customWidth="1"/>
    <col min="11525" max="11525" width="13.5703125" style="355" bestFit="1" customWidth="1"/>
    <col min="11526" max="11526" width="7.140625" style="355" customWidth="1"/>
    <col min="11527" max="11776" width="11.42578125" style="355"/>
    <col min="11777" max="11777" width="43.85546875" style="355" customWidth="1"/>
    <col min="11778" max="11780" width="14.5703125" style="355" bestFit="1" customWidth="1"/>
    <col min="11781" max="11781" width="13.5703125" style="355" bestFit="1" customWidth="1"/>
    <col min="11782" max="11782" width="7.140625" style="355" customWidth="1"/>
    <col min="11783" max="12032" width="11.42578125" style="355"/>
    <col min="12033" max="12033" width="43.85546875" style="355" customWidth="1"/>
    <col min="12034" max="12036" width="14.5703125" style="355" bestFit="1" customWidth="1"/>
    <col min="12037" max="12037" width="13.5703125" style="355" bestFit="1" customWidth="1"/>
    <col min="12038" max="12038" width="7.140625" style="355" customWidth="1"/>
    <col min="12039" max="12288" width="11.42578125" style="355"/>
    <col min="12289" max="12289" width="43.85546875" style="355" customWidth="1"/>
    <col min="12290" max="12292" width="14.5703125" style="355" bestFit="1" customWidth="1"/>
    <col min="12293" max="12293" width="13.5703125" style="355" bestFit="1" customWidth="1"/>
    <col min="12294" max="12294" width="7.140625" style="355" customWidth="1"/>
    <col min="12295" max="12544" width="11.42578125" style="355"/>
    <col min="12545" max="12545" width="43.85546875" style="355" customWidth="1"/>
    <col min="12546" max="12548" width="14.5703125" style="355" bestFit="1" customWidth="1"/>
    <col min="12549" max="12549" width="13.5703125" style="355" bestFit="1" customWidth="1"/>
    <col min="12550" max="12550" width="7.140625" style="355" customWidth="1"/>
    <col min="12551" max="12800" width="11.42578125" style="355"/>
    <col min="12801" max="12801" width="43.85546875" style="355" customWidth="1"/>
    <col min="12802" max="12804" width="14.5703125" style="355" bestFit="1" customWidth="1"/>
    <col min="12805" max="12805" width="13.5703125" style="355" bestFit="1" customWidth="1"/>
    <col min="12806" max="12806" width="7.140625" style="355" customWidth="1"/>
    <col min="12807" max="13056" width="11.42578125" style="355"/>
    <col min="13057" max="13057" width="43.85546875" style="355" customWidth="1"/>
    <col min="13058" max="13060" width="14.5703125" style="355" bestFit="1" customWidth="1"/>
    <col min="13061" max="13061" width="13.5703125" style="355" bestFit="1" customWidth="1"/>
    <col min="13062" max="13062" width="7.140625" style="355" customWidth="1"/>
    <col min="13063" max="13312" width="11.42578125" style="355"/>
    <col min="13313" max="13313" width="43.85546875" style="355" customWidth="1"/>
    <col min="13314" max="13316" width="14.5703125" style="355" bestFit="1" customWidth="1"/>
    <col min="13317" max="13317" width="13.5703125" style="355" bestFit="1" customWidth="1"/>
    <col min="13318" max="13318" width="7.140625" style="355" customWidth="1"/>
    <col min="13319" max="13568" width="11.42578125" style="355"/>
    <col min="13569" max="13569" width="43.85546875" style="355" customWidth="1"/>
    <col min="13570" max="13572" width="14.5703125" style="355" bestFit="1" customWidth="1"/>
    <col min="13573" max="13573" width="13.5703125" style="355" bestFit="1" customWidth="1"/>
    <col min="13574" max="13574" width="7.140625" style="355" customWidth="1"/>
    <col min="13575" max="13824" width="11.42578125" style="355"/>
    <col min="13825" max="13825" width="43.85546875" style="355" customWidth="1"/>
    <col min="13826" max="13828" width="14.5703125" style="355" bestFit="1" customWidth="1"/>
    <col min="13829" max="13829" width="13.5703125" style="355" bestFit="1" customWidth="1"/>
    <col min="13830" max="13830" width="7.140625" style="355" customWidth="1"/>
    <col min="13831" max="14080" width="11.42578125" style="355"/>
    <col min="14081" max="14081" width="43.85546875" style="355" customWidth="1"/>
    <col min="14082" max="14084" width="14.5703125" style="355" bestFit="1" customWidth="1"/>
    <col min="14085" max="14085" width="13.5703125" style="355" bestFit="1" customWidth="1"/>
    <col min="14086" max="14086" width="7.140625" style="355" customWidth="1"/>
    <col min="14087" max="14336" width="11.42578125" style="355"/>
    <col min="14337" max="14337" width="43.85546875" style="355" customWidth="1"/>
    <col min="14338" max="14340" width="14.5703125" style="355" bestFit="1" customWidth="1"/>
    <col min="14341" max="14341" width="13.5703125" style="355" bestFit="1" customWidth="1"/>
    <col min="14342" max="14342" width="7.140625" style="355" customWidth="1"/>
    <col min="14343" max="14592" width="11.42578125" style="355"/>
    <col min="14593" max="14593" width="43.85546875" style="355" customWidth="1"/>
    <col min="14594" max="14596" width="14.5703125" style="355" bestFit="1" customWidth="1"/>
    <col min="14597" max="14597" width="13.5703125" style="355" bestFit="1" customWidth="1"/>
    <col min="14598" max="14598" width="7.140625" style="355" customWidth="1"/>
    <col min="14599" max="14848" width="11.42578125" style="355"/>
    <col min="14849" max="14849" width="43.85546875" style="355" customWidth="1"/>
    <col min="14850" max="14852" width="14.5703125" style="355" bestFit="1" customWidth="1"/>
    <col min="14853" max="14853" width="13.5703125" style="355" bestFit="1" customWidth="1"/>
    <col min="14854" max="14854" width="7.140625" style="355" customWidth="1"/>
    <col min="14855" max="15104" width="11.42578125" style="355"/>
    <col min="15105" max="15105" width="43.85546875" style="355" customWidth="1"/>
    <col min="15106" max="15108" width="14.5703125" style="355" bestFit="1" customWidth="1"/>
    <col min="15109" max="15109" width="13.5703125" style="355" bestFit="1" customWidth="1"/>
    <col min="15110" max="15110" width="7.140625" style="355" customWidth="1"/>
    <col min="15111" max="15360" width="11.42578125" style="355"/>
    <col min="15361" max="15361" width="43.85546875" style="355" customWidth="1"/>
    <col min="15362" max="15364" width="14.5703125" style="355" bestFit="1" customWidth="1"/>
    <col min="15365" max="15365" width="13.5703125" style="355" bestFit="1" customWidth="1"/>
    <col min="15366" max="15366" width="7.140625" style="355" customWidth="1"/>
    <col min="15367" max="15616" width="11.42578125" style="355"/>
    <col min="15617" max="15617" width="43.85546875" style="355" customWidth="1"/>
    <col min="15618" max="15620" width="14.5703125" style="355" bestFit="1" customWidth="1"/>
    <col min="15621" max="15621" width="13.5703125" style="355" bestFit="1" customWidth="1"/>
    <col min="15622" max="15622" width="7.140625" style="355" customWidth="1"/>
    <col min="15623" max="15872" width="11.42578125" style="355"/>
    <col min="15873" max="15873" width="43.85546875" style="355" customWidth="1"/>
    <col min="15874" max="15876" width="14.5703125" style="355" bestFit="1" customWidth="1"/>
    <col min="15877" max="15877" width="13.5703125" style="355" bestFit="1" customWidth="1"/>
    <col min="15878" max="15878" width="7.140625" style="355" customWidth="1"/>
    <col min="15879" max="16128" width="11.42578125" style="355"/>
    <col min="16129" max="16129" width="43.85546875" style="355" customWidth="1"/>
    <col min="16130" max="16132" width="14.5703125" style="355" bestFit="1" customWidth="1"/>
    <col min="16133" max="16133" width="13.5703125" style="355" bestFit="1" customWidth="1"/>
    <col min="16134" max="16134" width="7.140625" style="355" customWidth="1"/>
    <col min="16135" max="16384" width="11.42578125" style="355"/>
  </cols>
  <sheetData>
    <row r="1" spans="1:6" x14ac:dyDescent="0.25">
      <c r="A1" s="955" t="s">
        <v>389</v>
      </c>
      <c r="B1" s="955"/>
      <c r="C1" s="955"/>
      <c r="D1" s="955"/>
      <c r="E1" s="955"/>
    </row>
    <row r="2" spans="1:6" x14ac:dyDescent="0.25">
      <c r="A2" s="955" t="s">
        <v>390</v>
      </c>
      <c r="B2" s="955"/>
      <c r="C2" s="955"/>
      <c r="D2" s="955"/>
      <c r="E2" s="955"/>
    </row>
    <row r="3" spans="1:6" x14ac:dyDescent="0.25">
      <c r="A3" s="955" t="s">
        <v>425</v>
      </c>
      <c r="B3" s="955"/>
      <c r="C3" s="955"/>
      <c r="D3" s="955"/>
      <c r="E3" s="955"/>
      <c r="F3" s="955"/>
    </row>
    <row r="4" spans="1:6" x14ac:dyDescent="0.25">
      <c r="A4" s="955" t="s">
        <v>392</v>
      </c>
      <c r="B4" s="955"/>
      <c r="C4" s="955"/>
      <c r="D4" s="955"/>
      <c r="E4" s="955"/>
      <c r="F4" s="955"/>
    </row>
    <row r="5" spans="1:6" x14ac:dyDescent="0.25">
      <c r="A5" s="386"/>
      <c r="B5" s="386"/>
      <c r="C5" s="387"/>
      <c r="D5" s="387"/>
      <c r="E5" s="387"/>
    </row>
    <row r="6" spans="1:6" x14ac:dyDescent="0.25">
      <c r="A6" s="956" t="s">
        <v>426</v>
      </c>
      <c r="B6" s="388">
        <v>2015</v>
      </c>
      <c r="C6" s="956">
        <v>2016</v>
      </c>
      <c r="D6" s="956"/>
      <c r="E6" s="956"/>
      <c r="F6" s="956"/>
    </row>
    <row r="7" spans="1:6" s="390" customFormat="1" ht="25.5" x14ac:dyDescent="0.25">
      <c r="A7" s="956"/>
      <c r="B7" s="388" t="s">
        <v>393</v>
      </c>
      <c r="C7" s="388" t="s">
        <v>394</v>
      </c>
      <c r="D7" s="389" t="s">
        <v>393</v>
      </c>
      <c r="E7" s="316" t="s">
        <v>395</v>
      </c>
      <c r="F7" s="314" t="s">
        <v>12</v>
      </c>
    </row>
    <row r="8" spans="1:6" x14ac:dyDescent="0.25">
      <c r="A8" s="391"/>
      <c r="B8" s="391"/>
      <c r="C8" s="391"/>
      <c r="D8" s="391"/>
      <c r="E8" s="391"/>
      <c r="F8" s="392"/>
    </row>
    <row r="9" spans="1:6" s="396" customFormat="1" ht="24" customHeight="1" x14ac:dyDescent="0.25">
      <c r="A9" s="393" t="s">
        <v>396</v>
      </c>
      <c r="B9" s="394">
        <v>27396257641.700001</v>
      </c>
      <c r="C9" s="394">
        <v>18119537494.09</v>
      </c>
      <c r="D9" s="394">
        <v>23516157688.66</v>
      </c>
      <c r="E9" s="394">
        <f>D9-C9</f>
        <v>5396620194.5699997</v>
      </c>
      <c r="F9" s="395">
        <f>(D9*100/C9)-100</f>
        <v>29.783432365921044</v>
      </c>
    </row>
    <row r="10" spans="1:6" s="396" customFormat="1" ht="30" customHeight="1" x14ac:dyDescent="0.25">
      <c r="A10" s="397" t="s">
        <v>427</v>
      </c>
      <c r="B10" s="398">
        <v>3052485367.02</v>
      </c>
      <c r="C10" s="398">
        <v>2294303200.9200001</v>
      </c>
      <c r="D10" s="398">
        <v>3298880191.25</v>
      </c>
      <c r="E10" s="398">
        <f>D10-C10</f>
        <v>1004576990.3299999</v>
      </c>
      <c r="F10" s="399">
        <f>(D10*100/C10)-100</f>
        <v>43.785711928884183</v>
      </c>
    </row>
    <row r="11" spans="1:6" s="396" customFormat="1" ht="30" customHeight="1" x14ac:dyDescent="0.25">
      <c r="A11" s="397" t="s">
        <v>428</v>
      </c>
      <c r="B11" s="398">
        <v>20366942445.889999</v>
      </c>
      <c r="C11" s="398">
        <v>12161448598.76</v>
      </c>
      <c r="D11" s="398">
        <v>14917147884.23</v>
      </c>
      <c r="E11" s="398">
        <f>D11-C11</f>
        <v>2755699285.4699993</v>
      </c>
      <c r="F11" s="399">
        <f>(D11*100/C11)-100</f>
        <v>22.659301341379475</v>
      </c>
    </row>
    <row r="12" spans="1:6" s="396" customFormat="1" ht="30" customHeight="1" x14ac:dyDescent="0.25">
      <c r="A12" s="397" t="s">
        <v>429</v>
      </c>
      <c r="B12" s="398">
        <v>1272321980.8800001</v>
      </c>
      <c r="C12" s="398">
        <v>3370177126.4099998</v>
      </c>
      <c r="D12" s="398">
        <v>1112577405.75</v>
      </c>
      <c r="E12" s="398">
        <f>D12-C12</f>
        <v>-2257599720.6599998</v>
      </c>
      <c r="F12" s="399">
        <f>(D12*100/C12)-100</f>
        <v>-66.987568782915986</v>
      </c>
    </row>
    <row r="13" spans="1:6" s="396" customFormat="1" ht="30" customHeight="1" x14ac:dyDescent="0.25">
      <c r="A13" s="397" t="s">
        <v>430</v>
      </c>
      <c r="B13" s="398">
        <v>2704507847.9099998</v>
      </c>
      <c r="C13" s="398">
        <v>293608568</v>
      </c>
      <c r="D13" s="398">
        <v>4187552207.4299998</v>
      </c>
      <c r="E13" s="398">
        <f>D13-C13</f>
        <v>3893943639.4299998</v>
      </c>
      <c r="F13" s="399">
        <f>(D13*100/C13)-100</f>
        <v>1326.2363785753009</v>
      </c>
    </row>
    <row r="14" spans="1:6" x14ac:dyDescent="0.25">
      <c r="A14" s="400"/>
      <c r="B14" s="401"/>
      <c r="C14" s="402"/>
      <c r="D14" s="402"/>
      <c r="E14" s="403"/>
      <c r="F14" s="403"/>
    </row>
    <row r="15" spans="1:6" x14ac:dyDescent="0.25">
      <c r="A15" s="404"/>
      <c r="B15" s="405"/>
      <c r="C15" s="406"/>
      <c r="D15" s="406"/>
    </row>
    <row r="16" spans="1:6" x14ac:dyDescent="0.25">
      <c r="A16" s="404"/>
      <c r="B16" s="405"/>
      <c r="C16" s="406"/>
      <c r="D16" s="406"/>
    </row>
  </sheetData>
  <mergeCells count="6">
    <mergeCell ref="A1:E1"/>
    <mergeCell ref="A2:E2"/>
    <mergeCell ref="A3:F3"/>
    <mergeCell ref="A4:F4"/>
    <mergeCell ref="A6:A7"/>
    <mergeCell ref="C6:F6"/>
  </mergeCells>
  <pageMargins left="0.19719757252565651" right="0.19719757252565651" top="0.39370078740157477" bottom="0.19719757252565651" header="1.1126239316962329E-308" footer="0.19719757252565651"/>
  <pageSetup orientation="portrait" errors="NA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showGridLines="0" workbookViewId="0">
      <selection activeCell="C35" sqref="C35"/>
    </sheetView>
  </sheetViews>
  <sheetFormatPr baseColWidth="10" defaultRowHeight="10.5" x14ac:dyDescent="0.15"/>
  <cols>
    <col min="1" max="1" width="45.140625" style="407" customWidth="1"/>
    <col min="2" max="4" width="14.7109375" style="407" bestFit="1" customWidth="1"/>
    <col min="5" max="256" width="11.42578125" style="407"/>
    <col min="257" max="257" width="45.140625" style="407" customWidth="1"/>
    <col min="258" max="260" width="14.7109375" style="407" bestFit="1" customWidth="1"/>
    <col min="261" max="512" width="11.42578125" style="407"/>
    <col min="513" max="513" width="45.140625" style="407" customWidth="1"/>
    <col min="514" max="516" width="14.7109375" style="407" bestFit="1" customWidth="1"/>
    <col min="517" max="768" width="11.42578125" style="407"/>
    <col min="769" max="769" width="45.140625" style="407" customWidth="1"/>
    <col min="770" max="772" width="14.7109375" style="407" bestFit="1" customWidth="1"/>
    <col min="773" max="1024" width="11.42578125" style="407"/>
    <col min="1025" max="1025" width="45.140625" style="407" customWidth="1"/>
    <col min="1026" max="1028" width="14.7109375" style="407" bestFit="1" customWidth="1"/>
    <col min="1029" max="1280" width="11.42578125" style="407"/>
    <col min="1281" max="1281" width="45.140625" style="407" customWidth="1"/>
    <col min="1282" max="1284" width="14.7109375" style="407" bestFit="1" customWidth="1"/>
    <col min="1285" max="1536" width="11.42578125" style="407"/>
    <col min="1537" max="1537" width="45.140625" style="407" customWidth="1"/>
    <col min="1538" max="1540" width="14.7109375" style="407" bestFit="1" customWidth="1"/>
    <col min="1541" max="1792" width="11.42578125" style="407"/>
    <col min="1793" max="1793" width="45.140625" style="407" customWidth="1"/>
    <col min="1794" max="1796" width="14.7109375" style="407" bestFit="1" customWidth="1"/>
    <col min="1797" max="2048" width="11.42578125" style="407"/>
    <col min="2049" max="2049" width="45.140625" style="407" customWidth="1"/>
    <col min="2050" max="2052" width="14.7109375" style="407" bestFit="1" customWidth="1"/>
    <col min="2053" max="2304" width="11.42578125" style="407"/>
    <col min="2305" max="2305" width="45.140625" style="407" customWidth="1"/>
    <col min="2306" max="2308" width="14.7109375" style="407" bestFit="1" customWidth="1"/>
    <col min="2309" max="2560" width="11.42578125" style="407"/>
    <col min="2561" max="2561" width="45.140625" style="407" customWidth="1"/>
    <col min="2562" max="2564" width="14.7109375" style="407" bestFit="1" customWidth="1"/>
    <col min="2565" max="2816" width="11.42578125" style="407"/>
    <col min="2817" max="2817" width="45.140625" style="407" customWidth="1"/>
    <col min="2818" max="2820" width="14.7109375" style="407" bestFit="1" customWidth="1"/>
    <col min="2821" max="3072" width="11.42578125" style="407"/>
    <col min="3073" max="3073" width="45.140625" style="407" customWidth="1"/>
    <col min="3074" max="3076" width="14.7109375" style="407" bestFit="1" customWidth="1"/>
    <col min="3077" max="3328" width="11.42578125" style="407"/>
    <col min="3329" max="3329" width="45.140625" style="407" customWidth="1"/>
    <col min="3330" max="3332" width="14.7109375" style="407" bestFit="1" customWidth="1"/>
    <col min="3333" max="3584" width="11.42578125" style="407"/>
    <col min="3585" max="3585" width="45.140625" style="407" customWidth="1"/>
    <col min="3586" max="3588" width="14.7109375" style="407" bestFit="1" customWidth="1"/>
    <col min="3589" max="3840" width="11.42578125" style="407"/>
    <col min="3841" max="3841" width="45.140625" style="407" customWidth="1"/>
    <col min="3842" max="3844" width="14.7109375" style="407" bestFit="1" customWidth="1"/>
    <col min="3845" max="4096" width="11.42578125" style="407"/>
    <col min="4097" max="4097" width="45.140625" style="407" customWidth="1"/>
    <col min="4098" max="4100" width="14.7109375" style="407" bestFit="1" customWidth="1"/>
    <col min="4101" max="4352" width="11.42578125" style="407"/>
    <col min="4353" max="4353" width="45.140625" style="407" customWidth="1"/>
    <col min="4354" max="4356" width="14.7109375" style="407" bestFit="1" customWidth="1"/>
    <col min="4357" max="4608" width="11.42578125" style="407"/>
    <col min="4609" max="4609" width="45.140625" style="407" customWidth="1"/>
    <col min="4610" max="4612" width="14.7109375" style="407" bestFit="1" customWidth="1"/>
    <col min="4613" max="4864" width="11.42578125" style="407"/>
    <col min="4865" max="4865" width="45.140625" style="407" customWidth="1"/>
    <col min="4866" max="4868" width="14.7109375" style="407" bestFit="1" customWidth="1"/>
    <col min="4869" max="5120" width="11.42578125" style="407"/>
    <col min="5121" max="5121" width="45.140625" style="407" customWidth="1"/>
    <col min="5122" max="5124" width="14.7109375" style="407" bestFit="1" customWidth="1"/>
    <col min="5125" max="5376" width="11.42578125" style="407"/>
    <col min="5377" max="5377" width="45.140625" style="407" customWidth="1"/>
    <col min="5378" max="5380" width="14.7109375" style="407" bestFit="1" customWidth="1"/>
    <col min="5381" max="5632" width="11.42578125" style="407"/>
    <col min="5633" max="5633" width="45.140625" style="407" customWidth="1"/>
    <col min="5634" max="5636" width="14.7109375" style="407" bestFit="1" customWidth="1"/>
    <col min="5637" max="5888" width="11.42578125" style="407"/>
    <col min="5889" max="5889" width="45.140625" style="407" customWidth="1"/>
    <col min="5890" max="5892" width="14.7109375" style="407" bestFit="1" customWidth="1"/>
    <col min="5893" max="6144" width="11.42578125" style="407"/>
    <col min="6145" max="6145" width="45.140625" style="407" customWidth="1"/>
    <col min="6146" max="6148" width="14.7109375" style="407" bestFit="1" customWidth="1"/>
    <col min="6149" max="6400" width="11.42578125" style="407"/>
    <col min="6401" max="6401" width="45.140625" style="407" customWidth="1"/>
    <col min="6402" max="6404" width="14.7109375" style="407" bestFit="1" customWidth="1"/>
    <col min="6405" max="6656" width="11.42578125" style="407"/>
    <col min="6657" max="6657" width="45.140625" style="407" customWidth="1"/>
    <col min="6658" max="6660" width="14.7109375" style="407" bestFit="1" customWidth="1"/>
    <col min="6661" max="6912" width="11.42578125" style="407"/>
    <col min="6913" max="6913" width="45.140625" style="407" customWidth="1"/>
    <col min="6914" max="6916" width="14.7109375" style="407" bestFit="1" customWidth="1"/>
    <col min="6917" max="7168" width="11.42578125" style="407"/>
    <col min="7169" max="7169" width="45.140625" style="407" customWidth="1"/>
    <col min="7170" max="7172" width="14.7109375" style="407" bestFit="1" customWidth="1"/>
    <col min="7173" max="7424" width="11.42578125" style="407"/>
    <col min="7425" max="7425" width="45.140625" style="407" customWidth="1"/>
    <col min="7426" max="7428" width="14.7109375" style="407" bestFit="1" customWidth="1"/>
    <col min="7429" max="7680" width="11.42578125" style="407"/>
    <col min="7681" max="7681" width="45.140625" style="407" customWidth="1"/>
    <col min="7682" max="7684" width="14.7109375" style="407" bestFit="1" customWidth="1"/>
    <col min="7685" max="7936" width="11.42578125" style="407"/>
    <col min="7937" max="7937" width="45.140625" style="407" customWidth="1"/>
    <col min="7938" max="7940" width="14.7109375" style="407" bestFit="1" customWidth="1"/>
    <col min="7941" max="8192" width="11.42578125" style="407"/>
    <col min="8193" max="8193" width="45.140625" style="407" customWidth="1"/>
    <col min="8194" max="8196" width="14.7109375" style="407" bestFit="1" customWidth="1"/>
    <col min="8197" max="8448" width="11.42578125" style="407"/>
    <col min="8449" max="8449" width="45.140625" style="407" customWidth="1"/>
    <col min="8450" max="8452" width="14.7109375" style="407" bestFit="1" customWidth="1"/>
    <col min="8453" max="8704" width="11.42578125" style="407"/>
    <col min="8705" max="8705" width="45.140625" style="407" customWidth="1"/>
    <col min="8706" max="8708" width="14.7109375" style="407" bestFit="1" customWidth="1"/>
    <col min="8709" max="8960" width="11.42578125" style="407"/>
    <col min="8961" max="8961" width="45.140625" style="407" customWidth="1"/>
    <col min="8962" max="8964" width="14.7109375" style="407" bestFit="1" customWidth="1"/>
    <col min="8965" max="9216" width="11.42578125" style="407"/>
    <col min="9217" max="9217" width="45.140625" style="407" customWidth="1"/>
    <col min="9218" max="9220" width="14.7109375" style="407" bestFit="1" customWidth="1"/>
    <col min="9221" max="9472" width="11.42578125" style="407"/>
    <col min="9473" max="9473" width="45.140625" style="407" customWidth="1"/>
    <col min="9474" max="9476" width="14.7109375" style="407" bestFit="1" customWidth="1"/>
    <col min="9477" max="9728" width="11.42578125" style="407"/>
    <col min="9729" max="9729" width="45.140625" style="407" customWidth="1"/>
    <col min="9730" max="9732" width="14.7109375" style="407" bestFit="1" customWidth="1"/>
    <col min="9733" max="9984" width="11.42578125" style="407"/>
    <col min="9985" max="9985" width="45.140625" style="407" customWidth="1"/>
    <col min="9986" max="9988" width="14.7109375" style="407" bestFit="1" customWidth="1"/>
    <col min="9989" max="10240" width="11.42578125" style="407"/>
    <col min="10241" max="10241" width="45.140625" style="407" customWidth="1"/>
    <col min="10242" max="10244" width="14.7109375" style="407" bestFit="1" customWidth="1"/>
    <col min="10245" max="10496" width="11.42578125" style="407"/>
    <col min="10497" max="10497" width="45.140625" style="407" customWidth="1"/>
    <col min="10498" max="10500" width="14.7109375" style="407" bestFit="1" customWidth="1"/>
    <col min="10501" max="10752" width="11.42578125" style="407"/>
    <col min="10753" max="10753" width="45.140625" style="407" customWidth="1"/>
    <col min="10754" max="10756" width="14.7109375" style="407" bestFit="1" customWidth="1"/>
    <col min="10757" max="11008" width="11.42578125" style="407"/>
    <col min="11009" max="11009" width="45.140625" style="407" customWidth="1"/>
    <col min="11010" max="11012" width="14.7109375" style="407" bestFit="1" customWidth="1"/>
    <col min="11013" max="11264" width="11.42578125" style="407"/>
    <col min="11265" max="11265" width="45.140625" style="407" customWidth="1"/>
    <col min="11266" max="11268" width="14.7109375" style="407" bestFit="1" customWidth="1"/>
    <col min="11269" max="11520" width="11.42578125" style="407"/>
    <col min="11521" max="11521" width="45.140625" style="407" customWidth="1"/>
    <col min="11522" max="11524" width="14.7109375" style="407" bestFit="1" customWidth="1"/>
    <col min="11525" max="11776" width="11.42578125" style="407"/>
    <col min="11777" max="11777" width="45.140625" style="407" customWidth="1"/>
    <col min="11778" max="11780" width="14.7109375" style="407" bestFit="1" customWidth="1"/>
    <col min="11781" max="12032" width="11.42578125" style="407"/>
    <col min="12033" max="12033" width="45.140625" style="407" customWidth="1"/>
    <col min="12034" max="12036" width="14.7109375" style="407" bestFit="1" customWidth="1"/>
    <col min="12037" max="12288" width="11.42578125" style="407"/>
    <col min="12289" max="12289" width="45.140625" style="407" customWidth="1"/>
    <col min="12290" max="12292" width="14.7109375" style="407" bestFit="1" customWidth="1"/>
    <col min="12293" max="12544" width="11.42578125" style="407"/>
    <col min="12545" max="12545" width="45.140625" style="407" customWidth="1"/>
    <col min="12546" max="12548" width="14.7109375" style="407" bestFit="1" customWidth="1"/>
    <col min="12549" max="12800" width="11.42578125" style="407"/>
    <col min="12801" max="12801" width="45.140625" style="407" customWidth="1"/>
    <col min="12802" max="12804" width="14.7109375" style="407" bestFit="1" customWidth="1"/>
    <col min="12805" max="13056" width="11.42578125" style="407"/>
    <col min="13057" max="13057" width="45.140625" style="407" customWidth="1"/>
    <col min="13058" max="13060" width="14.7109375" style="407" bestFit="1" customWidth="1"/>
    <col min="13061" max="13312" width="11.42578125" style="407"/>
    <col min="13313" max="13313" width="45.140625" style="407" customWidth="1"/>
    <col min="13314" max="13316" width="14.7109375" style="407" bestFit="1" customWidth="1"/>
    <col min="13317" max="13568" width="11.42578125" style="407"/>
    <col min="13569" max="13569" width="45.140625" style="407" customWidth="1"/>
    <col min="13570" max="13572" width="14.7109375" style="407" bestFit="1" customWidth="1"/>
    <col min="13573" max="13824" width="11.42578125" style="407"/>
    <col min="13825" max="13825" width="45.140625" style="407" customWidth="1"/>
    <col min="13826" max="13828" width="14.7109375" style="407" bestFit="1" customWidth="1"/>
    <col min="13829" max="14080" width="11.42578125" style="407"/>
    <col min="14081" max="14081" width="45.140625" style="407" customWidth="1"/>
    <col min="14082" max="14084" width="14.7109375" style="407" bestFit="1" customWidth="1"/>
    <col min="14085" max="14336" width="11.42578125" style="407"/>
    <col min="14337" max="14337" width="45.140625" style="407" customWidth="1"/>
    <col min="14338" max="14340" width="14.7109375" style="407" bestFit="1" customWidth="1"/>
    <col min="14341" max="14592" width="11.42578125" style="407"/>
    <col min="14593" max="14593" width="45.140625" style="407" customWidth="1"/>
    <col min="14594" max="14596" width="14.7109375" style="407" bestFit="1" customWidth="1"/>
    <col min="14597" max="14848" width="11.42578125" style="407"/>
    <col min="14849" max="14849" width="45.140625" style="407" customWidth="1"/>
    <col min="14850" max="14852" width="14.7109375" style="407" bestFit="1" customWidth="1"/>
    <col min="14853" max="15104" width="11.42578125" style="407"/>
    <col min="15105" max="15105" width="45.140625" style="407" customWidth="1"/>
    <col min="15106" max="15108" width="14.7109375" style="407" bestFit="1" customWidth="1"/>
    <col min="15109" max="15360" width="11.42578125" style="407"/>
    <col min="15361" max="15361" width="45.140625" style="407" customWidth="1"/>
    <col min="15362" max="15364" width="14.7109375" style="407" bestFit="1" customWidth="1"/>
    <col min="15365" max="15616" width="11.42578125" style="407"/>
    <col min="15617" max="15617" width="45.140625" style="407" customWidth="1"/>
    <col min="15618" max="15620" width="14.7109375" style="407" bestFit="1" customWidth="1"/>
    <col min="15621" max="15872" width="11.42578125" style="407"/>
    <col min="15873" max="15873" width="45.140625" style="407" customWidth="1"/>
    <col min="15874" max="15876" width="14.7109375" style="407" bestFit="1" customWidth="1"/>
    <col min="15877" max="16128" width="11.42578125" style="407"/>
    <col min="16129" max="16129" width="45.140625" style="407" customWidth="1"/>
    <col min="16130" max="16132" width="14.7109375" style="407" bestFit="1" customWidth="1"/>
    <col min="16133" max="16384" width="11.42578125" style="407"/>
  </cols>
  <sheetData>
    <row r="1" spans="1:5" ht="12.75" x14ac:dyDescent="0.15">
      <c r="A1" s="957" t="s">
        <v>431</v>
      </c>
      <c r="B1" s="957"/>
      <c r="C1" s="957"/>
      <c r="D1" s="957"/>
      <c r="E1" s="957"/>
    </row>
    <row r="2" spans="1:5" ht="12.75" x14ac:dyDescent="0.15">
      <c r="A2" s="957" t="s">
        <v>432</v>
      </c>
      <c r="B2" s="957"/>
      <c r="C2" s="957"/>
      <c r="D2" s="957"/>
      <c r="E2" s="957"/>
    </row>
    <row r="3" spans="1:5" ht="12.75" x14ac:dyDescent="0.15">
      <c r="A3" s="957" t="s">
        <v>433</v>
      </c>
      <c r="B3" s="957"/>
      <c r="C3" s="957"/>
      <c r="D3" s="957"/>
      <c r="E3" s="957"/>
    </row>
    <row r="4" spans="1:5" ht="12.75" x14ac:dyDescent="0.15">
      <c r="A4" s="957" t="s">
        <v>392</v>
      </c>
      <c r="B4" s="957"/>
      <c r="C4" s="957"/>
      <c r="D4" s="957"/>
      <c r="E4" s="957"/>
    </row>
    <row r="5" spans="1:5" ht="12.75" x14ac:dyDescent="0.15">
      <c r="A5" s="958"/>
      <c r="B5" s="958"/>
      <c r="C5" s="958"/>
      <c r="D5" s="958"/>
      <c r="E5" s="958"/>
    </row>
    <row r="6" spans="1:5" ht="12.75" x14ac:dyDescent="0.15">
      <c r="A6" s="959" t="s">
        <v>427</v>
      </c>
      <c r="B6" s="408">
        <v>2015</v>
      </c>
      <c r="C6" s="960">
        <v>2016</v>
      </c>
      <c r="D6" s="960"/>
      <c r="E6" s="960"/>
    </row>
    <row r="7" spans="1:5" ht="12.75" x14ac:dyDescent="0.15">
      <c r="A7" s="959"/>
      <c r="B7" s="388" t="s">
        <v>393</v>
      </c>
      <c r="C7" s="409" t="s">
        <v>394</v>
      </c>
      <c r="D7" s="961" t="s">
        <v>424</v>
      </c>
      <c r="E7" s="961"/>
    </row>
    <row r="8" spans="1:5" ht="12.75" x14ac:dyDescent="0.15">
      <c r="A8" s="410"/>
      <c r="B8" s="391"/>
      <c r="C8" s="411"/>
      <c r="D8" s="411"/>
      <c r="E8" s="411"/>
    </row>
    <row r="9" spans="1:5" ht="12.75" x14ac:dyDescent="0.15">
      <c r="A9" s="412" t="s">
        <v>14</v>
      </c>
      <c r="B9" s="413">
        <v>3052485367.02</v>
      </c>
      <c r="C9" s="413">
        <v>2294303200.9200001</v>
      </c>
      <c r="D9" s="413">
        <v>3298880191.25</v>
      </c>
      <c r="E9" s="414" t="s">
        <v>12</v>
      </c>
    </row>
    <row r="10" spans="1:5" ht="12.75" x14ac:dyDescent="0.15">
      <c r="A10" s="412"/>
      <c r="B10" s="413"/>
      <c r="C10" s="413"/>
      <c r="D10" s="413"/>
      <c r="E10" s="414"/>
    </row>
    <row r="11" spans="1:5" ht="15.75" customHeight="1" x14ac:dyDescent="0.15">
      <c r="A11" s="415" t="s">
        <v>434</v>
      </c>
      <c r="B11" s="416">
        <v>155547191.22</v>
      </c>
      <c r="C11" s="416">
        <v>165682174.11000001</v>
      </c>
      <c r="D11" s="416">
        <v>157682033.66</v>
      </c>
      <c r="E11" s="417">
        <f>+D11/D9*100</f>
        <v>4.7798654245837184</v>
      </c>
    </row>
    <row r="12" spans="1:5" ht="15.75" customHeight="1" x14ac:dyDescent="0.15">
      <c r="A12" s="415" t="s">
        <v>435</v>
      </c>
      <c r="B12" s="416">
        <v>661283111.88</v>
      </c>
      <c r="C12" s="416">
        <v>449587989.57999998</v>
      </c>
      <c r="D12" s="416">
        <v>1061262840.6</v>
      </c>
      <c r="E12" s="417">
        <f>+D12/D9*100</f>
        <v>32.170396591392127</v>
      </c>
    </row>
    <row r="13" spans="1:5" ht="15.75" customHeight="1" x14ac:dyDescent="0.15">
      <c r="A13" s="415" t="s">
        <v>436</v>
      </c>
      <c r="B13" s="416">
        <v>312209419.5</v>
      </c>
      <c r="C13" s="416">
        <v>553066633.23000002</v>
      </c>
      <c r="D13" s="416">
        <v>650198284.03999996</v>
      </c>
      <c r="E13" s="417">
        <f>+D13/D9*100</f>
        <v>19.709666503336368</v>
      </c>
    </row>
    <row r="14" spans="1:5" ht="15.75" customHeight="1" x14ac:dyDescent="0.15">
      <c r="A14" s="415" t="s">
        <v>437</v>
      </c>
      <c r="B14" s="416">
        <v>548309496.20000005</v>
      </c>
      <c r="C14" s="416">
        <v>119160862.94</v>
      </c>
      <c r="D14" s="416">
        <v>607608645.88</v>
      </c>
      <c r="E14" s="417">
        <f>+D14/D9*100</f>
        <v>18.418633313559869</v>
      </c>
    </row>
    <row r="15" spans="1:5" ht="15.75" customHeight="1" x14ac:dyDescent="0.15">
      <c r="A15" s="415" t="s">
        <v>438</v>
      </c>
      <c r="B15" s="416">
        <v>493259834.01999998</v>
      </c>
      <c r="C15" s="416">
        <v>578557003.11000001</v>
      </c>
      <c r="D15" s="416">
        <v>415220834.17000002</v>
      </c>
      <c r="E15" s="417">
        <f>+D15/D9*100</f>
        <v>12.58672064754998</v>
      </c>
    </row>
    <row r="16" spans="1:5" ht="15.75" customHeight="1" x14ac:dyDescent="0.15">
      <c r="A16" s="415" t="s">
        <v>439</v>
      </c>
      <c r="B16" s="416">
        <v>881876314.20000005</v>
      </c>
      <c r="C16" s="416">
        <v>428248537.94999999</v>
      </c>
      <c r="D16" s="416">
        <v>406907552.89999998</v>
      </c>
      <c r="E16" s="417">
        <f>+D16/D9*100</f>
        <v>12.334717519577939</v>
      </c>
    </row>
    <row r="17" spans="1:5" ht="12.75" x14ac:dyDescent="0.15">
      <c r="A17" s="418"/>
      <c r="B17" s="419"/>
      <c r="C17" s="419"/>
      <c r="D17" s="419"/>
      <c r="E17" s="420"/>
    </row>
    <row r="18" spans="1:5" ht="12.75" x14ac:dyDescent="0.15">
      <c r="A18" s="421"/>
      <c r="B18" s="422"/>
      <c r="C18" s="422"/>
      <c r="D18" s="422"/>
      <c r="E18" s="423"/>
    </row>
    <row r="19" spans="1:5" ht="12.75" x14ac:dyDescent="0.15">
      <c r="A19" s="957" t="s">
        <v>431</v>
      </c>
      <c r="B19" s="957"/>
      <c r="C19" s="957"/>
      <c r="D19" s="957"/>
      <c r="E19" s="957"/>
    </row>
    <row r="20" spans="1:5" ht="12.75" x14ac:dyDescent="0.15">
      <c r="A20" s="957" t="s">
        <v>432</v>
      </c>
      <c r="B20" s="957"/>
      <c r="C20" s="957"/>
      <c r="D20" s="957"/>
      <c r="E20" s="957"/>
    </row>
    <row r="21" spans="1:5" ht="12.75" x14ac:dyDescent="0.15">
      <c r="A21" s="957" t="s">
        <v>440</v>
      </c>
      <c r="B21" s="957"/>
      <c r="C21" s="957"/>
      <c r="D21" s="957"/>
      <c r="E21" s="957"/>
    </row>
    <row r="22" spans="1:5" ht="12.75" x14ac:dyDescent="0.15">
      <c r="A22" s="957" t="s">
        <v>392</v>
      </c>
      <c r="B22" s="957"/>
      <c r="C22" s="957"/>
      <c r="D22" s="957"/>
      <c r="E22" s="957"/>
    </row>
    <row r="23" spans="1:5" ht="12.75" x14ac:dyDescent="0.15">
      <c r="A23" s="958"/>
      <c r="B23" s="958"/>
      <c r="C23" s="958"/>
      <c r="D23" s="958"/>
      <c r="E23" s="958"/>
    </row>
    <row r="24" spans="1:5" ht="12.75" x14ac:dyDescent="0.15">
      <c r="A24" s="959" t="s">
        <v>428</v>
      </c>
      <c r="B24" s="408">
        <v>2015</v>
      </c>
      <c r="C24" s="960">
        <v>2016</v>
      </c>
      <c r="D24" s="960"/>
      <c r="E24" s="960"/>
    </row>
    <row r="25" spans="1:5" ht="12.75" x14ac:dyDescent="0.15">
      <c r="A25" s="959"/>
      <c r="B25" s="388" t="s">
        <v>393</v>
      </c>
      <c r="C25" s="409" t="s">
        <v>394</v>
      </c>
      <c r="D25" s="961" t="s">
        <v>424</v>
      </c>
      <c r="E25" s="961"/>
    </row>
    <row r="26" spans="1:5" ht="12.75" x14ac:dyDescent="0.15">
      <c r="A26" s="410"/>
      <c r="B26" s="391"/>
      <c r="C26" s="411"/>
      <c r="D26" s="411"/>
      <c r="E26" s="411"/>
    </row>
    <row r="27" spans="1:5" ht="12.75" x14ac:dyDescent="0.15">
      <c r="A27" s="412" t="s">
        <v>14</v>
      </c>
      <c r="B27" s="413">
        <v>20366942445.889999</v>
      </c>
      <c r="C27" s="413">
        <v>12161448598.76</v>
      </c>
      <c r="D27" s="413">
        <v>14917147884.23</v>
      </c>
      <c r="E27" s="414" t="s">
        <v>12</v>
      </c>
    </row>
    <row r="28" spans="1:5" ht="12.75" x14ac:dyDescent="0.15">
      <c r="A28" s="412"/>
      <c r="B28" s="413"/>
      <c r="C28" s="413"/>
      <c r="D28" s="413"/>
      <c r="E28" s="414"/>
    </row>
    <row r="29" spans="1:5" ht="18" customHeight="1" x14ac:dyDescent="0.15">
      <c r="A29" s="415" t="s">
        <v>441</v>
      </c>
      <c r="B29" s="416">
        <v>282595032.94999999</v>
      </c>
      <c r="C29" s="416">
        <v>155787640.03999999</v>
      </c>
      <c r="D29" s="416">
        <v>156580543.72</v>
      </c>
      <c r="E29" s="417">
        <f>+D29/D27*100</f>
        <v>1.049668106364573</v>
      </c>
    </row>
    <row r="30" spans="1:5" ht="18" customHeight="1" x14ac:dyDescent="0.15">
      <c r="A30" s="415" t="s">
        <v>442</v>
      </c>
      <c r="B30" s="416">
        <v>1647049273.6600001</v>
      </c>
      <c r="C30" s="416">
        <v>1787523439.3</v>
      </c>
      <c r="D30" s="416">
        <v>1459331724.8</v>
      </c>
      <c r="E30" s="417">
        <f>+D30/D27*100</f>
        <v>9.7829138393322861</v>
      </c>
    </row>
    <row r="31" spans="1:5" ht="18" customHeight="1" x14ac:dyDescent="0.15">
      <c r="A31" s="415" t="s">
        <v>443</v>
      </c>
      <c r="B31" s="416">
        <v>2709578592.4000001</v>
      </c>
      <c r="C31" s="416">
        <v>1464941466.49</v>
      </c>
      <c r="D31" s="416">
        <v>2861386943.3099999</v>
      </c>
      <c r="E31" s="417">
        <f>+D31/D27*100</f>
        <v>19.181863487020731</v>
      </c>
    </row>
    <row r="32" spans="1:5" ht="18" customHeight="1" x14ac:dyDescent="0.15">
      <c r="A32" s="415" t="s">
        <v>444</v>
      </c>
      <c r="B32" s="416">
        <v>531430178.58999997</v>
      </c>
      <c r="C32" s="416">
        <v>357736990.63</v>
      </c>
      <c r="D32" s="416">
        <v>528369394.50999999</v>
      </c>
      <c r="E32" s="417">
        <f>+D32/D27*100</f>
        <v>3.5420269250570189</v>
      </c>
    </row>
    <row r="33" spans="1:5" ht="18" customHeight="1" x14ac:dyDescent="0.15">
      <c r="A33" s="415" t="s">
        <v>445</v>
      </c>
      <c r="B33" s="416">
        <v>14589120785.780001</v>
      </c>
      <c r="C33" s="416">
        <v>7030204730.3999996</v>
      </c>
      <c r="D33" s="416">
        <v>9372759808.1399994</v>
      </c>
      <c r="E33" s="417">
        <f>+D33/D27*100</f>
        <v>62.832116976252706</v>
      </c>
    </row>
    <row r="34" spans="1:5" ht="18" customHeight="1" x14ac:dyDescent="0.15">
      <c r="A34" s="415" t="s">
        <v>446</v>
      </c>
      <c r="B34" s="416">
        <v>565802878.01999998</v>
      </c>
      <c r="C34" s="416">
        <v>1355212069.1099999</v>
      </c>
      <c r="D34" s="416">
        <v>524864086.79000002</v>
      </c>
      <c r="E34" s="417">
        <v>3</v>
      </c>
    </row>
    <row r="35" spans="1:5" ht="18" customHeight="1" x14ac:dyDescent="0.15">
      <c r="A35" s="415" t="s">
        <v>447</v>
      </c>
      <c r="B35" s="416">
        <v>41365704.490000002</v>
      </c>
      <c r="C35" s="416">
        <v>10042262.789999999</v>
      </c>
      <c r="D35" s="416">
        <v>13855382.960000001</v>
      </c>
      <c r="E35" s="417">
        <f>+D35/D27*100</f>
        <v>9.2882252475672861E-2</v>
      </c>
    </row>
    <row r="36" spans="1:5" ht="18" customHeight="1" x14ac:dyDescent="0.15">
      <c r="A36" s="418"/>
      <c r="B36" s="419"/>
      <c r="C36" s="419"/>
      <c r="D36" s="419"/>
      <c r="E36" s="420"/>
    </row>
    <row r="37" spans="1:5" ht="12.75" x14ac:dyDescent="0.15">
      <c r="A37" s="421"/>
      <c r="B37" s="422"/>
      <c r="C37" s="422"/>
      <c r="D37" s="422"/>
    </row>
    <row r="38" spans="1:5" ht="12.75" x14ac:dyDescent="0.15">
      <c r="A38" s="421"/>
      <c r="B38" s="422"/>
      <c r="C38" s="422"/>
      <c r="D38" s="422"/>
    </row>
    <row r="39" spans="1:5" ht="12.75" x14ac:dyDescent="0.15">
      <c r="A39" s="957" t="s">
        <v>431</v>
      </c>
      <c r="B39" s="957"/>
      <c r="C39" s="957"/>
      <c r="D39" s="957"/>
      <c r="E39" s="957"/>
    </row>
    <row r="40" spans="1:5" ht="12.75" x14ac:dyDescent="0.15">
      <c r="A40" s="957" t="s">
        <v>432</v>
      </c>
      <c r="B40" s="957"/>
      <c r="C40" s="957"/>
      <c r="D40" s="957"/>
      <c r="E40" s="957"/>
    </row>
    <row r="41" spans="1:5" ht="12.75" x14ac:dyDescent="0.15">
      <c r="A41" s="957" t="s">
        <v>448</v>
      </c>
      <c r="B41" s="957"/>
      <c r="C41" s="957"/>
      <c r="D41" s="957"/>
      <c r="E41" s="957"/>
    </row>
    <row r="42" spans="1:5" ht="12.75" x14ac:dyDescent="0.15">
      <c r="A42" s="957" t="s">
        <v>392</v>
      </c>
      <c r="B42" s="957"/>
      <c r="C42" s="957"/>
      <c r="D42" s="957"/>
      <c r="E42" s="957"/>
    </row>
    <row r="43" spans="1:5" ht="12.75" x14ac:dyDescent="0.15">
      <c r="A43" s="958"/>
      <c r="B43" s="958"/>
      <c r="C43" s="958"/>
      <c r="D43" s="958"/>
      <c r="E43" s="958"/>
    </row>
    <row r="44" spans="1:5" ht="12.75" x14ac:dyDescent="0.15">
      <c r="A44" s="959" t="s">
        <v>429</v>
      </c>
      <c r="B44" s="408">
        <v>2015</v>
      </c>
      <c r="C44" s="960">
        <v>2016</v>
      </c>
      <c r="D44" s="960"/>
      <c r="E44" s="960"/>
    </row>
    <row r="45" spans="1:5" ht="12.75" x14ac:dyDescent="0.15">
      <c r="A45" s="959"/>
      <c r="B45" s="388" t="s">
        <v>393</v>
      </c>
      <c r="C45" s="409" t="s">
        <v>394</v>
      </c>
      <c r="D45" s="961" t="s">
        <v>424</v>
      </c>
      <c r="E45" s="961"/>
    </row>
    <row r="46" spans="1:5" ht="12.75" x14ac:dyDescent="0.15">
      <c r="A46" s="410"/>
      <c r="B46" s="391"/>
      <c r="C46" s="411"/>
      <c r="D46" s="411"/>
      <c r="E46" s="411"/>
    </row>
    <row r="47" spans="1:5" ht="12.75" x14ac:dyDescent="0.15">
      <c r="A47" s="412" t="s">
        <v>14</v>
      </c>
      <c r="B47" s="413">
        <v>1272321980.8800001</v>
      </c>
      <c r="C47" s="413">
        <v>3370177126.4099998</v>
      </c>
      <c r="D47" s="413">
        <v>1112577405.75</v>
      </c>
      <c r="E47" s="414" t="s">
        <v>12</v>
      </c>
    </row>
    <row r="48" spans="1:5" ht="12.75" x14ac:dyDescent="0.15">
      <c r="A48" s="412"/>
      <c r="B48" s="413"/>
      <c r="C48" s="413"/>
      <c r="D48" s="413"/>
      <c r="E48" s="414"/>
    </row>
    <row r="49" spans="1:5" ht="16.5" customHeight="1" x14ac:dyDescent="0.15">
      <c r="A49" s="415" t="s">
        <v>449</v>
      </c>
      <c r="B49" s="416">
        <v>122158196.84999999</v>
      </c>
      <c r="C49" s="416">
        <v>1328722675.29</v>
      </c>
      <c r="D49" s="416">
        <v>104345479.52</v>
      </c>
      <c r="E49" s="417">
        <f>+D49/D47*100</f>
        <v>9.3787163913920786</v>
      </c>
    </row>
    <row r="50" spans="1:5" ht="16.5" customHeight="1" x14ac:dyDescent="0.15">
      <c r="A50" s="415" t="s">
        <v>450</v>
      </c>
      <c r="B50" s="416">
        <v>193523446.28999999</v>
      </c>
      <c r="C50" s="416">
        <v>84936894.260000005</v>
      </c>
      <c r="D50" s="416">
        <v>99566917.239999995</v>
      </c>
      <c r="E50" s="417">
        <f>+D50/D47*100</f>
        <v>8.9492125874047304</v>
      </c>
    </row>
    <row r="51" spans="1:5" ht="16.5" customHeight="1" x14ac:dyDescent="0.15">
      <c r="A51" s="415" t="s">
        <v>451</v>
      </c>
      <c r="B51" s="416">
        <v>153273289.83000001</v>
      </c>
      <c r="C51" s="416">
        <v>0</v>
      </c>
      <c r="D51" s="416">
        <v>164969183.46000001</v>
      </c>
      <c r="E51" s="417">
        <f>+D51/D47*100</f>
        <v>14.827658966235482</v>
      </c>
    </row>
    <row r="52" spans="1:5" ht="16.5" customHeight="1" x14ac:dyDescent="0.15">
      <c r="A52" s="415" t="s">
        <v>452</v>
      </c>
      <c r="B52" s="416">
        <v>4736459.96</v>
      </c>
      <c r="C52" s="416">
        <v>0</v>
      </c>
      <c r="D52" s="416">
        <v>0</v>
      </c>
      <c r="E52" s="417">
        <f>+D52/D47*100</f>
        <v>0</v>
      </c>
    </row>
    <row r="53" spans="1:5" ht="16.5" customHeight="1" x14ac:dyDescent="0.15">
      <c r="A53" s="415" t="s">
        <v>453</v>
      </c>
      <c r="B53" s="416">
        <v>612967712.07000005</v>
      </c>
      <c r="C53" s="416">
        <v>1428540028.6400001</v>
      </c>
      <c r="D53" s="416">
        <v>389155975.61000001</v>
      </c>
      <c r="E53" s="417">
        <f>+D53/D47*100</f>
        <v>34.977878716462513</v>
      </c>
    </row>
    <row r="54" spans="1:5" ht="16.5" customHeight="1" x14ac:dyDescent="0.15">
      <c r="A54" s="415" t="s">
        <v>454</v>
      </c>
      <c r="B54" s="416">
        <v>0</v>
      </c>
      <c r="C54" s="416">
        <v>12251854.68</v>
      </c>
      <c r="D54" s="416">
        <v>15568871.99</v>
      </c>
      <c r="E54" s="417">
        <f>+D54/D47*100</f>
        <v>1.3993518032576673</v>
      </c>
    </row>
    <row r="55" spans="1:5" ht="16.5" customHeight="1" x14ac:dyDescent="0.15">
      <c r="A55" s="415" t="s">
        <v>455</v>
      </c>
      <c r="B55" s="416">
        <v>153618501.19999999</v>
      </c>
      <c r="C55" s="416">
        <v>500209302.94999999</v>
      </c>
      <c r="D55" s="416">
        <v>275824596.36000001</v>
      </c>
      <c r="E55" s="417">
        <f>+D55/D47*100</f>
        <v>24.791497196913127</v>
      </c>
    </row>
    <row r="56" spans="1:5" ht="16.5" customHeight="1" x14ac:dyDescent="0.15">
      <c r="A56" s="415" t="s">
        <v>456</v>
      </c>
      <c r="B56" s="416">
        <v>26983479.16</v>
      </c>
      <c r="C56" s="416">
        <v>15516370.59</v>
      </c>
      <c r="D56" s="416">
        <v>63146381.57</v>
      </c>
      <c r="E56" s="417">
        <f>+D56/D47*100</f>
        <v>5.6756843383344071</v>
      </c>
    </row>
    <row r="57" spans="1:5" ht="16.5" customHeight="1" x14ac:dyDescent="0.15">
      <c r="A57" s="415" t="s">
        <v>457</v>
      </c>
      <c r="B57" s="416">
        <v>5060895.5199999996</v>
      </c>
      <c r="C57" s="416">
        <v>0</v>
      </c>
      <c r="D57" s="416">
        <v>0</v>
      </c>
      <c r="E57" s="417">
        <f>+D57/D47*100</f>
        <v>0</v>
      </c>
    </row>
    <row r="58" spans="1:5" ht="16.5" customHeight="1" x14ac:dyDescent="0.15">
      <c r="A58" s="418"/>
      <c r="B58" s="419"/>
      <c r="C58" s="419"/>
      <c r="D58" s="419"/>
      <c r="E58" s="420"/>
    </row>
    <row r="59" spans="1:5" ht="12.75" x14ac:dyDescent="0.15">
      <c r="A59" s="421"/>
      <c r="B59" s="422"/>
      <c r="C59" s="422"/>
      <c r="D59" s="422"/>
    </row>
    <row r="60" spans="1:5" ht="12.75" x14ac:dyDescent="0.15">
      <c r="A60" s="957" t="s">
        <v>431</v>
      </c>
      <c r="B60" s="957"/>
      <c r="C60" s="957"/>
      <c r="D60" s="957"/>
      <c r="E60" s="957"/>
    </row>
    <row r="61" spans="1:5" ht="12.75" x14ac:dyDescent="0.15">
      <c r="A61" s="957" t="s">
        <v>432</v>
      </c>
      <c r="B61" s="957"/>
      <c r="C61" s="957"/>
      <c r="D61" s="957"/>
      <c r="E61" s="957"/>
    </row>
    <row r="62" spans="1:5" ht="12.75" x14ac:dyDescent="0.15">
      <c r="A62" s="957" t="s">
        <v>458</v>
      </c>
      <c r="B62" s="957"/>
      <c r="C62" s="957"/>
      <c r="D62" s="957"/>
      <c r="E62" s="957"/>
    </row>
    <row r="63" spans="1:5" ht="12.75" x14ac:dyDescent="0.15">
      <c r="A63" s="957" t="s">
        <v>392</v>
      </c>
      <c r="B63" s="957"/>
      <c r="C63" s="957"/>
      <c r="D63" s="957"/>
      <c r="E63" s="957"/>
    </row>
    <row r="64" spans="1:5" ht="12.75" x14ac:dyDescent="0.15">
      <c r="A64" s="958"/>
      <c r="B64" s="958"/>
      <c r="C64" s="958"/>
      <c r="D64" s="958"/>
      <c r="E64" s="958"/>
    </row>
    <row r="65" spans="1:5" ht="12.75" x14ac:dyDescent="0.15">
      <c r="A65" s="959" t="s">
        <v>430</v>
      </c>
      <c r="B65" s="408">
        <v>2015</v>
      </c>
      <c r="C65" s="960">
        <v>2016</v>
      </c>
      <c r="D65" s="960"/>
      <c r="E65" s="960"/>
    </row>
    <row r="66" spans="1:5" ht="12.75" x14ac:dyDescent="0.15">
      <c r="A66" s="959"/>
      <c r="B66" s="388" t="s">
        <v>393</v>
      </c>
      <c r="C66" s="409" t="s">
        <v>394</v>
      </c>
      <c r="D66" s="961" t="s">
        <v>424</v>
      </c>
      <c r="E66" s="961"/>
    </row>
    <row r="67" spans="1:5" ht="12.75" x14ac:dyDescent="0.15">
      <c r="A67" s="410"/>
      <c r="B67" s="391"/>
      <c r="C67" s="411"/>
      <c r="D67" s="411"/>
      <c r="E67" s="411"/>
    </row>
    <row r="68" spans="1:5" ht="12.75" x14ac:dyDescent="0.15">
      <c r="A68" s="412" t="s">
        <v>14</v>
      </c>
      <c r="B68" s="413">
        <v>2704507847.9099998</v>
      </c>
      <c r="C68" s="413">
        <v>293608568</v>
      </c>
      <c r="D68" s="413">
        <v>4187552207.4299998</v>
      </c>
      <c r="E68" s="414" t="s">
        <v>12</v>
      </c>
    </row>
    <row r="69" spans="1:5" ht="12.75" x14ac:dyDescent="0.15">
      <c r="A69" s="412"/>
      <c r="B69" s="413"/>
      <c r="C69" s="413"/>
      <c r="D69" s="413"/>
      <c r="E69" s="414"/>
    </row>
    <row r="70" spans="1:5" ht="21" customHeight="1" x14ac:dyDescent="0.15">
      <c r="A70" s="415" t="s">
        <v>459</v>
      </c>
      <c r="B70" s="416">
        <v>330903703.33999997</v>
      </c>
      <c r="C70" s="416">
        <v>293608568</v>
      </c>
      <c r="D70" s="416">
        <v>1692250561.7</v>
      </c>
      <c r="E70" s="417">
        <f>+D70/D68*100</f>
        <v>40.411449884670795</v>
      </c>
    </row>
    <row r="71" spans="1:5" ht="21" customHeight="1" x14ac:dyDescent="0.15">
      <c r="A71" s="424" t="s">
        <v>460</v>
      </c>
      <c r="B71" s="416">
        <v>2371635470.25</v>
      </c>
      <c r="C71" s="416">
        <v>0</v>
      </c>
      <c r="D71" s="416">
        <v>2495301645.73</v>
      </c>
      <c r="E71" s="417">
        <f>+D71/D68*100</f>
        <v>59.588550115329205</v>
      </c>
    </row>
    <row r="72" spans="1:5" ht="21" customHeight="1" x14ac:dyDescent="0.15">
      <c r="A72" s="415" t="s">
        <v>461</v>
      </c>
      <c r="B72" s="416">
        <v>1968674.32</v>
      </c>
      <c r="C72" s="416">
        <v>0</v>
      </c>
      <c r="D72" s="416">
        <v>0</v>
      </c>
      <c r="E72" s="417">
        <f>+D72/D68*100</f>
        <v>0</v>
      </c>
    </row>
    <row r="73" spans="1:5" ht="12.75" x14ac:dyDescent="0.15">
      <c r="A73" s="425"/>
      <c r="B73" s="426"/>
      <c r="C73" s="426"/>
      <c r="D73" s="426"/>
      <c r="E73" s="426"/>
    </row>
    <row r="74" spans="1:5" ht="12.75" x14ac:dyDescent="0.15">
      <c r="A74" s="427"/>
    </row>
    <row r="75" spans="1:5" ht="12.75" x14ac:dyDescent="0.15">
      <c r="A75" s="427"/>
    </row>
    <row r="76" spans="1:5" ht="12.75" x14ac:dyDescent="0.15">
      <c r="A76" s="427"/>
    </row>
  </sheetData>
  <mergeCells count="32">
    <mergeCell ref="A24:A25"/>
    <mergeCell ref="C24:E24"/>
    <mergeCell ref="D25:E25"/>
    <mergeCell ref="A1:E1"/>
    <mergeCell ref="A2:E2"/>
    <mergeCell ref="A3:E3"/>
    <mergeCell ref="A4:E4"/>
    <mergeCell ref="A5:E5"/>
    <mergeCell ref="A6:A7"/>
    <mergeCell ref="C6:E6"/>
    <mergeCell ref="D7:E7"/>
    <mergeCell ref="A19:E19"/>
    <mergeCell ref="A20:E20"/>
    <mergeCell ref="A21:E21"/>
    <mergeCell ref="A22:E22"/>
    <mergeCell ref="A23:E23"/>
    <mergeCell ref="A65:A66"/>
    <mergeCell ref="C65:E65"/>
    <mergeCell ref="D66:E66"/>
    <mergeCell ref="A39:E39"/>
    <mergeCell ref="A40:E40"/>
    <mergeCell ref="A41:E41"/>
    <mergeCell ref="A42:E42"/>
    <mergeCell ref="A43:E43"/>
    <mergeCell ref="A44:A45"/>
    <mergeCell ref="C44:E44"/>
    <mergeCell ref="D45:E45"/>
    <mergeCell ref="A60:E60"/>
    <mergeCell ref="A61:E61"/>
    <mergeCell ref="A62:E62"/>
    <mergeCell ref="A63:E63"/>
    <mergeCell ref="A64:E64"/>
  </mergeCells>
  <pageMargins left="0.19719757252565651" right="0.19719757252565651" top="0.39370078740157477" bottom="0.19719757252565651" header="1.1126239316962329E-308" footer="0.19719757252565651"/>
  <pageSetup orientation="portrait" errors="NA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showGridLines="0" topLeftCell="A61" workbookViewId="0">
      <selection activeCell="A35" sqref="A35:I35"/>
    </sheetView>
  </sheetViews>
  <sheetFormatPr baseColWidth="10" defaultRowHeight="12.75" x14ac:dyDescent="0.25"/>
  <cols>
    <col min="1" max="1" width="35.7109375" style="355" customWidth="1"/>
    <col min="2" max="2" width="11.7109375" style="355" bestFit="1" customWidth="1"/>
    <col min="3" max="3" width="3.85546875" style="355" customWidth="1"/>
    <col min="4" max="4" width="12.42578125" style="355" bestFit="1" customWidth="1"/>
    <col min="5" max="5" width="5.5703125" style="355" customWidth="1"/>
    <col min="6" max="6" width="11.7109375" style="355" bestFit="1" customWidth="1"/>
    <col min="7" max="7" width="5" style="355" customWidth="1"/>
    <col min="8" max="8" width="12.42578125" style="355" bestFit="1" customWidth="1"/>
    <col min="9" max="9" width="4.7109375" style="355" customWidth="1"/>
    <col min="10" max="256" width="11.42578125" style="355"/>
    <col min="257" max="257" width="35.7109375" style="355" customWidth="1"/>
    <col min="258" max="258" width="11.7109375" style="355" bestFit="1" customWidth="1"/>
    <col min="259" max="259" width="3.85546875" style="355" customWidth="1"/>
    <col min="260" max="260" width="12.42578125" style="355" bestFit="1" customWidth="1"/>
    <col min="261" max="261" width="5.5703125" style="355" customWidth="1"/>
    <col min="262" max="262" width="11.7109375" style="355" bestFit="1" customWidth="1"/>
    <col min="263" max="263" width="5" style="355" customWidth="1"/>
    <col min="264" max="264" width="12.42578125" style="355" bestFit="1" customWidth="1"/>
    <col min="265" max="265" width="4.7109375" style="355" customWidth="1"/>
    <col min="266" max="512" width="11.42578125" style="355"/>
    <col min="513" max="513" width="35.7109375" style="355" customWidth="1"/>
    <col min="514" max="514" width="11.7109375" style="355" bestFit="1" customWidth="1"/>
    <col min="515" max="515" width="3.85546875" style="355" customWidth="1"/>
    <col min="516" max="516" width="12.42578125" style="355" bestFit="1" customWidth="1"/>
    <col min="517" max="517" width="5.5703125" style="355" customWidth="1"/>
    <col min="518" max="518" width="11.7109375" style="355" bestFit="1" customWidth="1"/>
    <col min="519" max="519" width="5" style="355" customWidth="1"/>
    <col min="520" max="520" width="12.42578125" style="355" bestFit="1" customWidth="1"/>
    <col min="521" max="521" width="4.7109375" style="355" customWidth="1"/>
    <col min="522" max="768" width="11.42578125" style="355"/>
    <col min="769" max="769" width="35.7109375" style="355" customWidth="1"/>
    <col min="770" max="770" width="11.7109375" style="355" bestFit="1" customWidth="1"/>
    <col min="771" max="771" width="3.85546875" style="355" customWidth="1"/>
    <col min="772" max="772" width="12.42578125" style="355" bestFit="1" customWidth="1"/>
    <col min="773" max="773" width="5.5703125" style="355" customWidth="1"/>
    <col min="774" max="774" width="11.7109375" style="355" bestFit="1" customWidth="1"/>
    <col min="775" max="775" width="5" style="355" customWidth="1"/>
    <col min="776" max="776" width="12.42578125" style="355" bestFit="1" customWidth="1"/>
    <col min="777" max="777" width="4.7109375" style="355" customWidth="1"/>
    <col min="778" max="1024" width="11.42578125" style="355"/>
    <col min="1025" max="1025" width="35.7109375" style="355" customWidth="1"/>
    <col min="1026" max="1026" width="11.7109375" style="355" bestFit="1" customWidth="1"/>
    <col min="1027" max="1027" width="3.85546875" style="355" customWidth="1"/>
    <col min="1028" max="1028" width="12.42578125" style="355" bestFit="1" customWidth="1"/>
    <col min="1029" max="1029" width="5.5703125" style="355" customWidth="1"/>
    <col min="1030" max="1030" width="11.7109375" style="355" bestFit="1" customWidth="1"/>
    <col min="1031" max="1031" width="5" style="355" customWidth="1"/>
    <col min="1032" max="1032" width="12.42578125" style="355" bestFit="1" customWidth="1"/>
    <col min="1033" max="1033" width="4.7109375" style="355" customWidth="1"/>
    <col min="1034" max="1280" width="11.42578125" style="355"/>
    <col min="1281" max="1281" width="35.7109375" style="355" customWidth="1"/>
    <col min="1282" max="1282" width="11.7109375" style="355" bestFit="1" customWidth="1"/>
    <col min="1283" max="1283" width="3.85546875" style="355" customWidth="1"/>
    <col min="1284" max="1284" width="12.42578125" style="355" bestFit="1" customWidth="1"/>
    <col min="1285" max="1285" width="5.5703125" style="355" customWidth="1"/>
    <col min="1286" max="1286" width="11.7109375" style="355" bestFit="1" customWidth="1"/>
    <col min="1287" max="1287" width="5" style="355" customWidth="1"/>
    <col min="1288" max="1288" width="12.42578125" style="355" bestFit="1" customWidth="1"/>
    <col min="1289" max="1289" width="4.7109375" style="355" customWidth="1"/>
    <col min="1290" max="1536" width="11.42578125" style="355"/>
    <col min="1537" max="1537" width="35.7109375" style="355" customWidth="1"/>
    <col min="1538" max="1538" width="11.7109375" style="355" bestFit="1" customWidth="1"/>
    <col min="1539" max="1539" width="3.85546875" style="355" customWidth="1"/>
    <col min="1540" max="1540" width="12.42578125" style="355" bestFit="1" customWidth="1"/>
    <col min="1541" max="1541" width="5.5703125" style="355" customWidth="1"/>
    <col min="1542" max="1542" width="11.7109375" style="355" bestFit="1" customWidth="1"/>
    <col min="1543" max="1543" width="5" style="355" customWidth="1"/>
    <col min="1544" max="1544" width="12.42578125" style="355" bestFit="1" customWidth="1"/>
    <col min="1545" max="1545" width="4.7109375" style="355" customWidth="1"/>
    <col min="1546" max="1792" width="11.42578125" style="355"/>
    <col min="1793" max="1793" width="35.7109375" style="355" customWidth="1"/>
    <col min="1794" max="1794" width="11.7109375" style="355" bestFit="1" customWidth="1"/>
    <col min="1795" max="1795" width="3.85546875" style="355" customWidth="1"/>
    <col min="1796" max="1796" width="12.42578125" style="355" bestFit="1" customWidth="1"/>
    <col min="1797" max="1797" width="5.5703125" style="355" customWidth="1"/>
    <col min="1798" max="1798" width="11.7109375" style="355" bestFit="1" customWidth="1"/>
    <col min="1799" max="1799" width="5" style="355" customWidth="1"/>
    <col min="1800" max="1800" width="12.42578125" style="355" bestFit="1" customWidth="1"/>
    <col min="1801" max="1801" width="4.7109375" style="355" customWidth="1"/>
    <col min="1802" max="2048" width="11.42578125" style="355"/>
    <col min="2049" max="2049" width="35.7109375" style="355" customWidth="1"/>
    <col min="2050" max="2050" width="11.7109375" style="355" bestFit="1" customWidth="1"/>
    <col min="2051" max="2051" width="3.85546875" style="355" customWidth="1"/>
    <col min="2052" max="2052" width="12.42578125" style="355" bestFit="1" customWidth="1"/>
    <col min="2053" max="2053" width="5.5703125" style="355" customWidth="1"/>
    <col min="2054" max="2054" width="11.7109375" style="355" bestFit="1" customWidth="1"/>
    <col min="2055" max="2055" width="5" style="355" customWidth="1"/>
    <col min="2056" max="2056" width="12.42578125" style="355" bestFit="1" customWidth="1"/>
    <col min="2057" max="2057" width="4.7109375" style="355" customWidth="1"/>
    <col min="2058" max="2304" width="11.42578125" style="355"/>
    <col min="2305" max="2305" width="35.7109375" style="355" customWidth="1"/>
    <col min="2306" max="2306" width="11.7109375" style="355" bestFit="1" customWidth="1"/>
    <col min="2307" max="2307" width="3.85546875" style="355" customWidth="1"/>
    <col min="2308" max="2308" width="12.42578125" style="355" bestFit="1" customWidth="1"/>
    <col min="2309" max="2309" width="5.5703125" style="355" customWidth="1"/>
    <col min="2310" max="2310" width="11.7109375" style="355" bestFit="1" customWidth="1"/>
    <col min="2311" max="2311" width="5" style="355" customWidth="1"/>
    <col min="2312" max="2312" width="12.42578125" style="355" bestFit="1" customWidth="1"/>
    <col min="2313" max="2313" width="4.7109375" style="355" customWidth="1"/>
    <col min="2314" max="2560" width="11.42578125" style="355"/>
    <col min="2561" max="2561" width="35.7109375" style="355" customWidth="1"/>
    <col min="2562" max="2562" width="11.7109375" style="355" bestFit="1" customWidth="1"/>
    <col min="2563" max="2563" width="3.85546875" style="355" customWidth="1"/>
    <col min="2564" max="2564" width="12.42578125" style="355" bestFit="1" customWidth="1"/>
    <col min="2565" max="2565" width="5.5703125" style="355" customWidth="1"/>
    <col min="2566" max="2566" width="11.7109375" style="355" bestFit="1" customWidth="1"/>
    <col min="2567" max="2567" width="5" style="355" customWidth="1"/>
    <col min="2568" max="2568" width="12.42578125" style="355" bestFit="1" customWidth="1"/>
    <col min="2569" max="2569" width="4.7109375" style="355" customWidth="1"/>
    <col min="2570" max="2816" width="11.42578125" style="355"/>
    <col min="2817" max="2817" width="35.7109375" style="355" customWidth="1"/>
    <col min="2818" max="2818" width="11.7109375" style="355" bestFit="1" customWidth="1"/>
    <col min="2819" max="2819" width="3.85546875" style="355" customWidth="1"/>
    <col min="2820" max="2820" width="12.42578125" style="355" bestFit="1" customWidth="1"/>
    <col min="2821" max="2821" width="5.5703125" style="355" customWidth="1"/>
    <col min="2822" max="2822" width="11.7109375" style="355" bestFit="1" customWidth="1"/>
    <col min="2823" max="2823" width="5" style="355" customWidth="1"/>
    <col min="2824" max="2824" width="12.42578125" style="355" bestFit="1" customWidth="1"/>
    <col min="2825" max="2825" width="4.7109375" style="355" customWidth="1"/>
    <col min="2826" max="3072" width="11.42578125" style="355"/>
    <col min="3073" max="3073" width="35.7109375" style="355" customWidth="1"/>
    <col min="3074" max="3074" width="11.7109375" style="355" bestFit="1" customWidth="1"/>
    <col min="3075" max="3075" width="3.85546875" style="355" customWidth="1"/>
    <col min="3076" max="3076" width="12.42578125" style="355" bestFit="1" customWidth="1"/>
    <col min="3077" max="3077" width="5.5703125" style="355" customWidth="1"/>
    <col min="3078" max="3078" width="11.7109375" style="355" bestFit="1" customWidth="1"/>
    <col min="3079" max="3079" width="5" style="355" customWidth="1"/>
    <col min="3080" max="3080" width="12.42578125" style="355" bestFit="1" customWidth="1"/>
    <col min="3081" max="3081" width="4.7109375" style="355" customWidth="1"/>
    <col min="3082" max="3328" width="11.42578125" style="355"/>
    <col min="3329" max="3329" width="35.7109375" style="355" customWidth="1"/>
    <col min="3330" max="3330" width="11.7109375" style="355" bestFit="1" customWidth="1"/>
    <col min="3331" max="3331" width="3.85546875" style="355" customWidth="1"/>
    <col min="3332" max="3332" width="12.42578125" style="355" bestFit="1" customWidth="1"/>
    <col min="3333" max="3333" width="5.5703125" style="355" customWidth="1"/>
    <col min="3334" max="3334" width="11.7109375" style="355" bestFit="1" customWidth="1"/>
    <col min="3335" max="3335" width="5" style="355" customWidth="1"/>
    <col min="3336" max="3336" width="12.42578125" style="355" bestFit="1" customWidth="1"/>
    <col min="3337" max="3337" width="4.7109375" style="355" customWidth="1"/>
    <col min="3338" max="3584" width="11.42578125" style="355"/>
    <col min="3585" max="3585" width="35.7109375" style="355" customWidth="1"/>
    <col min="3586" max="3586" width="11.7109375" style="355" bestFit="1" customWidth="1"/>
    <col min="3587" max="3587" width="3.85546875" style="355" customWidth="1"/>
    <col min="3588" max="3588" width="12.42578125" style="355" bestFit="1" customWidth="1"/>
    <col min="3589" max="3589" width="5.5703125" style="355" customWidth="1"/>
    <col min="3590" max="3590" width="11.7109375" style="355" bestFit="1" customWidth="1"/>
    <col min="3591" max="3591" width="5" style="355" customWidth="1"/>
    <col min="3592" max="3592" width="12.42578125" style="355" bestFit="1" customWidth="1"/>
    <col min="3593" max="3593" width="4.7109375" style="355" customWidth="1"/>
    <col min="3594" max="3840" width="11.42578125" style="355"/>
    <col min="3841" max="3841" width="35.7109375" style="355" customWidth="1"/>
    <col min="3842" max="3842" width="11.7109375" style="355" bestFit="1" customWidth="1"/>
    <col min="3843" max="3843" width="3.85546875" style="355" customWidth="1"/>
    <col min="3844" max="3844" width="12.42578125" style="355" bestFit="1" customWidth="1"/>
    <col min="3845" max="3845" width="5.5703125" style="355" customWidth="1"/>
    <col min="3846" max="3846" width="11.7109375" style="355" bestFit="1" customWidth="1"/>
    <col min="3847" max="3847" width="5" style="355" customWidth="1"/>
    <col min="3848" max="3848" width="12.42578125" style="355" bestFit="1" customWidth="1"/>
    <col min="3849" max="3849" width="4.7109375" style="355" customWidth="1"/>
    <col min="3850" max="4096" width="11.42578125" style="355"/>
    <col min="4097" max="4097" width="35.7109375" style="355" customWidth="1"/>
    <col min="4098" max="4098" width="11.7109375" style="355" bestFit="1" customWidth="1"/>
    <col min="4099" max="4099" width="3.85546875" style="355" customWidth="1"/>
    <col min="4100" max="4100" width="12.42578125" style="355" bestFit="1" customWidth="1"/>
    <col min="4101" max="4101" width="5.5703125" style="355" customWidth="1"/>
    <col min="4102" max="4102" width="11.7109375" style="355" bestFit="1" customWidth="1"/>
    <col min="4103" max="4103" width="5" style="355" customWidth="1"/>
    <col min="4104" max="4104" width="12.42578125" style="355" bestFit="1" customWidth="1"/>
    <col min="4105" max="4105" width="4.7109375" style="355" customWidth="1"/>
    <col min="4106" max="4352" width="11.42578125" style="355"/>
    <col min="4353" max="4353" width="35.7109375" style="355" customWidth="1"/>
    <col min="4354" max="4354" width="11.7109375" style="355" bestFit="1" customWidth="1"/>
    <col min="4355" max="4355" width="3.85546875" style="355" customWidth="1"/>
    <col min="4356" max="4356" width="12.42578125" style="355" bestFit="1" customWidth="1"/>
    <col min="4357" max="4357" width="5.5703125" style="355" customWidth="1"/>
    <col min="4358" max="4358" width="11.7109375" style="355" bestFit="1" customWidth="1"/>
    <col min="4359" max="4359" width="5" style="355" customWidth="1"/>
    <col min="4360" max="4360" width="12.42578125" style="355" bestFit="1" customWidth="1"/>
    <col min="4361" max="4361" width="4.7109375" style="355" customWidth="1"/>
    <col min="4362" max="4608" width="11.42578125" style="355"/>
    <col min="4609" max="4609" width="35.7109375" style="355" customWidth="1"/>
    <col min="4610" max="4610" width="11.7109375" style="355" bestFit="1" customWidth="1"/>
    <col min="4611" max="4611" width="3.85546875" style="355" customWidth="1"/>
    <col min="4612" max="4612" width="12.42578125" style="355" bestFit="1" customWidth="1"/>
    <col min="4613" max="4613" width="5.5703125" style="355" customWidth="1"/>
    <col min="4614" max="4614" width="11.7109375" style="355" bestFit="1" customWidth="1"/>
    <col min="4615" max="4615" width="5" style="355" customWidth="1"/>
    <col min="4616" max="4616" width="12.42578125" style="355" bestFit="1" customWidth="1"/>
    <col min="4617" max="4617" width="4.7109375" style="355" customWidth="1"/>
    <col min="4618" max="4864" width="11.42578125" style="355"/>
    <col min="4865" max="4865" width="35.7109375" style="355" customWidth="1"/>
    <col min="4866" max="4866" width="11.7109375" style="355" bestFit="1" customWidth="1"/>
    <col min="4867" max="4867" width="3.85546875" style="355" customWidth="1"/>
    <col min="4868" max="4868" width="12.42578125" style="355" bestFit="1" customWidth="1"/>
    <col min="4869" max="4869" width="5.5703125" style="355" customWidth="1"/>
    <col min="4870" max="4870" width="11.7109375" style="355" bestFit="1" customWidth="1"/>
    <col min="4871" max="4871" width="5" style="355" customWidth="1"/>
    <col min="4872" max="4872" width="12.42578125" style="355" bestFit="1" customWidth="1"/>
    <col min="4873" max="4873" width="4.7109375" style="355" customWidth="1"/>
    <col min="4874" max="5120" width="11.42578125" style="355"/>
    <col min="5121" max="5121" width="35.7109375" style="355" customWidth="1"/>
    <col min="5122" max="5122" width="11.7109375" style="355" bestFit="1" customWidth="1"/>
    <col min="5123" max="5123" width="3.85546875" style="355" customWidth="1"/>
    <col min="5124" max="5124" width="12.42578125" style="355" bestFit="1" customWidth="1"/>
    <col min="5125" max="5125" width="5.5703125" style="355" customWidth="1"/>
    <col min="5126" max="5126" width="11.7109375" style="355" bestFit="1" customWidth="1"/>
    <col min="5127" max="5127" width="5" style="355" customWidth="1"/>
    <col min="5128" max="5128" width="12.42578125" style="355" bestFit="1" customWidth="1"/>
    <col min="5129" max="5129" width="4.7109375" style="355" customWidth="1"/>
    <col min="5130" max="5376" width="11.42578125" style="355"/>
    <col min="5377" max="5377" width="35.7109375" style="355" customWidth="1"/>
    <col min="5378" max="5378" width="11.7109375" style="355" bestFit="1" customWidth="1"/>
    <col min="5379" max="5379" width="3.85546875" style="355" customWidth="1"/>
    <col min="5380" max="5380" width="12.42578125" style="355" bestFit="1" customWidth="1"/>
    <col min="5381" max="5381" width="5.5703125" style="355" customWidth="1"/>
    <col min="5382" max="5382" width="11.7109375" style="355" bestFit="1" customWidth="1"/>
    <col min="5383" max="5383" width="5" style="355" customWidth="1"/>
    <col min="5384" max="5384" width="12.42578125" style="355" bestFit="1" customWidth="1"/>
    <col min="5385" max="5385" width="4.7109375" style="355" customWidth="1"/>
    <col min="5386" max="5632" width="11.42578125" style="355"/>
    <col min="5633" max="5633" width="35.7109375" style="355" customWidth="1"/>
    <col min="5634" max="5634" width="11.7109375" style="355" bestFit="1" customWidth="1"/>
    <col min="5635" max="5635" width="3.85546875" style="355" customWidth="1"/>
    <col min="5636" max="5636" width="12.42578125" style="355" bestFit="1" customWidth="1"/>
    <col min="5637" max="5637" width="5.5703125" style="355" customWidth="1"/>
    <col min="5638" max="5638" width="11.7109375" style="355" bestFit="1" customWidth="1"/>
    <col min="5639" max="5639" width="5" style="355" customWidth="1"/>
    <col min="5640" max="5640" width="12.42578125" style="355" bestFit="1" customWidth="1"/>
    <col min="5641" max="5641" width="4.7109375" style="355" customWidth="1"/>
    <col min="5642" max="5888" width="11.42578125" style="355"/>
    <col min="5889" max="5889" width="35.7109375" style="355" customWidth="1"/>
    <col min="5890" max="5890" width="11.7109375" style="355" bestFit="1" customWidth="1"/>
    <col min="5891" max="5891" width="3.85546875" style="355" customWidth="1"/>
    <col min="5892" max="5892" width="12.42578125" style="355" bestFit="1" customWidth="1"/>
    <col min="5893" max="5893" width="5.5703125" style="355" customWidth="1"/>
    <col min="5894" max="5894" width="11.7109375" style="355" bestFit="1" customWidth="1"/>
    <col min="5895" max="5895" width="5" style="355" customWidth="1"/>
    <col min="5896" max="5896" width="12.42578125" style="355" bestFit="1" customWidth="1"/>
    <col min="5897" max="5897" width="4.7109375" style="355" customWidth="1"/>
    <col min="5898" max="6144" width="11.42578125" style="355"/>
    <col min="6145" max="6145" width="35.7109375" style="355" customWidth="1"/>
    <col min="6146" max="6146" width="11.7109375" style="355" bestFit="1" customWidth="1"/>
    <col min="6147" max="6147" width="3.85546875" style="355" customWidth="1"/>
    <col min="6148" max="6148" width="12.42578125" style="355" bestFit="1" customWidth="1"/>
    <col min="6149" max="6149" width="5.5703125" style="355" customWidth="1"/>
    <col min="6150" max="6150" width="11.7109375" style="355" bestFit="1" customWidth="1"/>
    <col min="6151" max="6151" width="5" style="355" customWidth="1"/>
    <col min="6152" max="6152" width="12.42578125" style="355" bestFit="1" customWidth="1"/>
    <col min="6153" max="6153" width="4.7109375" style="355" customWidth="1"/>
    <col min="6154" max="6400" width="11.42578125" style="355"/>
    <col min="6401" max="6401" width="35.7109375" style="355" customWidth="1"/>
    <col min="6402" max="6402" width="11.7109375" style="355" bestFit="1" customWidth="1"/>
    <col min="6403" max="6403" width="3.85546875" style="355" customWidth="1"/>
    <col min="6404" max="6404" width="12.42578125" style="355" bestFit="1" customWidth="1"/>
    <col min="6405" max="6405" width="5.5703125" style="355" customWidth="1"/>
    <col min="6406" max="6406" width="11.7109375" style="355" bestFit="1" customWidth="1"/>
    <col min="6407" max="6407" width="5" style="355" customWidth="1"/>
    <col min="6408" max="6408" width="12.42578125" style="355" bestFit="1" customWidth="1"/>
    <col min="6409" max="6409" width="4.7109375" style="355" customWidth="1"/>
    <col min="6410" max="6656" width="11.42578125" style="355"/>
    <col min="6657" max="6657" width="35.7109375" style="355" customWidth="1"/>
    <col min="6658" max="6658" width="11.7109375" style="355" bestFit="1" customWidth="1"/>
    <col min="6659" max="6659" width="3.85546875" style="355" customWidth="1"/>
    <col min="6660" max="6660" width="12.42578125" style="355" bestFit="1" customWidth="1"/>
    <col min="6661" max="6661" width="5.5703125" style="355" customWidth="1"/>
    <col min="6662" max="6662" width="11.7109375" style="355" bestFit="1" customWidth="1"/>
    <col min="6663" max="6663" width="5" style="355" customWidth="1"/>
    <col min="6664" max="6664" width="12.42578125" style="355" bestFit="1" customWidth="1"/>
    <col min="6665" max="6665" width="4.7109375" style="355" customWidth="1"/>
    <col min="6666" max="6912" width="11.42578125" style="355"/>
    <col min="6913" max="6913" width="35.7109375" style="355" customWidth="1"/>
    <col min="6914" max="6914" width="11.7109375" style="355" bestFit="1" customWidth="1"/>
    <col min="6915" max="6915" width="3.85546875" style="355" customWidth="1"/>
    <col min="6916" max="6916" width="12.42578125" style="355" bestFit="1" customWidth="1"/>
    <col min="6917" max="6917" width="5.5703125" style="355" customWidth="1"/>
    <col min="6918" max="6918" width="11.7109375" style="355" bestFit="1" customWidth="1"/>
    <col min="6919" max="6919" width="5" style="355" customWidth="1"/>
    <col min="6920" max="6920" width="12.42578125" style="355" bestFit="1" customWidth="1"/>
    <col min="6921" max="6921" width="4.7109375" style="355" customWidth="1"/>
    <col min="6922" max="7168" width="11.42578125" style="355"/>
    <col min="7169" max="7169" width="35.7109375" style="355" customWidth="1"/>
    <col min="7170" max="7170" width="11.7109375" style="355" bestFit="1" customWidth="1"/>
    <col min="7171" max="7171" width="3.85546875" style="355" customWidth="1"/>
    <col min="7172" max="7172" width="12.42578125" style="355" bestFit="1" customWidth="1"/>
    <col min="7173" max="7173" width="5.5703125" style="355" customWidth="1"/>
    <col min="7174" max="7174" width="11.7109375" style="355" bestFit="1" customWidth="1"/>
    <col min="7175" max="7175" width="5" style="355" customWidth="1"/>
    <col min="7176" max="7176" width="12.42578125" style="355" bestFit="1" customWidth="1"/>
    <col min="7177" max="7177" width="4.7109375" style="355" customWidth="1"/>
    <col min="7178" max="7424" width="11.42578125" style="355"/>
    <col min="7425" max="7425" width="35.7109375" style="355" customWidth="1"/>
    <col min="7426" max="7426" width="11.7109375" style="355" bestFit="1" customWidth="1"/>
    <col min="7427" max="7427" width="3.85546875" style="355" customWidth="1"/>
    <col min="7428" max="7428" width="12.42578125" style="355" bestFit="1" customWidth="1"/>
    <col min="7429" max="7429" width="5.5703125" style="355" customWidth="1"/>
    <col min="7430" max="7430" width="11.7109375" style="355" bestFit="1" customWidth="1"/>
    <col min="7431" max="7431" width="5" style="355" customWidth="1"/>
    <col min="7432" max="7432" width="12.42578125" style="355" bestFit="1" customWidth="1"/>
    <col min="7433" max="7433" width="4.7109375" style="355" customWidth="1"/>
    <col min="7434" max="7680" width="11.42578125" style="355"/>
    <col min="7681" max="7681" width="35.7109375" style="355" customWidth="1"/>
    <col min="7682" max="7682" width="11.7109375" style="355" bestFit="1" customWidth="1"/>
    <col min="7683" max="7683" width="3.85546875" style="355" customWidth="1"/>
    <col min="7684" max="7684" width="12.42578125" style="355" bestFit="1" customWidth="1"/>
    <col min="7685" max="7685" width="5.5703125" style="355" customWidth="1"/>
    <col min="7686" max="7686" width="11.7109375" style="355" bestFit="1" customWidth="1"/>
    <col min="7687" max="7687" width="5" style="355" customWidth="1"/>
    <col min="7688" max="7688" width="12.42578125" style="355" bestFit="1" customWidth="1"/>
    <col min="7689" max="7689" width="4.7109375" style="355" customWidth="1"/>
    <col min="7690" max="7936" width="11.42578125" style="355"/>
    <col min="7937" max="7937" width="35.7109375" style="355" customWidth="1"/>
    <col min="7938" max="7938" width="11.7109375" style="355" bestFit="1" customWidth="1"/>
    <col min="7939" max="7939" width="3.85546875" style="355" customWidth="1"/>
    <col min="7940" max="7940" width="12.42578125" style="355" bestFit="1" customWidth="1"/>
    <col min="7941" max="7941" width="5.5703125" style="355" customWidth="1"/>
    <col min="7942" max="7942" width="11.7109375" style="355" bestFit="1" customWidth="1"/>
    <col min="7943" max="7943" width="5" style="355" customWidth="1"/>
    <col min="7944" max="7944" width="12.42578125" style="355" bestFit="1" customWidth="1"/>
    <col min="7945" max="7945" width="4.7109375" style="355" customWidth="1"/>
    <col min="7946" max="8192" width="11.42578125" style="355"/>
    <col min="8193" max="8193" width="35.7109375" style="355" customWidth="1"/>
    <col min="8194" max="8194" width="11.7109375" style="355" bestFit="1" customWidth="1"/>
    <col min="8195" max="8195" width="3.85546875" style="355" customWidth="1"/>
    <col min="8196" max="8196" width="12.42578125" style="355" bestFit="1" customWidth="1"/>
    <col min="8197" max="8197" width="5.5703125" style="355" customWidth="1"/>
    <col min="8198" max="8198" width="11.7109375" style="355" bestFit="1" customWidth="1"/>
    <col min="8199" max="8199" width="5" style="355" customWidth="1"/>
    <col min="8200" max="8200" width="12.42578125" style="355" bestFit="1" customWidth="1"/>
    <col min="8201" max="8201" width="4.7109375" style="355" customWidth="1"/>
    <col min="8202" max="8448" width="11.42578125" style="355"/>
    <col min="8449" max="8449" width="35.7109375" style="355" customWidth="1"/>
    <col min="8450" max="8450" width="11.7109375" style="355" bestFit="1" customWidth="1"/>
    <col min="8451" max="8451" width="3.85546875" style="355" customWidth="1"/>
    <col min="8452" max="8452" width="12.42578125" style="355" bestFit="1" customWidth="1"/>
    <col min="8453" max="8453" width="5.5703125" style="355" customWidth="1"/>
    <col min="8454" max="8454" width="11.7109375" style="355" bestFit="1" customWidth="1"/>
    <col min="8455" max="8455" width="5" style="355" customWidth="1"/>
    <col min="8456" max="8456" width="12.42578125" style="355" bestFit="1" customWidth="1"/>
    <col min="8457" max="8457" width="4.7109375" style="355" customWidth="1"/>
    <col min="8458" max="8704" width="11.42578125" style="355"/>
    <col min="8705" max="8705" width="35.7109375" style="355" customWidth="1"/>
    <col min="8706" max="8706" width="11.7109375" style="355" bestFit="1" customWidth="1"/>
    <col min="8707" max="8707" width="3.85546875" style="355" customWidth="1"/>
    <col min="8708" max="8708" width="12.42578125" style="355" bestFit="1" customWidth="1"/>
    <col min="8709" max="8709" width="5.5703125" style="355" customWidth="1"/>
    <col min="8710" max="8710" width="11.7109375" style="355" bestFit="1" customWidth="1"/>
    <col min="8711" max="8711" width="5" style="355" customWidth="1"/>
    <col min="8712" max="8712" width="12.42578125" style="355" bestFit="1" customWidth="1"/>
    <col min="8713" max="8713" width="4.7109375" style="355" customWidth="1"/>
    <col min="8714" max="8960" width="11.42578125" style="355"/>
    <col min="8961" max="8961" width="35.7109375" style="355" customWidth="1"/>
    <col min="8962" max="8962" width="11.7109375" style="355" bestFit="1" customWidth="1"/>
    <col min="8963" max="8963" width="3.85546875" style="355" customWidth="1"/>
    <col min="8964" max="8964" width="12.42578125" style="355" bestFit="1" customWidth="1"/>
    <col min="8965" max="8965" width="5.5703125" style="355" customWidth="1"/>
    <col min="8966" max="8966" width="11.7109375" style="355" bestFit="1" customWidth="1"/>
    <col min="8967" max="8967" width="5" style="355" customWidth="1"/>
    <col min="8968" max="8968" width="12.42578125" style="355" bestFit="1" customWidth="1"/>
    <col min="8969" max="8969" width="4.7109375" style="355" customWidth="1"/>
    <col min="8970" max="9216" width="11.42578125" style="355"/>
    <col min="9217" max="9217" width="35.7109375" style="355" customWidth="1"/>
    <col min="9218" max="9218" width="11.7109375" style="355" bestFit="1" customWidth="1"/>
    <col min="9219" max="9219" width="3.85546875" style="355" customWidth="1"/>
    <col min="9220" max="9220" width="12.42578125" style="355" bestFit="1" customWidth="1"/>
    <col min="9221" max="9221" width="5.5703125" style="355" customWidth="1"/>
    <col min="9222" max="9222" width="11.7109375" style="355" bestFit="1" customWidth="1"/>
    <col min="9223" max="9223" width="5" style="355" customWidth="1"/>
    <col min="9224" max="9224" width="12.42578125" style="355" bestFit="1" customWidth="1"/>
    <col min="9225" max="9225" width="4.7109375" style="355" customWidth="1"/>
    <col min="9226" max="9472" width="11.42578125" style="355"/>
    <col min="9473" max="9473" width="35.7109375" style="355" customWidth="1"/>
    <col min="9474" max="9474" width="11.7109375" style="355" bestFit="1" customWidth="1"/>
    <col min="9475" max="9475" width="3.85546875" style="355" customWidth="1"/>
    <col min="9476" max="9476" width="12.42578125" style="355" bestFit="1" customWidth="1"/>
    <col min="9477" max="9477" width="5.5703125" style="355" customWidth="1"/>
    <col min="9478" max="9478" width="11.7109375" style="355" bestFit="1" customWidth="1"/>
    <col min="9479" max="9479" width="5" style="355" customWidth="1"/>
    <col min="9480" max="9480" width="12.42578125" style="355" bestFit="1" customWidth="1"/>
    <col min="9481" max="9481" width="4.7109375" style="355" customWidth="1"/>
    <col min="9482" max="9728" width="11.42578125" style="355"/>
    <col min="9729" max="9729" width="35.7109375" style="355" customWidth="1"/>
    <col min="9730" max="9730" width="11.7109375" style="355" bestFit="1" customWidth="1"/>
    <col min="9731" max="9731" width="3.85546875" style="355" customWidth="1"/>
    <col min="9732" max="9732" width="12.42578125" style="355" bestFit="1" customWidth="1"/>
    <col min="9733" max="9733" width="5.5703125" style="355" customWidth="1"/>
    <col min="9734" max="9734" width="11.7109375" style="355" bestFit="1" customWidth="1"/>
    <col min="9735" max="9735" width="5" style="355" customWidth="1"/>
    <col min="9736" max="9736" width="12.42578125" style="355" bestFit="1" customWidth="1"/>
    <col min="9737" max="9737" width="4.7109375" style="355" customWidth="1"/>
    <col min="9738" max="9984" width="11.42578125" style="355"/>
    <col min="9985" max="9985" width="35.7109375" style="355" customWidth="1"/>
    <col min="9986" max="9986" width="11.7109375" style="355" bestFit="1" customWidth="1"/>
    <col min="9987" max="9987" width="3.85546875" style="355" customWidth="1"/>
    <col min="9988" max="9988" width="12.42578125" style="355" bestFit="1" customWidth="1"/>
    <col min="9989" max="9989" width="5.5703125" style="355" customWidth="1"/>
    <col min="9990" max="9990" width="11.7109375" style="355" bestFit="1" customWidth="1"/>
    <col min="9991" max="9991" width="5" style="355" customWidth="1"/>
    <col min="9992" max="9992" width="12.42578125" style="355" bestFit="1" customWidth="1"/>
    <col min="9993" max="9993" width="4.7109375" style="355" customWidth="1"/>
    <col min="9994" max="10240" width="11.42578125" style="355"/>
    <col min="10241" max="10241" width="35.7109375" style="355" customWidth="1"/>
    <col min="10242" max="10242" width="11.7109375" style="355" bestFit="1" customWidth="1"/>
    <col min="10243" max="10243" width="3.85546875" style="355" customWidth="1"/>
    <col min="10244" max="10244" width="12.42578125" style="355" bestFit="1" customWidth="1"/>
    <col min="10245" max="10245" width="5.5703125" style="355" customWidth="1"/>
    <col min="10246" max="10246" width="11.7109375" style="355" bestFit="1" customWidth="1"/>
    <col min="10247" max="10247" width="5" style="355" customWidth="1"/>
    <col min="10248" max="10248" width="12.42578125" style="355" bestFit="1" customWidth="1"/>
    <col min="10249" max="10249" width="4.7109375" style="355" customWidth="1"/>
    <col min="10250" max="10496" width="11.42578125" style="355"/>
    <col min="10497" max="10497" width="35.7109375" style="355" customWidth="1"/>
    <col min="10498" max="10498" width="11.7109375" style="355" bestFit="1" customWidth="1"/>
    <col min="10499" max="10499" width="3.85546875" style="355" customWidth="1"/>
    <col min="10500" max="10500" width="12.42578125" style="355" bestFit="1" customWidth="1"/>
    <col min="10501" max="10501" width="5.5703125" style="355" customWidth="1"/>
    <col min="10502" max="10502" width="11.7109375" style="355" bestFit="1" customWidth="1"/>
    <col min="10503" max="10503" width="5" style="355" customWidth="1"/>
    <col min="10504" max="10504" width="12.42578125" style="355" bestFit="1" customWidth="1"/>
    <col min="10505" max="10505" width="4.7109375" style="355" customWidth="1"/>
    <col min="10506" max="10752" width="11.42578125" style="355"/>
    <col min="10753" max="10753" width="35.7109375" style="355" customWidth="1"/>
    <col min="10754" max="10754" width="11.7109375" style="355" bestFit="1" customWidth="1"/>
    <col min="10755" max="10755" width="3.85546875" style="355" customWidth="1"/>
    <col min="10756" max="10756" width="12.42578125" style="355" bestFit="1" customWidth="1"/>
    <col min="10757" max="10757" width="5.5703125" style="355" customWidth="1"/>
    <col min="10758" max="10758" width="11.7109375" style="355" bestFit="1" customWidth="1"/>
    <col min="10759" max="10759" width="5" style="355" customWidth="1"/>
    <col min="10760" max="10760" width="12.42578125" style="355" bestFit="1" customWidth="1"/>
    <col min="10761" max="10761" width="4.7109375" style="355" customWidth="1"/>
    <col min="10762" max="11008" width="11.42578125" style="355"/>
    <col min="11009" max="11009" width="35.7109375" style="355" customWidth="1"/>
    <col min="11010" max="11010" width="11.7109375" style="355" bestFit="1" customWidth="1"/>
    <col min="11011" max="11011" width="3.85546875" style="355" customWidth="1"/>
    <col min="11012" max="11012" width="12.42578125" style="355" bestFit="1" customWidth="1"/>
    <col min="11013" max="11013" width="5.5703125" style="355" customWidth="1"/>
    <col min="11014" max="11014" width="11.7109375" style="355" bestFit="1" customWidth="1"/>
    <col min="11015" max="11015" width="5" style="355" customWidth="1"/>
    <col min="11016" max="11016" width="12.42578125" style="355" bestFit="1" customWidth="1"/>
    <col min="11017" max="11017" width="4.7109375" style="355" customWidth="1"/>
    <col min="11018" max="11264" width="11.42578125" style="355"/>
    <col min="11265" max="11265" width="35.7109375" style="355" customWidth="1"/>
    <col min="11266" max="11266" width="11.7109375" style="355" bestFit="1" customWidth="1"/>
    <col min="11267" max="11267" width="3.85546875" style="355" customWidth="1"/>
    <col min="11268" max="11268" width="12.42578125" style="355" bestFit="1" customWidth="1"/>
    <col min="11269" max="11269" width="5.5703125" style="355" customWidth="1"/>
    <col min="11270" max="11270" width="11.7109375" style="355" bestFit="1" customWidth="1"/>
    <col min="11271" max="11271" width="5" style="355" customWidth="1"/>
    <col min="11272" max="11272" width="12.42578125" style="355" bestFit="1" customWidth="1"/>
    <col min="11273" max="11273" width="4.7109375" style="355" customWidth="1"/>
    <col min="11274" max="11520" width="11.42578125" style="355"/>
    <col min="11521" max="11521" width="35.7109375" style="355" customWidth="1"/>
    <col min="11522" max="11522" width="11.7109375" style="355" bestFit="1" customWidth="1"/>
    <col min="11523" max="11523" width="3.85546875" style="355" customWidth="1"/>
    <col min="11524" max="11524" width="12.42578125" style="355" bestFit="1" customWidth="1"/>
    <col min="11525" max="11525" width="5.5703125" style="355" customWidth="1"/>
    <col min="11526" max="11526" width="11.7109375" style="355" bestFit="1" customWidth="1"/>
    <col min="11527" max="11527" width="5" style="355" customWidth="1"/>
    <col min="11528" max="11528" width="12.42578125" style="355" bestFit="1" customWidth="1"/>
    <col min="11529" max="11529" width="4.7109375" style="355" customWidth="1"/>
    <col min="11530" max="11776" width="11.42578125" style="355"/>
    <col min="11777" max="11777" width="35.7109375" style="355" customWidth="1"/>
    <col min="11778" max="11778" width="11.7109375" style="355" bestFit="1" customWidth="1"/>
    <col min="11779" max="11779" width="3.85546875" style="355" customWidth="1"/>
    <col min="11780" max="11780" width="12.42578125" style="355" bestFit="1" customWidth="1"/>
    <col min="11781" max="11781" width="5.5703125" style="355" customWidth="1"/>
    <col min="11782" max="11782" width="11.7109375" style="355" bestFit="1" customWidth="1"/>
    <col min="11783" max="11783" width="5" style="355" customWidth="1"/>
    <col min="11784" max="11784" width="12.42578125" style="355" bestFit="1" customWidth="1"/>
    <col min="11785" max="11785" width="4.7109375" style="355" customWidth="1"/>
    <col min="11786" max="12032" width="11.42578125" style="355"/>
    <col min="12033" max="12033" width="35.7109375" style="355" customWidth="1"/>
    <col min="12034" max="12034" width="11.7109375" style="355" bestFit="1" customWidth="1"/>
    <col min="12035" max="12035" width="3.85546875" style="355" customWidth="1"/>
    <col min="12036" max="12036" width="12.42578125" style="355" bestFit="1" customWidth="1"/>
    <col min="12037" max="12037" width="5.5703125" style="355" customWidth="1"/>
    <col min="12038" max="12038" width="11.7109375" style="355" bestFit="1" customWidth="1"/>
    <col min="12039" max="12039" width="5" style="355" customWidth="1"/>
    <col min="12040" max="12040" width="12.42578125" style="355" bestFit="1" customWidth="1"/>
    <col min="12041" max="12041" width="4.7109375" style="355" customWidth="1"/>
    <col min="12042" max="12288" width="11.42578125" style="355"/>
    <col min="12289" max="12289" width="35.7109375" style="355" customWidth="1"/>
    <col min="12290" max="12290" width="11.7109375" style="355" bestFit="1" customWidth="1"/>
    <col min="12291" max="12291" width="3.85546875" style="355" customWidth="1"/>
    <col min="12292" max="12292" width="12.42578125" style="355" bestFit="1" customWidth="1"/>
    <col min="12293" max="12293" width="5.5703125" style="355" customWidth="1"/>
    <col min="12294" max="12294" width="11.7109375" style="355" bestFit="1" customWidth="1"/>
    <col min="12295" max="12295" width="5" style="355" customWidth="1"/>
    <col min="12296" max="12296" width="12.42578125" style="355" bestFit="1" customWidth="1"/>
    <col min="12297" max="12297" width="4.7109375" style="355" customWidth="1"/>
    <col min="12298" max="12544" width="11.42578125" style="355"/>
    <col min="12545" max="12545" width="35.7109375" style="355" customWidth="1"/>
    <col min="12546" max="12546" width="11.7109375" style="355" bestFit="1" customWidth="1"/>
    <col min="12547" max="12547" width="3.85546875" style="355" customWidth="1"/>
    <col min="12548" max="12548" width="12.42578125" style="355" bestFit="1" customWidth="1"/>
    <col min="12549" max="12549" width="5.5703125" style="355" customWidth="1"/>
    <col min="12550" max="12550" width="11.7109375" style="355" bestFit="1" customWidth="1"/>
    <col min="12551" max="12551" width="5" style="355" customWidth="1"/>
    <col min="12552" max="12552" width="12.42578125" style="355" bestFit="1" customWidth="1"/>
    <col min="12553" max="12553" width="4.7109375" style="355" customWidth="1"/>
    <col min="12554" max="12800" width="11.42578125" style="355"/>
    <col min="12801" max="12801" width="35.7109375" style="355" customWidth="1"/>
    <col min="12802" max="12802" width="11.7109375" style="355" bestFit="1" customWidth="1"/>
    <col min="12803" max="12803" width="3.85546875" style="355" customWidth="1"/>
    <col min="12804" max="12804" width="12.42578125" style="355" bestFit="1" customWidth="1"/>
    <col min="12805" max="12805" width="5.5703125" style="355" customWidth="1"/>
    <col min="12806" max="12806" width="11.7109375" style="355" bestFit="1" customWidth="1"/>
    <col min="12807" max="12807" width="5" style="355" customWidth="1"/>
    <col min="12808" max="12808" width="12.42578125" style="355" bestFit="1" customWidth="1"/>
    <col min="12809" max="12809" width="4.7109375" style="355" customWidth="1"/>
    <col min="12810" max="13056" width="11.42578125" style="355"/>
    <col min="13057" max="13057" width="35.7109375" style="355" customWidth="1"/>
    <col min="13058" max="13058" width="11.7109375" style="355" bestFit="1" customWidth="1"/>
    <col min="13059" max="13059" width="3.85546875" style="355" customWidth="1"/>
    <col min="13060" max="13060" width="12.42578125" style="355" bestFit="1" customWidth="1"/>
    <col min="13061" max="13061" width="5.5703125" style="355" customWidth="1"/>
    <col min="13062" max="13062" width="11.7109375" style="355" bestFit="1" customWidth="1"/>
    <col min="13063" max="13063" width="5" style="355" customWidth="1"/>
    <col min="13064" max="13064" width="12.42578125" style="355" bestFit="1" customWidth="1"/>
    <col min="13065" max="13065" width="4.7109375" style="355" customWidth="1"/>
    <col min="13066" max="13312" width="11.42578125" style="355"/>
    <col min="13313" max="13313" width="35.7109375" style="355" customWidth="1"/>
    <col min="13314" max="13314" width="11.7109375" style="355" bestFit="1" customWidth="1"/>
    <col min="13315" max="13315" width="3.85546875" style="355" customWidth="1"/>
    <col min="13316" max="13316" width="12.42578125" style="355" bestFit="1" customWidth="1"/>
    <col min="13317" max="13317" width="5.5703125" style="355" customWidth="1"/>
    <col min="13318" max="13318" width="11.7109375" style="355" bestFit="1" customWidth="1"/>
    <col min="13319" max="13319" width="5" style="355" customWidth="1"/>
    <col min="13320" max="13320" width="12.42578125" style="355" bestFit="1" customWidth="1"/>
    <col min="13321" max="13321" width="4.7109375" style="355" customWidth="1"/>
    <col min="13322" max="13568" width="11.42578125" style="355"/>
    <col min="13569" max="13569" width="35.7109375" style="355" customWidth="1"/>
    <col min="13570" max="13570" width="11.7109375" style="355" bestFit="1" customWidth="1"/>
    <col min="13571" max="13571" width="3.85546875" style="355" customWidth="1"/>
    <col min="13572" max="13572" width="12.42578125" style="355" bestFit="1" customWidth="1"/>
    <col min="13573" max="13573" width="5.5703125" style="355" customWidth="1"/>
    <col min="13574" max="13574" width="11.7109375" style="355" bestFit="1" customWidth="1"/>
    <col min="13575" max="13575" width="5" style="355" customWidth="1"/>
    <col min="13576" max="13576" width="12.42578125" style="355" bestFit="1" customWidth="1"/>
    <col min="13577" max="13577" width="4.7109375" style="355" customWidth="1"/>
    <col min="13578" max="13824" width="11.42578125" style="355"/>
    <col min="13825" max="13825" width="35.7109375" style="355" customWidth="1"/>
    <col min="13826" max="13826" width="11.7109375" style="355" bestFit="1" customWidth="1"/>
    <col min="13827" max="13827" width="3.85546875" style="355" customWidth="1"/>
    <col min="13828" max="13828" width="12.42578125" style="355" bestFit="1" customWidth="1"/>
    <col min="13829" max="13829" width="5.5703125" style="355" customWidth="1"/>
    <col min="13830" max="13830" width="11.7109375" style="355" bestFit="1" customWidth="1"/>
    <col min="13831" max="13831" width="5" style="355" customWidth="1"/>
    <col min="13832" max="13832" width="12.42578125" style="355" bestFit="1" customWidth="1"/>
    <col min="13833" max="13833" width="4.7109375" style="355" customWidth="1"/>
    <col min="13834" max="14080" width="11.42578125" style="355"/>
    <col min="14081" max="14081" width="35.7109375" style="355" customWidth="1"/>
    <col min="14082" max="14082" width="11.7109375" style="355" bestFit="1" customWidth="1"/>
    <col min="14083" max="14083" width="3.85546875" style="355" customWidth="1"/>
    <col min="14084" max="14084" width="12.42578125" style="355" bestFit="1" customWidth="1"/>
    <col min="14085" max="14085" width="5.5703125" style="355" customWidth="1"/>
    <col min="14086" max="14086" width="11.7109375" style="355" bestFit="1" customWidth="1"/>
    <col min="14087" max="14087" width="5" style="355" customWidth="1"/>
    <col min="14088" max="14088" width="12.42578125" style="355" bestFit="1" customWidth="1"/>
    <col min="14089" max="14089" width="4.7109375" style="355" customWidth="1"/>
    <col min="14090" max="14336" width="11.42578125" style="355"/>
    <col min="14337" max="14337" width="35.7109375" style="355" customWidth="1"/>
    <col min="14338" max="14338" width="11.7109375" style="355" bestFit="1" customWidth="1"/>
    <col min="14339" max="14339" width="3.85546875" style="355" customWidth="1"/>
    <col min="14340" max="14340" width="12.42578125" style="355" bestFit="1" customWidth="1"/>
    <col min="14341" max="14341" width="5.5703125" style="355" customWidth="1"/>
    <col min="14342" max="14342" width="11.7109375" style="355" bestFit="1" customWidth="1"/>
    <col min="14343" max="14343" width="5" style="355" customWidth="1"/>
    <col min="14344" max="14344" width="12.42578125" style="355" bestFit="1" customWidth="1"/>
    <col min="14345" max="14345" width="4.7109375" style="355" customWidth="1"/>
    <col min="14346" max="14592" width="11.42578125" style="355"/>
    <col min="14593" max="14593" width="35.7109375" style="355" customWidth="1"/>
    <col min="14594" max="14594" width="11.7109375" style="355" bestFit="1" customWidth="1"/>
    <col min="14595" max="14595" width="3.85546875" style="355" customWidth="1"/>
    <col min="14596" max="14596" width="12.42578125" style="355" bestFit="1" customWidth="1"/>
    <col min="14597" max="14597" width="5.5703125" style="355" customWidth="1"/>
    <col min="14598" max="14598" width="11.7109375" style="355" bestFit="1" customWidth="1"/>
    <col min="14599" max="14599" width="5" style="355" customWidth="1"/>
    <col min="14600" max="14600" width="12.42578125" style="355" bestFit="1" customWidth="1"/>
    <col min="14601" max="14601" width="4.7109375" style="355" customWidth="1"/>
    <col min="14602" max="14848" width="11.42578125" style="355"/>
    <col min="14849" max="14849" width="35.7109375" style="355" customWidth="1"/>
    <col min="14850" max="14850" width="11.7109375" style="355" bestFit="1" customWidth="1"/>
    <col min="14851" max="14851" width="3.85546875" style="355" customWidth="1"/>
    <col min="14852" max="14852" width="12.42578125" style="355" bestFit="1" customWidth="1"/>
    <col min="14853" max="14853" width="5.5703125" style="355" customWidth="1"/>
    <col min="14854" max="14854" width="11.7109375" style="355" bestFit="1" customWidth="1"/>
    <col min="14855" max="14855" width="5" style="355" customWidth="1"/>
    <col min="14856" max="14856" width="12.42578125" style="355" bestFit="1" customWidth="1"/>
    <col min="14857" max="14857" width="4.7109375" style="355" customWidth="1"/>
    <col min="14858" max="15104" width="11.42578125" style="355"/>
    <col min="15105" max="15105" width="35.7109375" style="355" customWidth="1"/>
    <col min="15106" max="15106" width="11.7109375" style="355" bestFit="1" customWidth="1"/>
    <col min="15107" max="15107" width="3.85546875" style="355" customWidth="1"/>
    <col min="15108" max="15108" width="12.42578125" style="355" bestFit="1" customWidth="1"/>
    <col min="15109" max="15109" width="5.5703125" style="355" customWidth="1"/>
    <col min="15110" max="15110" width="11.7109375" style="355" bestFit="1" customWidth="1"/>
    <col min="15111" max="15111" width="5" style="355" customWidth="1"/>
    <col min="15112" max="15112" width="12.42578125" style="355" bestFit="1" customWidth="1"/>
    <col min="15113" max="15113" width="4.7109375" style="355" customWidth="1"/>
    <col min="15114" max="15360" width="11.42578125" style="355"/>
    <col min="15361" max="15361" width="35.7109375" style="355" customWidth="1"/>
    <col min="15362" max="15362" width="11.7109375" style="355" bestFit="1" customWidth="1"/>
    <col min="15363" max="15363" width="3.85546875" style="355" customWidth="1"/>
    <col min="15364" max="15364" width="12.42578125" style="355" bestFit="1" customWidth="1"/>
    <col min="15365" max="15365" width="5.5703125" style="355" customWidth="1"/>
    <col min="15366" max="15366" width="11.7109375" style="355" bestFit="1" customWidth="1"/>
    <col min="15367" max="15367" width="5" style="355" customWidth="1"/>
    <col min="15368" max="15368" width="12.42578125" style="355" bestFit="1" customWidth="1"/>
    <col min="15369" max="15369" width="4.7109375" style="355" customWidth="1"/>
    <col min="15370" max="15616" width="11.42578125" style="355"/>
    <col min="15617" max="15617" width="35.7109375" style="355" customWidth="1"/>
    <col min="15618" max="15618" width="11.7109375" style="355" bestFit="1" customWidth="1"/>
    <col min="15619" max="15619" width="3.85546875" style="355" customWidth="1"/>
    <col min="15620" max="15620" width="12.42578125" style="355" bestFit="1" customWidth="1"/>
    <col min="15621" max="15621" width="5.5703125" style="355" customWidth="1"/>
    <col min="15622" max="15622" width="11.7109375" style="355" bestFit="1" customWidth="1"/>
    <col min="15623" max="15623" width="5" style="355" customWidth="1"/>
    <col min="15624" max="15624" width="12.42578125" style="355" bestFit="1" customWidth="1"/>
    <col min="15625" max="15625" width="4.7109375" style="355" customWidth="1"/>
    <col min="15626" max="15872" width="11.42578125" style="355"/>
    <col min="15873" max="15873" width="35.7109375" style="355" customWidth="1"/>
    <col min="15874" max="15874" width="11.7109375" style="355" bestFit="1" customWidth="1"/>
    <col min="15875" max="15875" width="3.85546875" style="355" customWidth="1"/>
    <col min="15876" max="15876" width="12.42578125" style="355" bestFit="1" customWidth="1"/>
    <col min="15877" max="15877" width="5.5703125" style="355" customWidth="1"/>
    <col min="15878" max="15878" width="11.7109375" style="355" bestFit="1" customWidth="1"/>
    <col min="15879" max="15879" width="5" style="355" customWidth="1"/>
    <col min="15880" max="15880" width="12.42578125" style="355" bestFit="1" customWidth="1"/>
    <col min="15881" max="15881" width="4.7109375" style="355" customWidth="1"/>
    <col min="15882" max="16128" width="11.42578125" style="355"/>
    <col min="16129" max="16129" width="35.7109375" style="355" customWidth="1"/>
    <col min="16130" max="16130" width="11.7109375" style="355" bestFit="1" customWidth="1"/>
    <col min="16131" max="16131" width="3.85546875" style="355" customWidth="1"/>
    <col min="16132" max="16132" width="12.42578125" style="355" bestFit="1" customWidth="1"/>
    <col min="16133" max="16133" width="5.5703125" style="355" customWidth="1"/>
    <col min="16134" max="16134" width="11.7109375" style="355" bestFit="1" customWidth="1"/>
    <col min="16135" max="16135" width="5" style="355" customWidth="1"/>
    <col min="16136" max="16136" width="12.42578125" style="355" bestFit="1" customWidth="1"/>
    <col min="16137" max="16137" width="4.7109375" style="355" customWidth="1"/>
    <col min="16138" max="16384" width="11.42578125" style="355"/>
  </cols>
  <sheetData>
    <row r="1" spans="1:9" x14ac:dyDescent="0.25">
      <c r="A1" s="962" t="s">
        <v>389</v>
      </c>
      <c r="B1" s="962"/>
      <c r="C1" s="962"/>
      <c r="D1" s="962"/>
      <c r="E1" s="962"/>
      <c r="F1" s="962"/>
      <c r="G1" s="962"/>
      <c r="H1" s="962"/>
      <c r="I1" s="962"/>
    </row>
    <row r="2" spans="1:9" x14ac:dyDescent="0.25">
      <c r="A2" s="962" t="s">
        <v>390</v>
      </c>
      <c r="B2" s="962"/>
      <c r="C2" s="962"/>
      <c r="D2" s="962"/>
      <c r="E2" s="962"/>
      <c r="F2" s="962"/>
      <c r="G2" s="962"/>
      <c r="H2" s="962"/>
      <c r="I2" s="962"/>
    </row>
    <row r="3" spans="1:9" x14ac:dyDescent="0.25">
      <c r="A3" s="962" t="s">
        <v>462</v>
      </c>
      <c r="B3" s="962"/>
      <c r="C3" s="962"/>
      <c r="D3" s="962"/>
      <c r="E3" s="962"/>
      <c r="F3" s="962"/>
      <c r="G3" s="962"/>
      <c r="H3" s="962"/>
      <c r="I3" s="962"/>
    </row>
    <row r="4" spans="1:9" x14ac:dyDescent="0.25">
      <c r="A4" s="962" t="s">
        <v>392</v>
      </c>
      <c r="B4" s="962"/>
      <c r="C4" s="962"/>
      <c r="D4" s="962"/>
      <c r="E4" s="962"/>
      <c r="F4" s="962"/>
      <c r="G4" s="962"/>
      <c r="H4" s="962"/>
      <c r="I4" s="962"/>
    </row>
    <row r="5" spans="1:9" x14ac:dyDescent="0.25">
      <c r="A5" s="428"/>
      <c r="B5" s="428"/>
      <c r="C5" s="428"/>
      <c r="D5" s="428"/>
      <c r="E5" s="428"/>
      <c r="F5" s="428"/>
      <c r="G5" s="428"/>
      <c r="H5" s="428"/>
      <c r="I5" s="428"/>
    </row>
    <row r="6" spans="1:9" x14ac:dyDescent="0.25">
      <c r="A6" s="953" t="s">
        <v>3</v>
      </c>
      <c r="B6" s="963">
        <v>2016</v>
      </c>
      <c r="C6" s="963"/>
      <c r="D6" s="963"/>
      <c r="E6" s="963"/>
      <c r="F6" s="963"/>
      <c r="G6" s="963"/>
      <c r="H6" s="963"/>
      <c r="I6" s="963"/>
    </row>
    <row r="7" spans="1:9" x14ac:dyDescent="0.25">
      <c r="A7" s="964"/>
      <c r="B7" s="429" t="s">
        <v>421</v>
      </c>
      <c r="C7" s="430" t="s">
        <v>12</v>
      </c>
      <c r="D7" s="431" t="s">
        <v>422</v>
      </c>
      <c r="E7" s="432" t="s">
        <v>12</v>
      </c>
      <c r="F7" s="433" t="s">
        <v>423</v>
      </c>
      <c r="G7" s="434" t="s">
        <v>12</v>
      </c>
      <c r="H7" s="431" t="s">
        <v>424</v>
      </c>
      <c r="I7" s="434" t="s">
        <v>12</v>
      </c>
    </row>
    <row r="8" spans="1:9" x14ac:dyDescent="0.25">
      <c r="A8" s="317"/>
      <c r="B8" s="435"/>
      <c r="C8" s="436"/>
      <c r="D8" s="361"/>
      <c r="E8" s="437"/>
      <c r="F8" s="438"/>
      <c r="G8" s="439"/>
      <c r="H8" s="361"/>
      <c r="I8" s="439"/>
    </row>
    <row r="9" spans="1:9" x14ac:dyDescent="0.25">
      <c r="A9" s="440" t="s">
        <v>396</v>
      </c>
      <c r="B9" s="441">
        <v>4740824770.6099997</v>
      </c>
      <c r="C9" s="442"/>
      <c r="D9" s="443">
        <v>11168914319.379999</v>
      </c>
      <c r="E9" s="444"/>
      <c r="F9" s="441">
        <v>7606418598.6700001</v>
      </c>
      <c r="G9" s="445"/>
      <c r="H9" s="443">
        <v>23516157688.66</v>
      </c>
      <c r="I9" s="445"/>
    </row>
    <row r="10" spans="1:9" x14ac:dyDescent="0.25">
      <c r="A10" s="440"/>
      <c r="B10" s="441"/>
      <c r="C10" s="442"/>
      <c r="D10" s="443"/>
      <c r="E10" s="444"/>
      <c r="F10" s="441"/>
      <c r="G10" s="445"/>
      <c r="H10" s="443"/>
      <c r="I10" s="445"/>
    </row>
    <row r="11" spans="1:9" ht="18" customHeight="1" x14ac:dyDescent="0.25">
      <c r="A11" s="446" t="s">
        <v>427</v>
      </c>
      <c r="B11" s="447">
        <v>2631080058.6199999</v>
      </c>
      <c r="C11" s="448">
        <f>+B11/B9*100</f>
        <v>55.498361275256755</v>
      </c>
      <c r="D11" s="376">
        <v>18000192.57</v>
      </c>
      <c r="E11" s="449">
        <f>+D11/D9*100</f>
        <v>0.16116331503024023</v>
      </c>
      <c r="F11" s="447">
        <v>649799940.05999994</v>
      </c>
      <c r="G11" s="448">
        <f>+F11/F9*100</f>
        <v>8.5427843817801321</v>
      </c>
      <c r="H11" s="376">
        <v>3298880191.25</v>
      </c>
      <c r="I11" s="448">
        <f>+H11/H9*100</f>
        <v>14.028142840872308</v>
      </c>
    </row>
    <row r="12" spans="1:9" ht="18" customHeight="1" x14ac:dyDescent="0.25">
      <c r="A12" s="446" t="s">
        <v>428</v>
      </c>
      <c r="B12" s="447">
        <v>1541282714.72</v>
      </c>
      <c r="C12" s="448">
        <f>+B12/B9*100</f>
        <v>32.510856007058955</v>
      </c>
      <c r="D12" s="376">
        <v>9254826053.4099998</v>
      </c>
      <c r="E12" s="449">
        <f>+D12/D9*100</f>
        <v>82.862360555056597</v>
      </c>
      <c r="F12" s="447">
        <v>4121039116.0999999</v>
      </c>
      <c r="G12" s="448">
        <f>+F12/F9*100</f>
        <v>54.17844235946432</v>
      </c>
      <c r="H12" s="376">
        <v>14917147884.23</v>
      </c>
      <c r="I12" s="448">
        <f>+H12/H9*100</f>
        <v>63.43361054864576</v>
      </c>
    </row>
    <row r="13" spans="1:9" ht="18" customHeight="1" x14ac:dyDescent="0.25">
      <c r="A13" s="446" t="s">
        <v>429</v>
      </c>
      <c r="B13" s="447">
        <v>434226076.70999998</v>
      </c>
      <c r="C13" s="448">
        <f>+B13/B9*100</f>
        <v>9.1592939566532063</v>
      </c>
      <c r="D13" s="376">
        <v>152187847.80000001</v>
      </c>
      <c r="E13" s="449">
        <f>+D13/D9*100</f>
        <v>1.362601981250118</v>
      </c>
      <c r="F13" s="447">
        <v>526163481.24000001</v>
      </c>
      <c r="G13" s="448">
        <f>+F13/F9*100</f>
        <v>6.9173616257722257</v>
      </c>
      <c r="H13" s="376">
        <v>1112577405.75</v>
      </c>
      <c r="I13" s="448">
        <f>+H13/H9*100</f>
        <v>4.7311190054083916</v>
      </c>
    </row>
    <row r="14" spans="1:9" ht="25.5" x14ac:dyDescent="0.25">
      <c r="A14" s="450" t="s">
        <v>430</v>
      </c>
      <c r="B14" s="451">
        <v>134235920.56</v>
      </c>
      <c r="C14" s="452">
        <f>+B14/B9*100</f>
        <v>2.8314887610310882</v>
      </c>
      <c r="D14" s="453">
        <v>1743900225.5999999</v>
      </c>
      <c r="E14" s="454">
        <f>+D14/D9*100</f>
        <v>15.613874148663054</v>
      </c>
      <c r="F14" s="451">
        <v>2309416061.27</v>
      </c>
      <c r="G14" s="452">
        <f>+F14/F9*100</f>
        <v>30.361411632983316</v>
      </c>
      <c r="H14" s="453">
        <v>4187552207.4299998</v>
      </c>
      <c r="I14" s="452">
        <f>+H14/H9*100</f>
        <v>17.807127605073543</v>
      </c>
    </row>
    <row r="15" spans="1:9" x14ac:dyDescent="0.25">
      <c r="A15" s="455"/>
      <c r="B15" s="375"/>
      <c r="C15" s="456"/>
      <c r="D15" s="375"/>
      <c r="E15" s="456"/>
      <c r="F15" s="375"/>
      <c r="G15" s="456"/>
      <c r="H15" s="375"/>
      <c r="I15" s="456"/>
    </row>
    <row r="17" spans="1:9" x14ac:dyDescent="0.25">
      <c r="A17" s="962" t="s">
        <v>389</v>
      </c>
      <c r="B17" s="962"/>
      <c r="C17" s="962"/>
      <c r="D17" s="962"/>
      <c r="E17" s="962"/>
      <c r="F17" s="962"/>
      <c r="G17" s="962"/>
      <c r="H17" s="962"/>
      <c r="I17" s="962"/>
    </row>
    <row r="18" spans="1:9" x14ac:dyDescent="0.25">
      <c r="A18" s="962" t="s">
        <v>390</v>
      </c>
      <c r="B18" s="962"/>
      <c r="C18" s="962"/>
      <c r="D18" s="962"/>
      <c r="E18" s="962"/>
      <c r="F18" s="962"/>
      <c r="G18" s="962"/>
      <c r="H18" s="962"/>
      <c r="I18" s="962"/>
    </row>
    <row r="19" spans="1:9" x14ac:dyDescent="0.25">
      <c r="A19" s="962" t="s">
        <v>462</v>
      </c>
      <c r="B19" s="962"/>
      <c r="C19" s="962"/>
      <c r="D19" s="962"/>
      <c r="E19" s="962"/>
      <c r="F19" s="962"/>
      <c r="G19" s="962"/>
      <c r="H19" s="962"/>
      <c r="I19" s="962"/>
    </row>
    <row r="20" spans="1:9" x14ac:dyDescent="0.25">
      <c r="A20" s="965" t="s">
        <v>392</v>
      </c>
      <c r="B20" s="965"/>
      <c r="C20" s="965"/>
      <c r="D20" s="965"/>
      <c r="E20" s="965"/>
      <c r="F20" s="965"/>
      <c r="G20" s="965"/>
      <c r="H20" s="965"/>
      <c r="I20" s="965"/>
    </row>
    <row r="21" spans="1:9" x14ac:dyDescent="0.25">
      <c r="A21" s="953" t="s">
        <v>427</v>
      </c>
      <c r="B21" s="963">
        <v>2016</v>
      </c>
      <c r="C21" s="963"/>
      <c r="D21" s="963"/>
      <c r="E21" s="963"/>
      <c r="F21" s="963"/>
      <c r="G21" s="963"/>
      <c r="H21" s="963"/>
      <c r="I21" s="963"/>
    </row>
    <row r="22" spans="1:9" x14ac:dyDescent="0.25">
      <c r="A22" s="964"/>
      <c r="B22" s="429" t="s">
        <v>421</v>
      </c>
      <c r="C22" s="430" t="s">
        <v>12</v>
      </c>
      <c r="D22" s="431" t="s">
        <v>422</v>
      </c>
      <c r="E22" s="357" t="s">
        <v>12</v>
      </c>
      <c r="F22" s="357" t="s">
        <v>423</v>
      </c>
      <c r="G22" s="357" t="s">
        <v>12</v>
      </c>
      <c r="H22" s="357" t="s">
        <v>424</v>
      </c>
      <c r="I22" s="357" t="s">
        <v>12</v>
      </c>
    </row>
    <row r="23" spans="1:9" x14ac:dyDescent="0.25">
      <c r="A23" s="317"/>
      <c r="B23" s="435"/>
      <c r="C23" s="436"/>
      <c r="D23" s="361"/>
      <c r="E23" s="437"/>
      <c r="F23" s="438"/>
      <c r="G23" s="439"/>
      <c r="H23" s="361"/>
      <c r="I23" s="439"/>
    </row>
    <row r="24" spans="1:9" x14ac:dyDescent="0.25">
      <c r="A24" s="440" t="s">
        <v>396</v>
      </c>
      <c r="B24" s="441">
        <v>2631080058.6199999</v>
      </c>
      <c r="C24" s="442"/>
      <c r="D24" s="443">
        <v>18000192.57</v>
      </c>
      <c r="E24" s="444"/>
      <c r="F24" s="441">
        <v>649799940.05999994</v>
      </c>
      <c r="G24" s="445"/>
      <c r="H24" s="443">
        <v>3298880191.25</v>
      </c>
      <c r="I24" s="445"/>
    </row>
    <row r="25" spans="1:9" x14ac:dyDescent="0.25">
      <c r="A25" s="440"/>
      <c r="B25" s="441"/>
      <c r="C25" s="442"/>
      <c r="D25" s="443"/>
      <c r="E25" s="444"/>
      <c r="F25" s="441"/>
      <c r="G25" s="445"/>
      <c r="H25" s="443"/>
      <c r="I25" s="445"/>
    </row>
    <row r="26" spans="1:9" x14ac:dyDescent="0.25">
      <c r="A26" s="446" t="s">
        <v>434</v>
      </c>
      <c r="B26" s="447">
        <v>155103819.28999999</v>
      </c>
      <c r="C26" s="448">
        <f>+B26/B24*100</f>
        <v>5.8950627055929221</v>
      </c>
      <c r="D26" s="376">
        <v>0</v>
      </c>
      <c r="E26" s="449">
        <f>+D26/D24*100</f>
        <v>0</v>
      </c>
      <c r="F26" s="447">
        <v>2578214.37</v>
      </c>
      <c r="G26" s="448">
        <f>+F26/F24*100</f>
        <v>0.39677048442970586</v>
      </c>
      <c r="H26" s="376">
        <v>157682033.66</v>
      </c>
      <c r="I26" s="448">
        <f>+H26/H24*100</f>
        <v>4.7798654245837184</v>
      </c>
    </row>
    <row r="27" spans="1:9" x14ac:dyDescent="0.25">
      <c r="A27" s="446" t="s">
        <v>435</v>
      </c>
      <c r="B27" s="447">
        <v>850687743.66999996</v>
      </c>
      <c r="C27" s="448">
        <f>+B27/B24*100</f>
        <v>32.332263736443856</v>
      </c>
      <c r="D27" s="376">
        <v>10040752.199999999</v>
      </c>
      <c r="E27" s="449">
        <f>+D27/D24*100</f>
        <v>55.78135989908467</v>
      </c>
      <c r="F27" s="447">
        <v>200534344.72999999</v>
      </c>
      <c r="G27" s="448">
        <f>+F27/F24*100</f>
        <v>30.860936169289804</v>
      </c>
      <c r="H27" s="376">
        <v>1061262840.6</v>
      </c>
      <c r="I27" s="448">
        <f>+H27/H24*100</f>
        <v>32.170396591392127</v>
      </c>
    </row>
    <row r="28" spans="1:9" x14ac:dyDescent="0.25">
      <c r="A28" s="446" t="s">
        <v>436</v>
      </c>
      <c r="B28" s="447">
        <v>514719148.60000002</v>
      </c>
      <c r="C28" s="448">
        <f>+B28/B24*100</f>
        <v>19.563036362715998</v>
      </c>
      <c r="D28" s="376">
        <v>3115589.89</v>
      </c>
      <c r="E28" s="449">
        <f>+D28/D24*100</f>
        <v>17.308647548541199</v>
      </c>
      <c r="F28" s="447">
        <v>132363545.55</v>
      </c>
      <c r="G28" s="448">
        <f>+F28/F24*100</f>
        <v>20.36989192978043</v>
      </c>
      <c r="H28" s="376">
        <v>650198284.03999996</v>
      </c>
      <c r="I28" s="448">
        <f>+H28/H24*100</f>
        <v>19.709666503336368</v>
      </c>
    </row>
    <row r="29" spans="1:9" x14ac:dyDescent="0.25">
      <c r="A29" s="446" t="s">
        <v>437</v>
      </c>
      <c r="B29" s="447">
        <v>548810256.91999996</v>
      </c>
      <c r="C29" s="448">
        <f>+B29/B24*100</f>
        <v>20.85874411620339</v>
      </c>
      <c r="D29" s="376">
        <v>0</v>
      </c>
      <c r="E29" s="449">
        <f>+D29/D24*100</f>
        <v>0</v>
      </c>
      <c r="F29" s="447">
        <v>58798388.960000001</v>
      </c>
      <c r="G29" s="448">
        <f>+F29/F24*100</f>
        <v>9.04869104090265</v>
      </c>
      <c r="H29" s="376">
        <v>607608645.88</v>
      </c>
      <c r="I29" s="448">
        <f>+H29/H24*100</f>
        <v>18.418633313559869</v>
      </c>
    </row>
    <row r="30" spans="1:9" x14ac:dyDescent="0.25">
      <c r="A30" s="446" t="s">
        <v>438</v>
      </c>
      <c r="B30" s="447">
        <v>219484890.94999999</v>
      </c>
      <c r="C30" s="448">
        <f>+B30/B24*100</f>
        <v>8.3420073148636789</v>
      </c>
      <c r="D30" s="376">
        <v>1602223.53</v>
      </c>
      <c r="E30" s="449">
        <f>+D30/D24*100</f>
        <v>8.9011466058998945</v>
      </c>
      <c r="F30" s="447">
        <v>194133719.69</v>
      </c>
      <c r="G30" s="448">
        <f>+F30/F24*100</f>
        <v>29.875921452389555</v>
      </c>
      <c r="H30" s="376">
        <v>415220834.17000002</v>
      </c>
      <c r="I30" s="448">
        <f>+H30/H24*100</f>
        <v>12.58672064754998</v>
      </c>
    </row>
    <row r="31" spans="1:9" x14ac:dyDescent="0.25">
      <c r="A31" s="446" t="s">
        <v>439</v>
      </c>
      <c r="B31" s="447">
        <v>342274199.19</v>
      </c>
      <c r="C31" s="448">
        <f>+B31/B24*100</f>
        <v>13.008885764180153</v>
      </c>
      <c r="D31" s="376">
        <v>3241626.95</v>
      </c>
      <c r="E31" s="449">
        <f>+D31/D24*100</f>
        <v>18.008845946474228</v>
      </c>
      <c r="F31" s="447">
        <v>61391726.759999998</v>
      </c>
      <c r="G31" s="448">
        <f>+F31/F24*100</f>
        <v>9.4477889232078613</v>
      </c>
      <c r="H31" s="376">
        <v>406907552.89999998</v>
      </c>
      <c r="I31" s="448">
        <f>+H31/H24*100</f>
        <v>12.334717519577939</v>
      </c>
    </row>
    <row r="32" spans="1:9" x14ac:dyDescent="0.25">
      <c r="A32" s="457"/>
      <c r="B32" s="451"/>
      <c r="C32" s="458"/>
      <c r="D32" s="453"/>
      <c r="E32" s="381"/>
      <c r="F32" s="451"/>
      <c r="G32" s="459"/>
      <c r="H32" s="453"/>
      <c r="I32" s="459"/>
    </row>
    <row r="33" spans="1:9" x14ac:dyDescent="0.25">
      <c r="A33" s="421"/>
      <c r="B33" s="422"/>
      <c r="C33" s="422"/>
      <c r="D33" s="422"/>
      <c r="F33" s="422"/>
      <c r="H33" s="422"/>
    </row>
    <row r="34" spans="1:9" x14ac:dyDescent="0.25">
      <c r="A34" s="962" t="s">
        <v>389</v>
      </c>
      <c r="B34" s="962"/>
      <c r="C34" s="962"/>
      <c r="D34" s="962"/>
      <c r="E34" s="962"/>
      <c r="F34" s="962"/>
      <c r="G34" s="962"/>
      <c r="H34" s="962"/>
      <c r="I34" s="962"/>
    </row>
    <row r="35" spans="1:9" x14ac:dyDescent="0.25">
      <c r="A35" s="962" t="s">
        <v>390</v>
      </c>
      <c r="B35" s="962"/>
      <c r="C35" s="962"/>
      <c r="D35" s="962"/>
      <c r="E35" s="962"/>
      <c r="F35" s="962"/>
      <c r="G35" s="962"/>
      <c r="H35" s="962"/>
      <c r="I35" s="962"/>
    </row>
    <row r="36" spans="1:9" x14ac:dyDescent="0.25">
      <c r="A36" s="962" t="s">
        <v>462</v>
      </c>
      <c r="B36" s="962"/>
      <c r="C36" s="962"/>
      <c r="D36" s="962"/>
      <c r="E36" s="962"/>
      <c r="F36" s="962"/>
      <c r="G36" s="962"/>
      <c r="H36" s="962"/>
      <c r="I36" s="962"/>
    </row>
    <row r="37" spans="1:9" x14ac:dyDescent="0.25">
      <c r="A37" s="962" t="s">
        <v>392</v>
      </c>
      <c r="B37" s="962"/>
      <c r="C37" s="962"/>
      <c r="D37" s="962"/>
      <c r="E37" s="962"/>
      <c r="F37" s="962"/>
      <c r="G37" s="962"/>
      <c r="H37" s="962"/>
      <c r="I37" s="962"/>
    </row>
    <row r="38" spans="1:9" x14ac:dyDescent="0.25">
      <c r="A38" s="428"/>
      <c r="B38" s="428"/>
      <c r="C38" s="428"/>
      <c r="D38" s="428"/>
      <c r="E38" s="428"/>
      <c r="F38" s="428"/>
      <c r="G38" s="428"/>
      <c r="H38" s="428"/>
      <c r="I38" s="428"/>
    </row>
    <row r="39" spans="1:9" x14ac:dyDescent="0.25">
      <c r="A39" s="953" t="s">
        <v>428</v>
      </c>
      <c r="B39" s="963">
        <v>2016</v>
      </c>
      <c r="C39" s="963"/>
      <c r="D39" s="963"/>
      <c r="E39" s="963"/>
      <c r="F39" s="963"/>
      <c r="G39" s="963"/>
      <c r="H39" s="963"/>
      <c r="I39" s="963"/>
    </row>
    <row r="40" spans="1:9" x14ac:dyDescent="0.25">
      <c r="A40" s="964"/>
      <c r="B40" s="429" t="s">
        <v>421</v>
      </c>
      <c r="C40" s="430" t="s">
        <v>12</v>
      </c>
      <c r="D40" s="433" t="s">
        <v>422</v>
      </c>
      <c r="E40" s="434" t="s">
        <v>12</v>
      </c>
      <c r="F40" s="433" t="s">
        <v>423</v>
      </c>
      <c r="G40" s="434" t="s">
        <v>12</v>
      </c>
      <c r="H40" s="433" t="s">
        <v>424</v>
      </c>
      <c r="I40" s="434" t="s">
        <v>12</v>
      </c>
    </row>
    <row r="41" spans="1:9" x14ac:dyDescent="0.25">
      <c r="A41" s="317"/>
      <c r="B41" s="435"/>
      <c r="C41" s="436"/>
      <c r="D41" s="438"/>
      <c r="E41" s="439"/>
      <c r="F41" s="438"/>
      <c r="G41" s="439"/>
      <c r="H41" s="438"/>
      <c r="I41" s="439"/>
    </row>
    <row r="42" spans="1:9" x14ac:dyDescent="0.25">
      <c r="A42" s="440" t="s">
        <v>396</v>
      </c>
      <c r="B42" s="441">
        <v>1541282714.72</v>
      </c>
      <c r="C42" s="442"/>
      <c r="D42" s="441">
        <v>9254826053.4099998</v>
      </c>
      <c r="E42" s="445"/>
      <c r="F42" s="441">
        <v>4121039116.0999999</v>
      </c>
      <c r="G42" s="445"/>
      <c r="H42" s="441">
        <v>14917147884.23</v>
      </c>
      <c r="I42" s="445"/>
    </row>
    <row r="43" spans="1:9" x14ac:dyDescent="0.25">
      <c r="A43" s="440"/>
      <c r="B43" s="441"/>
      <c r="C43" s="442"/>
      <c r="D43" s="441"/>
      <c r="E43" s="445"/>
      <c r="F43" s="441"/>
      <c r="G43" s="445"/>
      <c r="H43" s="441"/>
      <c r="I43" s="445"/>
    </row>
    <row r="44" spans="1:9" x14ac:dyDescent="0.25">
      <c r="A44" s="446" t="s">
        <v>441</v>
      </c>
      <c r="B44" s="447">
        <v>23869276.420000002</v>
      </c>
      <c r="C44" s="448">
        <f>+B44/B42*100</f>
        <v>1.5486630838091413</v>
      </c>
      <c r="D44" s="447">
        <v>8953163.5199999996</v>
      </c>
      <c r="E44" s="448">
        <f>+D44/D42*100</f>
        <v>9.6740484027802442E-2</v>
      </c>
      <c r="F44" s="447">
        <v>123758103.78</v>
      </c>
      <c r="G44" s="448">
        <f>+F44/F42*100</f>
        <v>3.0030800556224793</v>
      </c>
      <c r="H44" s="447">
        <v>156580543.72</v>
      </c>
      <c r="I44" s="448">
        <f>+H44/H42*100</f>
        <v>1.049668106364573</v>
      </c>
    </row>
    <row r="45" spans="1:9" x14ac:dyDescent="0.25">
      <c r="A45" s="446" t="s">
        <v>442</v>
      </c>
      <c r="B45" s="447">
        <v>340419292.56</v>
      </c>
      <c r="C45" s="448">
        <f>+B45/B42*100</f>
        <v>22.086752112953068</v>
      </c>
      <c r="D45" s="447">
        <v>184281355.09999999</v>
      </c>
      <c r="E45" s="448">
        <f>+D45/D42*100</f>
        <v>1.9911919903897095</v>
      </c>
      <c r="F45" s="447">
        <v>934631077.13999999</v>
      </c>
      <c r="G45" s="448">
        <f>+F45/F42*100</f>
        <v>22.679500262169327</v>
      </c>
      <c r="H45" s="447">
        <v>1459331724.8</v>
      </c>
      <c r="I45" s="448">
        <f>+H45/H42*100</f>
        <v>9.7829138393322861</v>
      </c>
    </row>
    <row r="46" spans="1:9" x14ac:dyDescent="0.25">
      <c r="A46" s="446" t="s">
        <v>443</v>
      </c>
      <c r="B46" s="447">
        <v>43050110.810000002</v>
      </c>
      <c r="C46" s="448">
        <f>+B46/B42*100</f>
        <v>2.7931352501945614</v>
      </c>
      <c r="D46" s="447">
        <v>1325761290.6700001</v>
      </c>
      <c r="E46" s="448">
        <f>+D46/D42*100</f>
        <v>14.325080590591055</v>
      </c>
      <c r="F46" s="447">
        <v>1492575541.8299999</v>
      </c>
      <c r="G46" s="448">
        <f>+F46/F42*100</f>
        <v>36.218426949621353</v>
      </c>
      <c r="H46" s="447">
        <v>2861386943.3099999</v>
      </c>
      <c r="I46" s="448">
        <f>+H46/H42*100</f>
        <v>19.181863487020731</v>
      </c>
    </row>
    <row r="47" spans="1:9" ht="25.5" x14ac:dyDescent="0.25">
      <c r="A47" s="460" t="s">
        <v>444</v>
      </c>
      <c r="B47" s="447">
        <v>208811902.30000001</v>
      </c>
      <c r="C47" s="448">
        <f>+B47/B42*100</f>
        <v>13.547929935614325</v>
      </c>
      <c r="D47" s="447">
        <v>4149506.17</v>
      </c>
      <c r="E47" s="448">
        <f>+D47/D42*100</f>
        <v>4.4836133559431814E-2</v>
      </c>
      <c r="F47" s="447">
        <v>315407986.04000002</v>
      </c>
      <c r="G47" s="448">
        <f>+F47/F42*100</f>
        <v>7.6536033062091047</v>
      </c>
      <c r="H47" s="447">
        <v>528369394.50999999</v>
      </c>
      <c r="I47" s="448">
        <f>+H47/H42*100</f>
        <v>3.5420269250570189</v>
      </c>
    </row>
    <row r="48" spans="1:9" x14ac:dyDescent="0.25">
      <c r="A48" s="446" t="s">
        <v>445</v>
      </c>
      <c r="B48" s="447">
        <v>775558682.85000002</v>
      </c>
      <c r="C48" s="448">
        <f>+B48/B42*100</f>
        <v>50.319041110565706</v>
      </c>
      <c r="D48" s="447">
        <v>7411379520.2700005</v>
      </c>
      <c r="E48" s="448">
        <f>+D48/D42*100</f>
        <v>80.081240614341212</v>
      </c>
      <c r="F48" s="447">
        <v>1185821605.02</v>
      </c>
      <c r="G48" s="448">
        <f>+F48/F42*100</f>
        <v>28.774820418162349</v>
      </c>
      <c r="H48" s="447">
        <v>9372759808.1399994</v>
      </c>
      <c r="I48" s="448">
        <f>+H48/H42*100</f>
        <v>62.832116976252706</v>
      </c>
    </row>
    <row r="49" spans="1:9" x14ac:dyDescent="0.25">
      <c r="A49" s="446" t="s">
        <v>446</v>
      </c>
      <c r="B49" s="447">
        <v>141822755.02000001</v>
      </c>
      <c r="C49" s="448">
        <f>+B49/B42*100</f>
        <v>9.2016054981687461</v>
      </c>
      <c r="D49" s="447">
        <v>319734965.27999997</v>
      </c>
      <c r="E49" s="448">
        <f>+D49/D42*100</f>
        <v>3.4547917317386165</v>
      </c>
      <c r="F49" s="447">
        <v>63306366.490000002</v>
      </c>
      <c r="G49" s="448">
        <f>+F49/F42*100</f>
        <v>1.536174850723349</v>
      </c>
      <c r="H49" s="447">
        <v>524864086.79000002</v>
      </c>
      <c r="I49" s="448">
        <v>3</v>
      </c>
    </row>
    <row r="50" spans="1:9" x14ac:dyDescent="0.25">
      <c r="A50" s="446" t="s">
        <v>447</v>
      </c>
      <c r="B50" s="447">
        <v>7750694.7599999998</v>
      </c>
      <c r="C50" s="448">
        <f>+B50/B42*100</f>
        <v>0.50287300869445262</v>
      </c>
      <c r="D50" s="447">
        <v>566252.4</v>
      </c>
      <c r="E50" s="448">
        <f>+D50/D42*100</f>
        <v>6.1184553521820189E-3</v>
      </c>
      <c r="F50" s="447">
        <v>5538435.7999999998</v>
      </c>
      <c r="G50" s="448">
        <f>+F50/F42*100</f>
        <v>0.13439415749203981</v>
      </c>
      <c r="H50" s="447">
        <v>13855382.960000001</v>
      </c>
      <c r="I50" s="448">
        <f>+H50/H42*100</f>
        <v>9.2882252475672861E-2</v>
      </c>
    </row>
    <row r="51" spans="1:9" x14ac:dyDescent="0.25">
      <c r="A51" s="457"/>
      <c r="B51" s="451"/>
      <c r="C51" s="452"/>
      <c r="D51" s="451"/>
      <c r="E51" s="452"/>
      <c r="F51" s="451"/>
      <c r="G51" s="452"/>
      <c r="H51" s="451"/>
      <c r="I51" s="452"/>
    </row>
    <row r="52" spans="1:9" x14ac:dyDescent="0.25">
      <c r="A52" s="421"/>
      <c r="B52" s="422"/>
      <c r="C52" s="422"/>
      <c r="D52" s="422"/>
      <c r="F52" s="422"/>
      <c r="H52" s="422"/>
    </row>
    <row r="53" spans="1:9" x14ac:dyDescent="0.25">
      <c r="A53" s="962" t="s">
        <v>389</v>
      </c>
      <c r="B53" s="962"/>
      <c r="C53" s="962"/>
      <c r="D53" s="962"/>
      <c r="E53" s="962"/>
      <c r="F53" s="962"/>
      <c r="G53" s="962"/>
      <c r="H53" s="962"/>
      <c r="I53" s="962"/>
    </row>
    <row r="54" spans="1:9" x14ac:dyDescent="0.25">
      <c r="A54" s="962" t="s">
        <v>390</v>
      </c>
      <c r="B54" s="962"/>
      <c r="C54" s="962"/>
      <c r="D54" s="962"/>
      <c r="E54" s="962"/>
      <c r="F54" s="962"/>
      <c r="G54" s="962"/>
      <c r="H54" s="962"/>
      <c r="I54" s="962"/>
    </row>
    <row r="55" spans="1:9" x14ac:dyDescent="0.25">
      <c r="A55" s="962" t="s">
        <v>462</v>
      </c>
      <c r="B55" s="962"/>
      <c r="C55" s="962"/>
      <c r="D55" s="962"/>
      <c r="E55" s="962"/>
      <c r="F55" s="962"/>
      <c r="G55" s="962"/>
      <c r="H55" s="962"/>
      <c r="I55" s="962"/>
    </row>
    <row r="56" spans="1:9" x14ac:dyDescent="0.25">
      <c r="A56" s="962" t="s">
        <v>392</v>
      </c>
      <c r="B56" s="962"/>
      <c r="C56" s="962"/>
      <c r="D56" s="962"/>
      <c r="E56" s="962"/>
      <c r="F56" s="962"/>
      <c r="G56" s="962"/>
      <c r="H56" s="962"/>
      <c r="I56" s="962"/>
    </row>
    <row r="57" spans="1:9" x14ac:dyDescent="0.25">
      <c r="A57" s="428"/>
      <c r="B57" s="428"/>
      <c r="C57" s="428"/>
      <c r="D57" s="428"/>
      <c r="E57" s="428"/>
      <c r="F57" s="428"/>
      <c r="G57" s="428"/>
      <c r="H57" s="428"/>
      <c r="I57" s="428"/>
    </row>
    <row r="58" spans="1:9" x14ac:dyDescent="0.25">
      <c r="A58" s="953" t="s">
        <v>429</v>
      </c>
      <c r="B58" s="963">
        <v>2016</v>
      </c>
      <c r="C58" s="963"/>
      <c r="D58" s="963"/>
      <c r="E58" s="963"/>
      <c r="F58" s="963"/>
      <c r="G58" s="963"/>
      <c r="H58" s="963"/>
      <c r="I58" s="963"/>
    </row>
    <row r="59" spans="1:9" x14ac:dyDescent="0.25">
      <c r="A59" s="964"/>
      <c r="B59" s="429" t="s">
        <v>421</v>
      </c>
      <c r="C59" s="430" t="s">
        <v>12</v>
      </c>
      <c r="D59" s="433" t="s">
        <v>422</v>
      </c>
      <c r="E59" s="434" t="s">
        <v>12</v>
      </c>
      <c r="F59" s="433" t="s">
        <v>423</v>
      </c>
      <c r="G59" s="434" t="s">
        <v>12</v>
      </c>
      <c r="H59" s="433" t="s">
        <v>424</v>
      </c>
      <c r="I59" s="434" t="s">
        <v>12</v>
      </c>
    </row>
    <row r="60" spans="1:9" x14ac:dyDescent="0.25">
      <c r="A60" s="317"/>
      <c r="B60" s="435"/>
      <c r="C60" s="436"/>
      <c r="D60" s="438"/>
      <c r="E60" s="439"/>
      <c r="F60" s="438"/>
      <c r="G60" s="439"/>
      <c r="H60" s="438"/>
      <c r="I60" s="439"/>
    </row>
    <row r="61" spans="1:9" x14ac:dyDescent="0.25">
      <c r="A61" s="440" t="s">
        <v>396</v>
      </c>
      <c r="B61" s="441">
        <v>434226076.70999998</v>
      </c>
      <c r="C61" s="442"/>
      <c r="D61" s="441">
        <v>152187847.80000001</v>
      </c>
      <c r="E61" s="445"/>
      <c r="F61" s="441">
        <v>526163481.24000001</v>
      </c>
      <c r="G61" s="445"/>
      <c r="H61" s="441">
        <v>1112577405.75</v>
      </c>
      <c r="I61" s="445"/>
    </row>
    <row r="62" spans="1:9" x14ac:dyDescent="0.25">
      <c r="A62" s="440"/>
      <c r="B62" s="441"/>
      <c r="C62" s="442"/>
      <c r="D62" s="441"/>
      <c r="E62" s="445"/>
      <c r="F62" s="441"/>
      <c r="G62" s="445"/>
      <c r="H62" s="441"/>
      <c r="I62" s="445"/>
    </row>
    <row r="63" spans="1:9" ht="25.5" x14ac:dyDescent="0.25">
      <c r="A63" s="460" t="s">
        <v>449</v>
      </c>
      <c r="B63" s="447">
        <v>54619517.109999999</v>
      </c>
      <c r="C63" s="448">
        <f>+B63/B61*100</f>
        <v>12.578589826717826</v>
      </c>
      <c r="D63" s="447">
        <v>1655497.65</v>
      </c>
      <c r="E63" s="448">
        <f>+D63/D61*100</f>
        <v>1.0877988446065663</v>
      </c>
      <c r="F63" s="447">
        <v>48070464.759999998</v>
      </c>
      <c r="G63" s="448">
        <f>+F63/F61*100</f>
        <v>9.1360321409447103</v>
      </c>
      <c r="H63" s="447">
        <v>104345479.52</v>
      </c>
      <c r="I63" s="448">
        <f>+H63/H61*100</f>
        <v>9.3787163913920786</v>
      </c>
    </row>
    <row r="64" spans="1:9" x14ac:dyDescent="0.25">
      <c r="A64" s="446" t="s">
        <v>450</v>
      </c>
      <c r="B64" s="447">
        <v>53235384.850000001</v>
      </c>
      <c r="C64" s="448">
        <f>+B64/B61*100</f>
        <v>12.25983138860486</v>
      </c>
      <c r="D64" s="447">
        <v>9630230</v>
      </c>
      <c r="E64" s="448">
        <f>+D64/D61*100</f>
        <v>6.3278574072850509</v>
      </c>
      <c r="F64" s="447">
        <v>36701302.390000001</v>
      </c>
      <c r="G64" s="448">
        <f>+F64/F61*100</f>
        <v>6.9752659959423076</v>
      </c>
      <c r="H64" s="447">
        <v>99566917.239999995</v>
      </c>
      <c r="I64" s="448">
        <f>+H64/H61*100</f>
        <v>8.9492125874047304</v>
      </c>
    </row>
    <row r="65" spans="1:9" x14ac:dyDescent="0.25">
      <c r="A65" s="446" t="s">
        <v>451</v>
      </c>
      <c r="B65" s="447">
        <v>16129218.109999999</v>
      </c>
      <c r="C65" s="448">
        <f>+B65/B61*100</f>
        <v>3.7144747805581413</v>
      </c>
      <c r="D65" s="447">
        <v>112642873.03</v>
      </c>
      <c r="E65" s="448">
        <f>+D65/D61*100</f>
        <v>74.015681710691752</v>
      </c>
      <c r="F65" s="447">
        <v>36197092.32</v>
      </c>
      <c r="G65" s="448">
        <f>+F65/F61*100</f>
        <v>6.879438351497706</v>
      </c>
      <c r="H65" s="447">
        <v>164969183.46000001</v>
      </c>
      <c r="I65" s="448">
        <f>+H65/H61*100</f>
        <v>14.827658966235482</v>
      </c>
    </row>
    <row r="66" spans="1:9" x14ac:dyDescent="0.25">
      <c r="A66" s="446" t="s">
        <v>453</v>
      </c>
      <c r="B66" s="447">
        <v>155953927.53999999</v>
      </c>
      <c r="C66" s="448">
        <f>+B66/B61*100</f>
        <v>35.915375861720669</v>
      </c>
      <c r="D66" s="447">
        <v>24955068.59</v>
      </c>
      <c r="E66" s="448">
        <f>+D66/D61*100</f>
        <v>16.397543529753499</v>
      </c>
      <c r="F66" s="447">
        <v>208246979.47999999</v>
      </c>
      <c r="G66" s="448">
        <f>+F66/F61*100</f>
        <v>39.578379516044727</v>
      </c>
      <c r="H66" s="447">
        <v>389155975.61000001</v>
      </c>
      <c r="I66" s="448">
        <f>+H66/H61*100</f>
        <v>34.977878716462513</v>
      </c>
    </row>
    <row r="67" spans="1:9" x14ac:dyDescent="0.25">
      <c r="A67" s="446" t="s">
        <v>454</v>
      </c>
      <c r="B67" s="447">
        <v>14365228.529999999</v>
      </c>
      <c r="C67" s="448">
        <f>+B67/B61*100</f>
        <v>3.3082371834600548</v>
      </c>
      <c r="D67" s="447">
        <v>0</v>
      </c>
      <c r="E67" s="448">
        <f>+D67/D61*100</f>
        <v>0</v>
      </c>
      <c r="F67" s="447">
        <v>1203643.46</v>
      </c>
      <c r="G67" s="448">
        <f>+F67/F61*100</f>
        <v>0.22875845681334536</v>
      </c>
      <c r="H67" s="447">
        <v>15568871.99</v>
      </c>
      <c r="I67" s="448">
        <f>+H67/H61*100</f>
        <v>1.3993518032576673</v>
      </c>
    </row>
    <row r="68" spans="1:9" x14ac:dyDescent="0.25">
      <c r="A68" s="446" t="s">
        <v>455</v>
      </c>
      <c r="B68" s="447">
        <v>114508067.92</v>
      </c>
      <c r="C68" s="448">
        <f>+B68/B61*100</f>
        <v>26.370610624675766</v>
      </c>
      <c r="D68" s="447">
        <v>3304178.53</v>
      </c>
      <c r="E68" s="448">
        <f>+D68/D61*100</f>
        <v>2.1711185076631327</v>
      </c>
      <c r="F68" s="447">
        <v>158012349.91</v>
      </c>
      <c r="G68" s="448">
        <f>+F68/F61*100</f>
        <v>30.031037033892037</v>
      </c>
      <c r="H68" s="447">
        <v>275824596.36000001</v>
      </c>
      <c r="I68" s="448">
        <f>+H68/H61*100</f>
        <v>24.791497196913127</v>
      </c>
    </row>
    <row r="69" spans="1:9" x14ac:dyDescent="0.25">
      <c r="A69" s="446" t="s">
        <v>456</v>
      </c>
      <c r="B69" s="447">
        <v>25414732.649999999</v>
      </c>
      <c r="C69" s="448">
        <f>+B69/B61*100</f>
        <v>5.8528803342626867</v>
      </c>
      <c r="D69" s="447">
        <v>0</v>
      </c>
      <c r="E69" s="448">
        <f>+D69/D61*100</f>
        <v>0</v>
      </c>
      <c r="F69" s="447">
        <v>37731648.920000002</v>
      </c>
      <c r="G69" s="448">
        <f>+F69/F61*100</f>
        <v>7.1710885048651614</v>
      </c>
      <c r="H69" s="447">
        <v>63146381.57</v>
      </c>
      <c r="I69" s="448">
        <f>+H69/H61*100</f>
        <v>5.6756843383344071</v>
      </c>
    </row>
    <row r="70" spans="1:9" x14ac:dyDescent="0.25">
      <c r="A70" s="457"/>
      <c r="B70" s="451"/>
      <c r="C70" s="458"/>
      <c r="D70" s="451"/>
      <c r="E70" s="459"/>
      <c r="F70" s="451"/>
      <c r="G70" s="459"/>
      <c r="H70" s="451"/>
      <c r="I70" s="459"/>
    </row>
    <row r="71" spans="1:9" x14ac:dyDescent="0.25">
      <c r="A71" s="421"/>
      <c r="B71" s="422"/>
      <c r="C71" s="422"/>
      <c r="D71" s="422"/>
      <c r="F71" s="422"/>
      <c r="H71" s="422"/>
    </row>
    <row r="72" spans="1:9" x14ac:dyDescent="0.25">
      <c r="A72" s="962" t="s">
        <v>389</v>
      </c>
      <c r="B72" s="962"/>
      <c r="C72" s="962"/>
      <c r="D72" s="962"/>
      <c r="E72" s="962"/>
      <c r="F72" s="962"/>
      <c r="G72" s="962"/>
      <c r="H72" s="962"/>
      <c r="I72" s="962"/>
    </row>
    <row r="73" spans="1:9" x14ac:dyDescent="0.25">
      <c r="A73" s="962" t="s">
        <v>390</v>
      </c>
      <c r="B73" s="962"/>
      <c r="C73" s="962"/>
      <c r="D73" s="962"/>
      <c r="E73" s="962"/>
      <c r="F73" s="962"/>
      <c r="G73" s="962"/>
      <c r="H73" s="962"/>
      <c r="I73" s="962"/>
    </row>
    <row r="74" spans="1:9" x14ac:dyDescent="0.25">
      <c r="A74" s="962" t="s">
        <v>462</v>
      </c>
      <c r="B74" s="962"/>
      <c r="C74" s="962"/>
      <c r="D74" s="962"/>
      <c r="E74" s="962"/>
      <c r="F74" s="962"/>
      <c r="G74" s="962"/>
      <c r="H74" s="962"/>
      <c r="I74" s="962"/>
    </row>
    <row r="75" spans="1:9" x14ac:dyDescent="0.25">
      <c r="A75" s="962" t="s">
        <v>392</v>
      </c>
      <c r="B75" s="962"/>
      <c r="C75" s="962"/>
      <c r="D75" s="962"/>
      <c r="E75" s="962"/>
      <c r="F75" s="962"/>
      <c r="G75" s="962"/>
      <c r="H75" s="962"/>
      <c r="I75" s="962"/>
    </row>
    <row r="76" spans="1:9" x14ac:dyDescent="0.25">
      <c r="A76" s="428"/>
      <c r="B76" s="428"/>
      <c r="C76" s="428"/>
      <c r="D76" s="428"/>
      <c r="E76" s="428"/>
      <c r="F76" s="428"/>
      <c r="G76" s="428"/>
      <c r="H76" s="428"/>
      <c r="I76" s="428"/>
    </row>
    <row r="77" spans="1:9" x14ac:dyDescent="0.25">
      <c r="A77" s="953" t="s">
        <v>430</v>
      </c>
      <c r="B77" s="963">
        <v>2016</v>
      </c>
      <c r="C77" s="963"/>
      <c r="D77" s="963"/>
      <c r="E77" s="963"/>
      <c r="F77" s="963"/>
      <c r="G77" s="963"/>
      <c r="H77" s="963"/>
      <c r="I77" s="963"/>
    </row>
    <row r="78" spans="1:9" x14ac:dyDescent="0.25">
      <c r="A78" s="953"/>
      <c r="B78" s="316" t="s">
        <v>421</v>
      </c>
      <c r="C78" s="316" t="s">
        <v>12</v>
      </c>
      <c r="D78" s="357" t="s">
        <v>422</v>
      </c>
      <c r="E78" s="357" t="s">
        <v>12</v>
      </c>
      <c r="F78" s="357" t="s">
        <v>423</v>
      </c>
      <c r="G78" s="357" t="s">
        <v>12</v>
      </c>
      <c r="H78" s="357" t="s">
        <v>424</v>
      </c>
      <c r="I78" s="357" t="s">
        <v>12</v>
      </c>
    </row>
    <row r="79" spans="1:9" x14ac:dyDescent="0.25">
      <c r="A79" s="317"/>
      <c r="B79" s="435"/>
      <c r="C79" s="436"/>
      <c r="D79" s="438"/>
      <c r="E79" s="439"/>
      <c r="F79" s="438"/>
      <c r="G79" s="439"/>
      <c r="H79" s="438"/>
      <c r="I79" s="439"/>
    </row>
    <row r="80" spans="1:9" x14ac:dyDescent="0.25">
      <c r="A80" s="440" t="s">
        <v>396</v>
      </c>
      <c r="B80" s="461">
        <v>134235920.56</v>
      </c>
      <c r="C80" s="442"/>
      <c r="D80" s="461">
        <v>1743900225.5999999</v>
      </c>
      <c r="E80" s="445"/>
      <c r="F80" s="461">
        <v>2309416061.27</v>
      </c>
      <c r="G80" s="445"/>
      <c r="H80" s="461">
        <v>4187552207.4299998</v>
      </c>
      <c r="I80" s="445"/>
    </row>
    <row r="81" spans="1:9" x14ac:dyDescent="0.25">
      <c r="A81" s="440"/>
      <c r="B81" s="461"/>
      <c r="C81" s="442"/>
      <c r="D81" s="461"/>
      <c r="E81" s="445"/>
      <c r="F81" s="461"/>
      <c r="G81" s="445"/>
      <c r="H81" s="461"/>
      <c r="I81" s="445"/>
    </row>
    <row r="82" spans="1:9" ht="25.5" x14ac:dyDescent="0.25">
      <c r="A82" s="460" t="s">
        <v>459</v>
      </c>
      <c r="B82" s="462">
        <v>134064920.56</v>
      </c>
      <c r="C82" s="448">
        <f>+B82/B80*100</f>
        <v>99.872612338570306</v>
      </c>
      <c r="D82" s="462">
        <v>705574424.74000001</v>
      </c>
      <c r="E82" s="448">
        <f>+D82/D80*100</f>
        <v>40.459563820358049</v>
      </c>
      <c r="F82" s="462">
        <v>852611216.39999998</v>
      </c>
      <c r="G82" s="448">
        <f>+F82/F80*100</f>
        <v>36.918909099953595</v>
      </c>
      <c r="H82" s="462">
        <v>1692250561.7</v>
      </c>
      <c r="I82" s="448">
        <f>+H82/H80*100</f>
        <v>40.411449884670795</v>
      </c>
    </row>
    <row r="83" spans="1:9" ht="38.25" x14ac:dyDescent="0.25">
      <c r="A83" s="460" t="s">
        <v>460</v>
      </c>
      <c r="B83" s="462">
        <v>171000</v>
      </c>
      <c r="C83" s="448">
        <f>+B83/B80*100</f>
        <v>0.12738766142968969</v>
      </c>
      <c r="D83" s="462">
        <v>1038325800.86</v>
      </c>
      <c r="E83" s="448">
        <f>+D83/D80*100</f>
        <v>59.540436179641951</v>
      </c>
      <c r="F83" s="462">
        <v>1456804844.8699999</v>
      </c>
      <c r="G83" s="448">
        <f>+F83/F80*100</f>
        <v>63.081090900046398</v>
      </c>
      <c r="H83" s="462">
        <v>2495301645.73</v>
      </c>
      <c r="I83" s="448">
        <f>+H83/H80*100</f>
        <v>59.588550115329205</v>
      </c>
    </row>
    <row r="84" spans="1:9" x14ac:dyDescent="0.25">
      <c r="A84" s="463"/>
      <c r="B84" s="464"/>
      <c r="C84" s="459"/>
      <c r="D84" s="464"/>
      <c r="E84" s="459"/>
      <c r="F84" s="464"/>
      <c r="G84" s="459"/>
      <c r="H84" s="464"/>
      <c r="I84" s="459"/>
    </row>
  </sheetData>
  <mergeCells count="30">
    <mergeCell ref="A1:I1"/>
    <mergeCell ref="A2:I2"/>
    <mergeCell ref="A3:I3"/>
    <mergeCell ref="A4:I4"/>
    <mergeCell ref="A6:A7"/>
    <mergeCell ref="B6:I6"/>
    <mergeCell ref="A17:I17"/>
    <mergeCell ref="A18:I18"/>
    <mergeCell ref="A19:I19"/>
    <mergeCell ref="A20:I20"/>
    <mergeCell ref="A21:A22"/>
    <mergeCell ref="B21:I21"/>
    <mergeCell ref="A34:I34"/>
    <mergeCell ref="A35:I35"/>
    <mergeCell ref="A36:I36"/>
    <mergeCell ref="A37:I37"/>
    <mergeCell ref="A39:A40"/>
    <mergeCell ref="B39:I39"/>
    <mergeCell ref="A53:I53"/>
    <mergeCell ref="A54:I54"/>
    <mergeCell ref="A55:I55"/>
    <mergeCell ref="A56:I56"/>
    <mergeCell ref="A58:A59"/>
    <mergeCell ref="B58:I58"/>
    <mergeCell ref="A72:I72"/>
    <mergeCell ref="A73:I73"/>
    <mergeCell ref="A74:I74"/>
    <mergeCell ref="A75:I75"/>
    <mergeCell ref="A77:A78"/>
    <mergeCell ref="B77:I77"/>
  </mergeCells>
  <printOptions horizontalCentered="1"/>
  <pageMargins left="0.19685039370078741" right="0.19685039370078741" top="0.39370078740157483" bottom="0.19685039370078741" header="0" footer="0.19685039370078741"/>
  <pageSetup orientation="portrait" errors="NA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showGridLines="0" workbookViewId="0">
      <selection activeCell="C35" sqref="C35"/>
    </sheetView>
  </sheetViews>
  <sheetFormatPr baseColWidth="10" defaultRowHeight="12.75" x14ac:dyDescent="0.25"/>
  <cols>
    <col min="1" max="1" width="50.7109375" style="485" customWidth="1"/>
    <col min="2" max="2" width="11.7109375" style="355" bestFit="1" customWidth="1"/>
    <col min="3" max="3" width="6.7109375" style="355" customWidth="1"/>
    <col min="4" max="4" width="12.42578125" style="355" bestFit="1" customWidth="1"/>
    <col min="5" max="5" width="6.7109375" style="355" customWidth="1"/>
    <col min="6" max="6" width="11.7109375" style="355" bestFit="1" customWidth="1"/>
    <col min="7" max="7" width="6.7109375" style="355" customWidth="1"/>
    <col min="8" max="8" width="12.42578125" style="355" bestFit="1" customWidth="1"/>
    <col min="9" max="9" width="6.7109375" style="355" customWidth="1"/>
    <col min="10" max="256" width="11.42578125" style="355"/>
    <col min="257" max="257" width="50.7109375" style="355" customWidth="1"/>
    <col min="258" max="258" width="11.7109375" style="355" bestFit="1" customWidth="1"/>
    <col min="259" max="259" width="6.7109375" style="355" customWidth="1"/>
    <col min="260" max="260" width="12.42578125" style="355" bestFit="1" customWidth="1"/>
    <col min="261" max="261" width="6.7109375" style="355" customWidth="1"/>
    <col min="262" max="262" width="11.7109375" style="355" bestFit="1" customWidth="1"/>
    <col min="263" max="263" width="6.7109375" style="355" customWidth="1"/>
    <col min="264" max="264" width="12.42578125" style="355" bestFit="1" customWidth="1"/>
    <col min="265" max="265" width="6.7109375" style="355" customWidth="1"/>
    <col min="266" max="512" width="11.42578125" style="355"/>
    <col min="513" max="513" width="50.7109375" style="355" customWidth="1"/>
    <col min="514" max="514" width="11.7109375" style="355" bestFit="1" customWidth="1"/>
    <col min="515" max="515" width="6.7109375" style="355" customWidth="1"/>
    <col min="516" max="516" width="12.42578125" style="355" bestFit="1" customWidth="1"/>
    <col min="517" max="517" width="6.7109375" style="355" customWidth="1"/>
    <col min="518" max="518" width="11.7109375" style="355" bestFit="1" customWidth="1"/>
    <col min="519" max="519" width="6.7109375" style="355" customWidth="1"/>
    <col min="520" max="520" width="12.42578125" style="355" bestFit="1" customWidth="1"/>
    <col min="521" max="521" width="6.7109375" style="355" customWidth="1"/>
    <col min="522" max="768" width="11.42578125" style="355"/>
    <col min="769" max="769" width="50.7109375" style="355" customWidth="1"/>
    <col min="770" max="770" width="11.7109375" style="355" bestFit="1" customWidth="1"/>
    <col min="771" max="771" width="6.7109375" style="355" customWidth="1"/>
    <col min="772" max="772" width="12.42578125" style="355" bestFit="1" customWidth="1"/>
    <col min="773" max="773" width="6.7109375" style="355" customWidth="1"/>
    <col min="774" max="774" width="11.7109375" style="355" bestFit="1" customWidth="1"/>
    <col min="775" max="775" width="6.7109375" style="355" customWidth="1"/>
    <col min="776" max="776" width="12.42578125" style="355" bestFit="1" customWidth="1"/>
    <col min="777" max="777" width="6.7109375" style="355" customWidth="1"/>
    <col min="778" max="1024" width="11.42578125" style="355"/>
    <col min="1025" max="1025" width="50.7109375" style="355" customWidth="1"/>
    <col min="1026" max="1026" width="11.7109375" style="355" bestFit="1" customWidth="1"/>
    <col min="1027" max="1027" width="6.7109375" style="355" customWidth="1"/>
    <col min="1028" max="1028" width="12.42578125" style="355" bestFit="1" customWidth="1"/>
    <col min="1029" max="1029" width="6.7109375" style="355" customWidth="1"/>
    <col min="1030" max="1030" width="11.7109375" style="355" bestFit="1" customWidth="1"/>
    <col min="1031" max="1031" width="6.7109375" style="355" customWidth="1"/>
    <col min="1032" max="1032" width="12.42578125" style="355" bestFit="1" customWidth="1"/>
    <col min="1033" max="1033" width="6.7109375" style="355" customWidth="1"/>
    <col min="1034" max="1280" width="11.42578125" style="355"/>
    <col min="1281" max="1281" width="50.7109375" style="355" customWidth="1"/>
    <col min="1282" max="1282" width="11.7109375" style="355" bestFit="1" customWidth="1"/>
    <col min="1283" max="1283" width="6.7109375" style="355" customWidth="1"/>
    <col min="1284" max="1284" width="12.42578125" style="355" bestFit="1" customWidth="1"/>
    <col min="1285" max="1285" width="6.7109375" style="355" customWidth="1"/>
    <col min="1286" max="1286" width="11.7109375" style="355" bestFit="1" customWidth="1"/>
    <col min="1287" max="1287" width="6.7109375" style="355" customWidth="1"/>
    <col min="1288" max="1288" width="12.42578125" style="355" bestFit="1" customWidth="1"/>
    <col min="1289" max="1289" width="6.7109375" style="355" customWidth="1"/>
    <col min="1290" max="1536" width="11.42578125" style="355"/>
    <col min="1537" max="1537" width="50.7109375" style="355" customWidth="1"/>
    <col min="1538" max="1538" width="11.7109375" style="355" bestFit="1" customWidth="1"/>
    <col min="1539" max="1539" width="6.7109375" style="355" customWidth="1"/>
    <col min="1540" max="1540" width="12.42578125" style="355" bestFit="1" customWidth="1"/>
    <col min="1541" max="1541" width="6.7109375" style="355" customWidth="1"/>
    <col min="1542" max="1542" width="11.7109375" style="355" bestFit="1" customWidth="1"/>
    <col min="1543" max="1543" width="6.7109375" style="355" customWidth="1"/>
    <col min="1544" max="1544" width="12.42578125" style="355" bestFit="1" customWidth="1"/>
    <col min="1545" max="1545" width="6.7109375" style="355" customWidth="1"/>
    <col min="1546" max="1792" width="11.42578125" style="355"/>
    <col min="1793" max="1793" width="50.7109375" style="355" customWidth="1"/>
    <col min="1794" max="1794" width="11.7109375" style="355" bestFit="1" customWidth="1"/>
    <col min="1795" max="1795" width="6.7109375" style="355" customWidth="1"/>
    <col min="1796" max="1796" width="12.42578125" style="355" bestFit="1" customWidth="1"/>
    <col min="1797" max="1797" width="6.7109375" style="355" customWidth="1"/>
    <col min="1798" max="1798" width="11.7109375" style="355" bestFit="1" customWidth="1"/>
    <col min="1799" max="1799" width="6.7109375" style="355" customWidth="1"/>
    <col min="1800" max="1800" width="12.42578125" style="355" bestFit="1" customWidth="1"/>
    <col min="1801" max="1801" width="6.7109375" style="355" customWidth="1"/>
    <col min="1802" max="2048" width="11.42578125" style="355"/>
    <col min="2049" max="2049" width="50.7109375" style="355" customWidth="1"/>
    <col min="2050" max="2050" width="11.7109375" style="355" bestFit="1" customWidth="1"/>
    <col min="2051" max="2051" width="6.7109375" style="355" customWidth="1"/>
    <col min="2052" max="2052" width="12.42578125" style="355" bestFit="1" customWidth="1"/>
    <col min="2053" max="2053" width="6.7109375" style="355" customWidth="1"/>
    <col min="2054" max="2054" width="11.7109375" style="355" bestFit="1" customWidth="1"/>
    <col min="2055" max="2055" width="6.7109375" style="355" customWidth="1"/>
    <col min="2056" max="2056" width="12.42578125" style="355" bestFit="1" customWidth="1"/>
    <col min="2057" max="2057" width="6.7109375" style="355" customWidth="1"/>
    <col min="2058" max="2304" width="11.42578125" style="355"/>
    <col min="2305" max="2305" width="50.7109375" style="355" customWidth="1"/>
    <col min="2306" max="2306" width="11.7109375" style="355" bestFit="1" customWidth="1"/>
    <col min="2307" max="2307" width="6.7109375" style="355" customWidth="1"/>
    <col min="2308" max="2308" width="12.42578125" style="355" bestFit="1" customWidth="1"/>
    <col min="2309" max="2309" width="6.7109375" style="355" customWidth="1"/>
    <col min="2310" max="2310" width="11.7109375" style="355" bestFit="1" customWidth="1"/>
    <col min="2311" max="2311" width="6.7109375" style="355" customWidth="1"/>
    <col min="2312" max="2312" width="12.42578125" style="355" bestFit="1" customWidth="1"/>
    <col min="2313" max="2313" width="6.7109375" style="355" customWidth="1"/>
    <col min="2314" max="2560" width="11.42578125" style="355"/>
    <col min="2561" max="2561" width="50.7109375" style="355" customWidth="1"/>
    <col min="2562" max="2562" width="11.7109375" style="355" bestFit="1" customWidth="1"/>
    <col min="2563" max="2563" width="6.7109375" style="355" customWidth="1"/>
    <col min="2564" max="2564" width="12.42578125" style="355" bestFit="1" customWidth="1"/>
    <col min="2565" max="2565" width="6.7109375" style="355" customWidth="1"/>
    <col min="2566" max="2566" width="11.7109375" style="355" bestFit="1" customWidth="1"/>
    <col min="2567" max="2567" width="6.7109375" style="355" customWidth="1"/>
    <col min="2568" max="2568" width="12.42578125" style="355" bestFit="1" customWidth="1"/>
    <col min="2569" max="2569" width="6.7109375" style="355" customWidth="1"/>
    <col min="2570" max="2816" width="11.42578125" style="355"/>
    <col min="2817" max="2817" width="50.7109375" style="355" customWidth="1"/>
    <col min="2818" max="2818" width="11.7109375" style="355" bestFit="1" customWidth="1"/>
    <col min="2819" max="2819" width="6.7109375" style="355" customWidth="1"/>
    <col min="2820" max="2820" width="12.42578125" style="355" bestFit="1" customWidth="1"/>
    <col min="2821" max="2821" width="6.7109375" style="355" customWidth="1"/>
    <col min="2822" max="2822" width="11.7109375" style="355" bestFit="1" customWidth="1"/>
    <col min="2823" max="2823" width="6.7109375" style="355" customWidth="1"/>
    <col min="2824" max="2824" width="12.42578125" style="355" bestFit="1" customWidth="1"/>
    <col min="2825" max="2825" width="6.7109375" style="355" customWidth="1"/>
    <col min="2826" max="3072" width="11.42578125" style="355"/>
    <col min="3073" max="3073" width="50.7109375" style="355" customWidth="1"/>
    <col min="3074" max="3074" width="11.7109375" style="355" bestFit="1" customWidth="1"/>
    <col min="3075" max="3075" width="6.7109375" style="355" customWidth="1"/>
    <col min="3076" max="3076" width="12.42578125" style="355" bestFit="1" customWidth="1"/>
    <col min="3077" max="3077" width="6.7109375" style="355" customWidth="1"/>
    <col min="3078" max="3078" width="11.7109375" style="355" bestFit="1" customWidth="1"/>
    <col min="3079" max="3079" width="6.7109375" style="355" customWidth="1"/>
    <col min="3080" max="3080" width="12.42578125" style="355" bestFit="1" customWidth="1"/>
    <col min="3081" max="3081" width="6.7109375" style="355" customWidth="1"/>
    <col min="3082" max="3328" width="11.42578125" style="355"/>
    <col min="3329" max="3329" width="50.7109375" style="355" customWidth="1"/>
    <col min="3330" max="3330" width="11.7109375" style="355" bestFit="1" customWidth="1"/>
    <col min="3331" max="3331" width="6.7109375" style="355" customWidth="1"/>
    <col min="3332" max="3332" width="12.42578125" style="355" bestFit="1" customWidth="1"/>
    <col min="3333" max="3333" width="6.7109375" style="355" customWidth="1"/>
    <col min="3334" max="3334" width="11.7109375" style="355" bestFit="1" customWidth="1"/>
    <col min="3335" max="3335" width="6.7109375" style="355" customWidth="1"/>
    <col min="3336" max="3336" width="12.42578125" style="355" bestFit="1" customWidth="1"/>
    <col min="3337" max="3337" width="6.7109375" style="355" customWidth="1"/>
    <col min="3338" max="3584" width="11.42578125" style="355"/>
    <col min="3585" max="3585" width="50.7109375" style="355" customWidth="1"/>
    <col min="3586" max="3586" width="11.7109375" style="355" bestFit="1" customWidth="1"/>
    <col min="3587" max="3587" width="6.7109375" style="355" customWidth="1"/>
    <col min="3588" max="3588" width="12.42578125" style="355" bestFit="1" customWidth="1"/>
    <col min="3589" max="3589" width="6.7109375" style="355" customWidth="1"/>
    <col min="3590" max="3590" width="11.7109375" style="355" bestFit="1" customWidth="1"/>
    <col min="3591" max="3591" width="6.7109375" style="355" customWidth="1"/>
    <col min="3592" max="3592" width="12.42578125" style="355" bestFit="1" customWidth="1"/>
    <col min="3593" max="3593" width="6.7109375" style="355" customWidth="1"/>
    <col min="3594" max="3840" width="11.42578125" style="355"/>
    <col min="3841" max="3841" width="50.7109375" style="355" customWidth="1"/>
    <col min="3842" max="3842" width="11.7109375" style="355" bestFit="1" customWidth="1"/>
    <col min="3843" max="3843" width="6.7109375" style="355" customWidth="1"/>
    <col min="3844" max="3844" width="12.42578125" style="355" bestFit="1" customWidth="1"/>
    <col min="3845" max="3845" width="6.7109375" style="355" customWidth="1"/>
    <col min="3846" max="3846" width="11.7109375" style="355" bestFit="1" customWidth="1"/>
    <col min="3847" max="3847" width="6.7109375" style="355" customWidth="1"/>
    <col min="3848" max="3848" width="12.42578125" style="355" bestFit="1" customWidth="1"/>
    <col min="3849" max="3849" width="6.7109375" style="355" customWidth="1"/>
    <col min="3850" max="4096" width="11.42578125" style="355"/>
    <col min="4097" max="4097" width="50.7109375" style="355" customWidth="1"/>
    <col min="4098" max="4098" width="11.7109375" style="355" bestFit="1" customWidth="1"/>
    <col min="4099" max="4099" width="6.7109375" style="355" customWidth="1"/>
    <col min="4100" max="4100" width="12.42578125" style="355" bestFit="1" customWidth="1"/>
    <col min="4101" max="4101" width="6.7109375" style="355" customWidth="1"/>
    <col min="4102" max="4102" width="11.7109375" style="355" bestFit="1" customWidth="1"/>
    <col min="4103" max="4103" width="6.7109375" style="355" customWidth="1"/>
    <col min="4104" max="4104" width="12.42578125" style="355" bestFit="1" customWidth="1"/>
    <col min="4105" max="4105" width="6.7109375" style="355" customWidth="1"/>
    <col min="4106" max="4352" width="11.42578125" style="355"/>
    <col min="4353" max="4353" width="50.7109375" style="355" customWidth="1"/>
    <col min="4354" max="4354" width="11.7109375" style="355" bestFit="1" customWidth="1"/>
    <col min="4355" max="4355" width="6.7109375" style="355" customWidth="1"/>
    <col min="4356" max="4356" width="12.42578125" style="355" bestFit="1" customWidth="1"/>
    <col min="4357" max="4357" width="6.7109375" style="355" customWidth="1"/>
    <col min="4358" max="4358" width="11.7109375" style="355" bestFit="1" customWidth="1"/>
    <col min="4359" max="4359" width="6.7109375" style="355" customWidth="1"/>
    <col min="4360" max="4360" width="12.42578125" style="355" bestFit="1" customWidth="1"/>
    <col min="4361" max="4361" width="6.7109375" style="355" customWidth="1"/>
    <col min="4362" max="4608" width="11.42578125" style="355"/>
    <col min="4609" max="4609" width="50.7109375" style="355" customWidth="1"/>
    <col min="4610" max="4610" width="11.7109375" style="355" bestFit="1" customWidth="1"/>
    <col min="4611" max="4611" width="6.7109375" style="355" customWidth="1"/>
    <col min="4612" max="4612" width="12.42578125" style="355" bestFit="1" customWidth="1"/>
    <col min="4613" max="4613" width="6.7109375" style="355" customWidth="1"/>
    <col min="4614" max="4614" width="11.7109375" style="355" bestFit="1" customWidth="1"/>
    <col min="4615" max="4615" width="6.7109375" style="355" customWidth="1"/>
    <col min="4616" max="4616" width="12.42578125" style="355" bestFit="1" customWidth="1"/>
    <col min="4617" max="4617" width="6.7109375" style="355" customWidth="1"/>
    <col min="4618" max="4864" width="11.42578125" style="355"/>
    <col min="4865" max="4865" width="50.7109375" style="355" customWidth="1"/>
    <col min="4866" max="4866" width="11.7109375" style="355" bestFit="1" customWidth="1"/>
    <col min="4867" max="4867" width="6.7109375" style="355" customWidth="1"/>
    <col min="4868" max="4868" width="12.42578125" style="355" bestFit="1" customWidth="1"/>
    <col min="4869" max="4869" width="6.7109375" style="355" customWidth="1"/>
    <col min="4870" max="4870" width="11.7109375" style="355" bestFit="1" customWidth="1"/>
    <col min="4871" max="4871" width="6.7109375" style="355" customWidth="1"/>
    <col min="4872" max="4872" width="12.42578125" style="355" bestFit="1" customWidth="1"/>
    <col min="4873" max="4873" width="6.7109375" style="355" customWidth="1"/>
    <col min="4874" max="5120" width="11.42578125" style="355"/>
    <col min="5121" max="5121" width="50.7109375" style="355" customWidth="1"/>
    <col min="5122" max="5122" width="11.7109375" style="355" bestFit="1" customWidth="1"/>
    <col min="5123" max="5123" width="6.7109375" style="355" customWidth="1"/>
    <col min="5124" max="5124" width="12.42578125" style="355" bestFit="1" customWidth="1"/>
    <col min="5125" max="5125" width="6.7109375" style="355" customWidth="1"/>
    <col min="5126" max="5126" width="11.7109375" style="355" bestFit="1" customWidth="1"/>
    <col min="5127" max="5127" width="6.7109375" style="355" customWidth="1"/>
    <col min="5128" max="5128" width="12.42578125" style="355" bestFit="1" customWidth="1"/>
    <col min="5129" max="5129" width="6.7109375" style="355" customWidth="1"/>
    <col min="5130" max="5376" width="11.42578125" style="355"/>
    <col min="5377" max="5377" width="50.7109375" style="355" customWidth="1"/>
    <col min="5378" max="5378" width="11.7109375" style="355" bestFit="1" customWidth="1"/>
    <col min="5379" max="5379" width="6.7109375" style="355" customWidth="1"/>
    <col min="5380" max="5380" width="12.42578125" style="355" bestFit="1" customWidth="1"/>
    <col min="5381" max="5381" width="6.7109375" style="355" customWidth="1"/>
    <col min="5382" max="5382" width="11.7109375" style="355" bestFit="1" customWidth="1"/>
    <col min="5383" max="5383" width="6.7109375" style="355" customWidth="1"/>
    <col min="5384" max="5384" width="12.42578125" style="355" bestFit="1" customWidth="1"/>
    <col min="5385" max="5385" width="6.7109375" style="355" customWidth="1"/>
    <col min="5386" max="5632" width="11.42578125" style="355"/>
    <col min="5633" max="5633" width="50.7109375" style="355" customWidth="1"/>
    <col min="5634" max="5634" width="11.7109375" style="355" bestFit="1" customWidth="1"/>
    <col min="5635" max="5635" width="6.7109375" style="355" customWidth="1"/>
    <col min="5636" max="5636" width="12.42578125" style="355" bestFit="1" customWidth="1"/>
    <col min="5637" max="5637" width="6.7109375" style="355" customWidth="1"/>
    <col min="5638" max="5638" width="11.7109375" style="355" bestFit="1" customWidth="1"/>
    <col min="5639" max="5639" width="6.7109375" style="355" customWidth="1"/>
    <col min="5640" max="5640" width="12.42578125" style="355" bestFit="1" customWidth="1"/>
    <col min="5641" max="5641" width="6.7109375" style="355" customWidth="1"/>
    <col min="5642" max="5888" width="11.42578125" style="355"/>
    <col min="5889" max="5889" width="50.7109375" style="355" customWidth="1"/>
    <col min="5890" max="5890" width="11.7109375" style="355" bestFit="1" customWidth="1"/>
    <col min="5891" max="5891" width="6.7109375" style="355" customWidth="1"/>
    <col min="5892" max="5892" width="12.42578125" style="355" bestFit="1" customWidth="1"/>
    <col min="5893" max="5893" width="6.7109375" style="355" customWidth="1"/>
    <col min="5894" max="5894" width="11.7109375" style="355" bestFit="1" customWidth="1"/>
    <col min="5895" max="5895" width="6.7109375" style="355" customWidth="1"/>
    <col min="5896" max="5896" width="12.42578125" style="355" bestFit="1" customWidth="1"/>
    <col min="5897" max="5897" width="6.7109375" style="355" customWidth="1"/>
    <col min="5898" max="6144" width="11.42578125" style="355"/>
    <col min="6145" max="6145" width="50.7109375" style="355" customWidth="1"/>
    <col min="6146" max="6146" width="11.7109375" style="355" bestFit="1" customWidth="1"/>
    <col min="6147" max="6147" width="6.7109375" style="355" customWidth="1"/>
    <col min="6148" max="6148" width="12.42578125" style="355" bestFit="1" customWidth="1"/>
    <col min="6149" max="6149" width="6.7109375" style="355" customWidth="1"/>
    <col min="6150" max="6150" width="11.7109375" style="355" bestFit="1" customWidth="1"/>
    <col min="6151" max="6151" width="6.7109375" style="355" customWidth="1"/>
    <col min="6152" max="6152" width="12.42578125" style="355" bestFit="1" customWidth="1"/>
    <col min="6153" max="6153" width="6.7109375" style="355" customWidth="1"/>
    <col min="6154" max="6400" width="11.42578125" style="355"/>
    <col min="6401" max="6401" width="50.7109375" style="355" customWidth="1"/>
    <col min="6402" max="6402" width="11.7109375" style="355" bestFit="1" customWidth="1"/>
    <col min="6403" max="6403" width="6.7109375" style="355" customWidth="1"/>
    <col min="6404" max="6404" width="12.42578125" style="355" bestFit="1" customWidth="1"/>
    <col min="6405" max="6405" width="6.7109375" style="355" customWidth="1"/>
    <col min="6406" max="6406" width="11.7109375" style="355" bestFit="1" customWidth="1"/>
    <col min="6407" max="6407" width="6.7109375" style="355" customWidth="1"/>
    <col min="6408" max="6408" width="12.42578125" style="355" bestFit="1" customWidth="1"/>
    <col min="6409" max="6409" width="6.7109375" style="355" customWidth="1"/>
    <col min="6410" max="6656" width="11.42578125" style="355"/>
    <col min="6657" max="6657" width="50.7109375" style="355" customWidth="1"/>
    <col min="6658" max="6658" width="11.7109375" style="355" bestFit="1" customWidth="1"/>
    <col min="6659" max="6659" width="6.7109375" style="355" customWidth="1"/>
    <col min="6660" max="6660" width="12.42578125" style="355" bestFit="1" customWidth="1"/>
    <col min="6661" max="6661" width="6.7109375" style="355" customWidth="1"/>
    <col min="6662" max="6662" width="11.7109375" style="355" bestFit="1" customWidth="1"/>
    <col min="6663" max="6663" width="6.7109375" style="355" customWidth="1"/>
    <col min="6664" max="6664" width="12.42578125" style="355" bestFit="1" customWidth="1"/>
    <col min="6665" max="6665" width="6.7109375" style="355" customWidth="1"/>
    <col min="6666" max="6912" width="11.42578125" style="355"/>
    <col min="6913" max="6913" width="50.7109375" style="355" customWidth="1"/>
    <col min="6914" max="6914" width="11.7109375" style="355" bestFit="1" customWidth="1"/>
    <col min="6915" max="6915" width="6.7109375" style="355" customWidth="1"/>
    <col min="6916" max="6916" width="12.42578125" style="355" bestFit="1" customWidth="1"/>
    <col min="6917" max="6917" width="6.7109375" style="355" customWidth="1"/>
    <col min="6918" max="6918" width="11.7109375" style="355" bestFit="1" customWidth="1"/>
    <col min="6919" max="6919" width="6.7109375" style="355" customWidth="1"/>
    <col min="6920" max="6920" width="12.42578125" style="355" bestFit="1" customWidth="1"/>
    <col min="6921" max="6921" width="6.7109375" style="355" customWidth="1"/>
    <col min="6922" max="7168" width="11.42578125" style="355"/>
    <col min="7169" max="7169" width="50.7109375" style="355" customWidth="1"/>
    <col min="7170" max="7170" width="11.7109375" style="355" bestFit="1" customWidth="1"/>
    <col min="7171" max="7171" width="6.7109375" style="355" customWidth="1"/>
    <col min="7172" max="7172" width="12.42578125" style="355" bestFit="1" customWidth="1"/>
    <col min="7173" max="7173" width="6.7109375" style="355" customWidth="1"/>
    <col min="7174" max="7174" width="11.7109375" style="355" bestFit="1" customWidth="1"/>
    <col min="7175" max="7175" width="6.7109375" style="355" customWidth="1"/>
    <col min="7176" max="7176" width="12.42578125" style="355" bestFit="1" customWidth="1"/>
    <col min="7177" max="7177" width="6.7109375" style="355" customWidth="1"/>
    <col min="7178" max="7424" width="11.42578125" style="355"/>
    <col min="7425" max="7425" width="50.7109375" style="355" customWidth="1"/>
    <col min="7426" max="7426" width="11.7109375" style="355" bestFit="1" customWidth="1"/>
    <col min="7427" max="7427" width="6.7109375" style="355" customWidth="1"/>
    <col min="7428" max="7428" width="12.42578125" style="355" bestFit="1" customWidth="1"/>
    <col min="7429" max="7429" width="6.7109375" style="355" customWidth="1"/>
    <col min="7430" max="7430" width="11.7109375" style="355" bestFit="1" customWidth="1"/>
    <col min="7431" max="7431" width="6.7109375" style="355" customWidth="1"/>
    <col min="7432" max="7432" width="12.42578125" style="355" bestFit="1" customWidth="1"/>
    <col min="7433" max="7433" width="6.7109375" style="355" customWidth="1"/>
    <col min="7434" max="7680" width="11.42578125" style="355"/>
    <col min="7681" max="7681" width="50.7109375" style="355" customWidth="1"/>
    <col min="7682" max="7682" width="11.7109375" style="355" bestFit="1" customWidth="1"/>
    <col min="7683" max="7683" width="6.7109375" style="355" customWidth="1"/>
    <col min="7684" max="7684" width="12.42578125" style="355" bestFit="1" customWidth="1"/>
    <col min="7685" max="7685" width="6.7109375" style="355" customWidth="1"/>
    <col min="7686" max="7686" width="11.7109375" style="355" bestFit="1" customWidth="1"/>
    <col min="7687" max="7687" width="6.7109375" style="355" customWidth="1"/>
    <col min="7688" max="7688" width="12.42578125" style="355" bestFit="1" customWidth="1"/>
    <col min="7689" max="7689" width="6.7109375" style="355" customWidth="1"/>
    <col min="7690" max="7936" width="11.42578125" style="355"/>
    <col min="7937" max="7937" width="50.7109375" style="355" customWidth="1"/>
    <col min="7938" max="7938" width="11.7109375" style="355" bestFit="1" customWidth="1"/>
    <col min="7939" max="7939" width="6.7109375" style="355" customWidth="1"/>
    <col min="7940" max="7940" width="12.42578125" style="355" bestFit="1" customWidth="1"/>
    <col min="7941" max="7941" width="6.7109375" style="355" customWidth="1"/>
    <col min="7942" max="7942" width="11.7109375" style="355" bestFit="1" customWidth="1"/>
    <col min="7943" max="7943" width="6.7109375" style="355" customWidth="1"/>
    <col min="7944" max="7944" width="12.42578125" style="355" bestFit="1" customWidth="1"/>
    <col min="7945" max="7945" width="6.7109375" style="355" customWidth="1"/>
    <col min="7946" max="8192" width="11.42578125" style="355"/>
    <col min="8193" max="8193" width="50.7109375" style="355" customWidth="1"/>
    <col min="8194" max="8194" width="11.7109375" style="355" bestFit="1" customWidth="1"/>
    <col min="8195" max="8195" width="6.7109375" style="355" customWidth="1"/>
    <col min="8196" max="8196" width="12.42578125" style="355" bestFit="1" customWidth="1"/>
    <col min="8197" max="8197" width="6.7109375" style="355" customWidth="1"/>
    <col min="8198" max="8198" width="11.7109375" style="355" bestFit="1" customWidth="1"/>
    <col min="8199" max="8199" width="6.7109375" style="355" customWidth="1"/>
    <col min="8200" max="8200" width="12.42578125" style="355" bestFit="1" customWidth="1"/>
    <col min="8201" max="8201" width="6.7109375" style="355" customWidth="1"/>
    <col min="8202" max="8448" width="11.42578125" style="355"/>
    <col min="8449" max="8449" width="50.7109375" style="355" customWidth="1"/>
    <col min="8450" max="8450" width="11.7109375" style="355" bestFit="1" customWidth="1"/>
    <col min="8451" max="8451" width="6.7109375" style="355" customWidth="1"/>
    <col min="8452" max="8452" width="12.42578125" style="355" bestFit="1" customWidth="1"/>
    <col min="8453" max="8453" width="6.7109375" style="355" customWidth="1"/>
    <col min="8454" max="8454" width="11.7109375" style="355" bestFit="1" customWidth="1"/>
    <col min="8455" max="8455" width="6.7109375" style="355" customWidth="1"/>
    <col min="8456" max="8456" width="12.42578125" style="355" bestFit="1" customWidth="1"/>
    <col min="8457" max="8457" width="6.7109375" style="355" customWidth="1"/>
    <col min="8458" max="8704" width="11.42578125" style="355"/>
    <col min="8705" max="8705" width="50.7109375" style="355" customWidth="1"/>
    <col min="8706" max="8706" width="11.7109375" style="355" bestFit="1" customWidth="1"/>
    <col min="8707" max="8707" width="6.7109375" style="355" customWidth="1"/>
    <col min="8708" max="8708" width="12.42578125" style="355" bestFit="1" customWidth="1"/>
    <col min="8709" max="8709" width="6.7109375" style="355" customWidth="1"/>
    <col min="8710" max="8710" width="11.7109375" style="355" bestFit="1" customWidth="1"/>
    <col min="8711" max="8711" width="6.7109375" style="355" customWidth="1"/>
    <col min="8712" max="8712" width="12.42578125" style="355" bestFit="1" customWidth="1"/>
    <col min="8713" max="8713" width="6.7109375" style="355" customWidth="1"/>
    <col min="8714" max="8960" width="11.42578125" style="355"/>
    <col min="8961" max="8961" width="50.7109375" style="355" customWidth="1"/>
    <col min="8962" max="8962" width="11.7109375" style="355" bestFit="1" customWidth="1"/>
    <col min="8963" max="8963" width="6.7109375" style="355" customWidth="1"/>
    <col min="8964" max="8964" width="12.42578125" style="355" bestFit="1" customWidth="1"/>
    <col min="8965" max="8965" width="6.7109375" style="355" customWidth="1"/>
    <col min="8966" max="8966" width="11.7109375" style="355" bestFit="1" customWidth="1"/>
    <col min="8967" max="8967" width="6.7109375" style="355" customWidth="1"/>
    <col min="8968" max="8968" width="12.42578125" style="355" bestFit="1" customWidth="1"/>
    <col min="8969" max="8969" width="6.7109375" style="355" customWidth="1"/>
    <col min="8970" max="9216" width="11.42578125" style="355"/>
    <col min="9217" max="9217" width="50.7109375" style="355" customWidth="1"/>
    <col min="9218" max="9218" width="11.7109375" style="355" bestFit="1" customWidth="1"/>
    <col min="9219" max="9219" width="6.7109375" style="355" customWidth="1"/>
    <col min="9220" max="9220" width="12.42578125" style="355" bestFit="1" customWidth="1"/>
    <col min="9221" max="9221" width="6.7109375" style="355" customWidth="1"/>
    <col min="9222" max="9222" width="11.7109375" style="355" bestFit="1" customWidth="1"/>
    <col min="9223" max="9223" width="6.7109375" style="355" customWidth="1"/>
    <col min="9224" max="9224" width="12.42578125" style="355" bestFit="1" customWidth="1"/>
    <col min="9225" max="9225" width="6.7109375" style="355" customWidth="1"/>
    <col min="9226" max="9472" width="11.42578125" style="355"/>
    <col min="9473" max="9473" width="50.7109375" style="355" customWidth="1"/>
    <col min="9474" max="9474" width="11.7109375" style="355" bestFit="1" customWidth="1"/>
    <col min="9475" max="9475" width="6.7109375" style="355" customWidth="1"/>
    <col min="9476" max="9476" width="12.42578125" style="355" bestFit="1" customWidth="1"/>
    <col min="9477" max="9477" width="6.7109375" style="355" customWidth="1"/>
    <col min="9478" max="9478" width="11.7109375" style="355" bestFit="1" customWidth="1"/>
    <col min="9479" max="9479" width="6.7109375" style="355" customWidth="1"/>
    <col min="9480" max="9480" width="12.42578125" style="355" bestFit="1" customWidth="1"/>
    <col min="9481" max="9481" width="6.7109375" style="355" customWidth="1"/>
    <col min="9482" max="9728" width="11.42578125" style="355"/>
    <col min="9729" max="9729" width="50.7109375" style="355" customWidth="1"/>
    <col min="9730" max="9730" width="11.7109375" style="355" bestFit="1" customWidth="1"/>
    <col min="9731" max="9731" width="6.7109375" style="355" customWidth="1"/>
    <col min="9732" max="9732" width="12.42578125" style="355" bestFit="1" customWidth="1"/>
    <col min="9733" max="9733" width="6.7109375" style="355" customWidth="1"/>
    <col min="9734" max="9734" width="11.7109375" style="355" bestFit="1" customWidth="1"/>
    <col min="9735" max="9735" width="6.7109375" style="355" customWidth="1"/>
    <col min="9736" max="9736" width="12.42578125" style="355" bestFit="1" customWidth="1"/>
    <col min="9737" max="9737" width="6.7109375" style="355" customWidth="1"/>
    <col min="9738" max="9984" width="11.42578125" style="355"/>
    <col min="9985" max="9985" width="50.7109375" style="355" customWidth="1"/>
    <col min="9986" max="9986" width="11.7109375" style="355" bestFit="1" customWidth="1"/>
    <col min="9987" max="9987" width="6.7109375" style="355" customWidth="1"/>
    <col min="9988" max="9988" width="12.42578125" style="355" bestFit="1" customWidth="1"/>
    <col min="9989" max="9989" width="6.7109375" style="355" customWidth="1"/>
    <col min="9990" max="9990" width="11.7109375" style="355" bestFit="1" customWidth="1"/>
    <col min="9991" max="9991" width="6.7109375" style="355" customWidth="1"/>
    <col min="9992" max="9992" width="12.42578125" style="355" bestFit="1" customWidth="1"/>
    <col min="9993" max="9993" width="6.7109375" style="355" customWidth="1"/>
    <col min="9994" max="10240" width="11.42578125" style="355"/>
    <col min="10241" max="10241" width="50.7109375" style="355" customWidth="1"/>
    <col min="10242" max="10242" width="11.7109375" style="355" bestFit="1" customWidth="1"/>
    <col min="10243" max="10243" width="6.7109375" style="355" customWidth="1"/>
    <col min="10244" max="10244" width="12.42578125" style="355" bestFit="1" customWidth="1"/>
    <col min="10245" max="10245" width="6.7109375" style="355" customWidth="1"/>
    <col min="10246" max="10246" width="11.7109375" style="355" bestFit="1" customWidth="1"/>
    <col min="10247" max="10247" width="6.7109375" style="355" customWidth="1"/>
    <col min="10248" max="10248" width="12.42578125" style="355" bestFit="1" customWidth="1"/>
    <col min="10249" max="10249" width="6.7109375" style="355" customWidth="1"/>
    <col min="10250" max="10496" width="11.42578125" style="355"/>
    <col min="10497" max="10497" width="50.7109375" style="355" customWidth="1"/>
    <col min="10498" max="10498" width="11.7109375" style="355" bestFit="1" customWidth="1"/>
    <col min="10499" max="10499" width="6.7109375" style="355" customWidth="1"/>
    <col min="10500" max="10500" width="12.42578125" style="355" bestFit="1" customWidth="1"/>
    <col min="10501" max="10501" width="6.7109375" style="355" customWidth="1"/>
    <col min="10502" max="10502" width="11.7109375" style="355" bestFit="1" customWidth="1"/>
    <col min="10503" max="10503" width="6.7109375" style="355" customWidth="1"/>
    <col min="10504" max="10504" width="12.42578125" style="355" bestFit="1" customWidth="1"/>
    <col min="10505" max="10505" width="6.7109375" style="355" customWidth="1"/>
    <col min="10506" max="10752" width="11.42578125" style="355"/>
    <col min="10753" max="10753" width="50.7109375" style="355" customWidth="1"/>
    <col min="10754" max="10754" width="11.7109375" style="355" bestFit="1" customWidth="1"/>
    <col min="10755" max="10755" width="6.7109375" style="355" customWidth="1"/>
    <col min="10756" max="10756" width="12.42578125" style="355" bestFit="1" customWidth="1"/>
    <col min="10757" max="10757" width="6.7109375" style="355" customWidth="1"/>
    <col min="10758" max="10758" width="11.7109375" style="355" bestFit="1" customWidth="1"/>
    <col min="10759" max="10759" width="6.7109375" style="355" customWidth="1"/>
    <col min="10760" max="10760" width="12.42578125" style="355" bestFit="1" customWidth="1"/>
    <col min="10761" max="10761" width="6.7109375" style="355" customWidth="1"/>
    <col min="10762" max="11008" width="11.42578125" style="355"/>
    <col min="11009" max="11009" width="50.7109375" style="355" customWidth="1"/>
    <col min="11010" max="11010" width="11.7109375" style="355" bestFit="1" customWidth="1"/>
    <col min="11011" max="11011" width="6.7109375" style="355" customWidth="1"/>
    <col min="11012" max="11012" width="12.42578125" style="355" bestFit="1" customWidth="1"/>
    <col min="11013" max="11013" width="6.7109375" style="355" customWidth="1"/>
    <col min="11014" max="11014" width="11.7109375" style="355" bestFit="1" customWidth="1"/>
    <col min="11015" max="11015" width="6.7109375" style="355" customWidth="1"/>
    <col min="11016" max="11016" width="12.42578125" style="355" bestFit="1" customWidth="1"/>
    <col min="11017" max="11017" width="6.7109375" style="355" customWidth="1"/>
    <col min="11018" max="11264" width="11.42578125" style="355"/>
    <col min="11265" max="11265" width="50.7109375" style="355" customWidth="1"/>
    <col min="11266" max="11266" width="11.7109375" style="355" bestFit="1" customWidth="1"/>
    <col min="11267" max="11267" width="6.7109375" style="355" customWidth="1"/>
    <col min="11268" max="11268" width="12.42578125" style="355" bestFit="1" customWidth="1"/>
    <col min="11269" max="11269" width="6.7109375" style="355" customWidth="1"/>
    <col min="11270" max="11270" width="11.7109375" style="355" bestFit="1" customWidth="1"/>
    <col min="11271" max="11271" width="6.7109375" style="355" customWidth="1"/>
    <col min="11272" max="11272" width="12.42578125" style="355" bestFit="1" customWidth="1"/>
    <col min="11273" max="11273" width="6.7109375" style="355" customWidth="1"/>
    <col min="11274" max="11520" width="11.42578125" style="355"/>
    <col min="11521" max="11521" width="50.7109375" style="355" customWidth="1"/>
    <col min="11522" max="11522" width="11.7109375" style="355" bestFit="1" customWidth="1"/>
    <col min="11523" max="11523" width="6.7109375" style="355" customWidth="1"/>
    <col min="11524" max="11524" width="12.42578125" style="355" bestFit="1" customWidth="1"/>
    <col min="11525" max="11525" width="6.7109375" style="355" customWidth="1"/>
    <col min="11526" max="11526" width="11.7109375" style="355" bestFit="1" customWidth="1"/>
    <col min="11527" max="11527" width="6.7109375" style="355" customWidth="1"/>
    <col min="11528" max="11528" width="12.42578125" style="355" bestFit="1" customWidth="1"/>
    <col min="11529" max="11529" width="6.7109375" style="355" customWidth="1"/>
    <col min="11530" max="11776" width="11.42578125" style="355"/>
    <col min="11777" max="11777" width="50.7109375" style="355" customWidth="1"/>
    <col min="11778" max="11778" width="11.7109375" style="355" bestFit="1" customWidth="1"/>
    <col min="11779" max="11779" width="6.7109375" style="355" customWidth="1"/>
    <col min="11780" max="11780" width="12.42578125" style="355" bestFit="1" customWidth="1"/>
    <col min="11781" max="11781" width="6.7109375" style="355" customWidth="1"/>
    <col min="11782" max="11782" width="11.7109375" style="355" bestFit="1" customWidth="1"/>
    <col min="11783" max="11783" width="6.7109375" style="355" customWidth="1"/>
    <col min="11784" max="11784" width="12.42578125" style="355" bestFit="1" customWidth="1"/>
    <col min="11785" max="11785" width="6.7109375" style="355" customWidth="1"/>
    <col min="11786" max="12032" width="11.42578125" style="355"/>
    <col min="12033" max="12033" width="50.7109375" style="355" customWidth="1"/>
    <col min="12034" max="12034" width="11.7109375" style="355" bestFit="1" customWidth="1"/>
    <col min="12035" max="12035" width="6.7109375" style="355" customWidth="1"/>
    <col min="12036" max="12036" width="12.42578125" style="355" bestFit="1" customWidth="1"/>
    <col min="12037" max="12037" width="6.7109375" style="355" customWidth="1"/>
    <col min="12038" max="12038" width="11.7109375" style="355" bestFit="1" customWidth="1"/>
    <col min="12039" max="12039" width="6.7109375" style="355" customWidth="1"/>
    <col min="12040" max="12040" width="12.42578125" style="355" bestFit="1" customWidth="1"/>
    <col min="12041" max="12041" width="6.7109375" style="355" customWidth="1"/>
    <col min="12042" max="12288" width="11.42578125" style="355"/>
    <col min="12289" max="12289" width="50.7109375" style="355" customWidth="1"/>
    <col min="12290" max="12290" width="11.7109375" style="355" bestFit="1" customWidth="1"/>
    <col min="12291" max="12291" width="6.7109375" style="355" customWidth="1"/>
    <col min="12292" max="12292" width="12.42578125" style="355" bestFit="1" customWidth="1"/>
    <col min="12293" max="12293" width="6.7109375" style="355" customWidth="1"/>
    <col min="12294" max="12294" width="11.7109375" style="355" bestFit="1" customWidth="1"/>
    <col min="12295" max="12295" width="6.7109375" style="355" customWidth="1"/>
    <col min="12296" max="12296" width="12.42578125" style="355" bestFit="1" customWidth="1"/>
    <col min="12297" max="12297" width="6.7109375" style="355" customWidth="1"/>
    <col min="12298" max="12544" width="11.42578125" style="355"/>
    <col min="12545" max="12545" width="50.7109375" style="355" customWidth="1"/>
    <col min="12546" max="12546" width="11.7109375" style="355" bestFit="1" customWidth="1"/>
    <col min="12547" max="12547" width="6.7109375" style="355" customWidth="1"/>
    <col min="12548" max="12548" width="12.42578125" style="355" bestFit="1" customWidth="1"/>
    <col min="12549" max="12549" width="6.7109375" style="355" customWidth="1"/>
    <col min="12550" max="12550" width="11.7109375" style="355" bestFit="1" customWidth="1"/>
    <col min="12551" max="12551" width="6.7109375" style="355" customWidth="1"/>
    <col min="12552" max="12552" width="12.42578125" style="355" bestFit="1" customWidth="1"/>
    <col min="12553" max="12553" width="6.7109375" style="355" customWidth="1"/>
    <col min="12554" max="12800" width="11.42578125" style="355"/>
    <col min="12801" max="12801" width="50.7109375" style="355" customWidth="1"/>
    <col min="12802" max="12802" width="11.7109375" style="355" bestFit="1" customWidth="1"/>
    <col min="12803" max="12803" width="6.7109375" style="355" customWidth="1"/>
    <col min="12804" max="12804" width="12.42578125" style="355" bestFit="1" customWidth="1"/>
    <col min="12805" max="12805" width="6.7109375" style="355" customWidth="1"/>
    <col min="12806" max="12806" width="11.7109375" style="355" bestFit="1" customWidth="1"/>
    <col min="12807" max="12807" width="6.7109375" style="355" customWidth="1"/>
    <col min="12808" max="12808" width="12.42578125" style="355" bestFit="1" customWidth="1"/>
    <col min="12809" max="12809" width="6.7109375" style="355" customWidth="1"/>
    <col min="12810" max="13056" width="11.42578125" style="355"/>
    <col min="13057" max="13057" width="50.7109375" style="355" customWidth="1"/>
    <col min="13058" max="13058" width="11.7109375" style="355" bestFit="1" customWidth="1"/>
    <col min="13059" max="13059" width="6.7109375" style="355" customWidth="1"/>
    <col min="13060" max="13060" width="12.42578125" style="355" bestFit="1" customWidth="1"/>
    <col min="13061" max="13061" width="6.7109375" style="355" customWidth="1"/>
    <col min="13062" max="13062" width="11.7109375" style="355" bestFit="1" customWidth="1"/>
    <col min="13063" max="13063" width="6.7109375" style="355" customWidth="1"/>
    <col min="13064" max="13064" width="12.42578125" style="355" bestFit="1" customWidth="1"/>
    <col min="13065" max="13065" width="6.7109375" style="355" customWidth="1"/>
    <col min="13066" max="13312" width="11.42578125" style="355"/>
    <col min="13313" max="13313" width="50.7109375" style="355" customWidth="1"/>
    <col min="13314" max="13314" width="11.7109375" style="355" bestFit="1" customWidth="1"/>
    <col min="13315" max="13315" width="6.7109375" style="355" customWidth="1"/>
    <col min="13316" max="13316" width="12.42578125" style="355" bestFit="1" customWidth="1"/>
    <col min="13317" max="13317" width="6.7109375" style="355" customWidth="1"/>
    <col min="13318" max="13318" width="11.7109375" style="355" bestFit="1" customWidth="1"/>
    <col min="13319" max="13319" width="6.7109375" style="355" customWidth="1"/>
    <col min="13320" max="13320" width="12.42578125" style="355" bestFit="1" customWidth="1"/>
    <col min="13321" max="13321" width="6.7109375" style="355" customWidth="1"/>
    <col min="13322" max="13568" width="11.42578125" style="355"/>
    <col min="13569" max="13569" width="50.7109375" style="355" customWidth="1"/>
    <col min="13570" max="13570" width="11.7109375" style="355" bestFit="1" customWidth="1"/>
    <col min="13571" max="13571" width="6.7109375" style="355" customWidth="1"/>
    <col min="13572" max="13572" width="12.42578125" style="355" bestFit="1" customWidth="1"/>
    <col min="13573" max="13573" width="6.7109375" style="355" customWidth="1"/>
    <col min="13574" max="13574" width="11.7109375" style="355" bestFit="1" customWidth="1"/>
    <col min="13575" max="13575" width="6.7109375" style="355" customWidth="1"/>
    <col min="13576" max="13576" width="12.42578125" style="355" bestFit="1" customWidth="1"/>
    <col min="13577" max="13577" width="6.7109375" style="355" customWidth="1"/>
    <col min="13578" max="13824" width="11.42578125" style="355"/>
    <col min="13825" max="13825" width="50.7109375" style="355" customWidth="1"/>
    <col min="13826" max="13826" width="11.7109375" style="355" bestFit="1" customWidth="1"/>
    <col min="13827" max="13827" width="6.7109375" style="355" customWidth="1"/>
    <col min="13828" max="13828" width="12.42578125" style="355" bestFit="1" customWidth="1"/>
    <col min="13829" max="13829" width="6.7109375" style="355" customWidth="1"/>
    <col min="13830" max="13830" width="11.7109375" style="355" bestFit="1" customWidth="1"/>
    <col min="13831" max="13831" width="6.7109375" style="355" customWidth="1"/>
    <col min="13832" max="13832" width="12.42578125" style="355" bestFit="1" customWidth="1"/>
    <col min="13833" max="13833" width="6.7109375" style="355" customWidth="1"/>
    <col min="13834" max="14080" width="11.42578125" style="355"/>
    <col min="14081" max="14081" width="50.7109375" style="355" customWidth="1"/>
    <col min="14082" max="14082" width="11.7109375" style="355" bestFit="1" customWidth="1"/>
    <col min="14083" max="14083" width="6.7109375" style="355" customWidth="1"/>
    <col min="14084" max="14084" width="12.42578125" style="355" bestFit="1" customWidth="1"/>
    <col min="14085" max="14085" width="6.7109375" style="355" customWidth="1"/>
    <col min="14086" max="14086" width="11.7109375" style="355" bestFit="1" customWidth="1"/>
    <col min="14087" max="14087" width="6.7109375" style="355" customWidth="1"/>
    <col min="14088" max="14088" width="12.42578125" style="355" bestFit="1" customWidth="1"/>
    <col min="14089" max="14089" width="6.7109375" style="355" customWidth="1"/>
    <col min="14090" max="14336" width="11.42578125" style="355"/>
    <col min="14337" max="14337" width="50.7109375" style="355" customWidth="1"/>
    <col min="14338" max="14338" width="11.7109375" style="355" bestFit="1" customWidth="1"/>
    <col min="14339" max="14339" width="6.7109375" style="355" customWidth="1"/>
    <col min="14340" max="14340" width="12.42578125" style="355" bestFit="1" customWidth="1"/>
    <col min="14341" max="14341" width="6.7109375" style="355" customWidth="1"/>
    <col min="14342" max="14342" width="11.7109375" style="355" bestFit="1" customWidth="1"/>
    <col min="14343" max="14343" width="6.7109375" style="355" customWidth="1"/>
    <col min="14344" max="14344" width="12.42578125" style="355" bestFit="1" customWidth="1"/>
    <col min="14345" max="14345" width="6.7109375" style="355" customWidth="1"/>
    <col min="14346" max="14592" width="11.42578125" style="355"/>
    <col min="14593" max="14593" width="50.7109375" style="355" customWidth="1"/>
    <col min="14594" max="14594" width="11.7109375" style="355" bestFit="1" customWidth="1"/>
    <col min="14595" max="14595" width="6.7109375" style="355" customWidth="1"/>
    <col min="14596" max="14596" width="12.42578125" style="355" bestFit="1" customWidth="1"/>
    <col min="14597" max="14597" width="6.7109375" style="355" customWidth="1"/>
    <col min="14598" max="14598" width="11.7109375" style="355" bestFit="1" customWidth="1"/>
    <col min="14599" max="14599" width="6.7109375" style="355" customWidth="1"/>
    <col min="14600" max="14600" width="12.42578125" style="355" bestFit="1" customWidth="1"/>
    <col min="14601" max="14601" width="6.7109375" style="355" customWidth="1"/>
    <col min="14602" max="14848" width="11.42578125" style="355"/>
    <col min="14849" max="14849" width="50.7109375" style="355" customWidth="1"/>
    <col min="14850" max="14850" width="11.7109375" style="355" bestFit="1" customWidth="1"/>
    <col min="14851" max="14851" width="6.7109375" style="355" customWidth="1"/>
    <col min="14852" max="14852" width="12.42578125" style="355" bestFit="1" customWidth="1"/>
    <col min="14853" max="14853" width="6.7109375" style="355" customWidth="1"/>
    <col min="14854" max="14854" width="11.7109375" style="355" bestFit="1" customWidth="1"/>
    <col min="14855" max="14855" width="6.7109375" style="355" customWidth="1"/>
    <col min="14856" max="14856" width="12.42578125" style="355" bestFit="1" customWidth="1"/>
    <col min="14857" max="14857" width="6.7109375" style="355" customWidth="1"/>
    <col min="14858" max="15104" width="11.42578125" style="355"/>
    <col min="15105" max="15105" width="50.7109375" style="355" customWidth="1"/>
    <col min="15106" max="15106" width="11.7109375" style="355" bestFit="1" customWidth="1"/>
    <col min="15107" max="15107" width="6.7109375" style="355" customWidth="1"/>
    <col min="15108" max="15108" width="12.42578125" style="355" bestFit="1" customWidth="1"/>
    <col min="15109" max="15109" width="6.7109375" style="355" customWidth="1"/>
    <col min="15110" max="15110" width="11.7109375" style="355" bestFit="1" customWidth="1"/>
    <col min="15111" max="15111" width="6.7109375" style="355" customWidth="1"/>
    <col min="15112" max="15112" width="12.42578125" style="355" bestFit="1" customWidth="1"/>
    <col min="15113" max="15113" width="6.7109375" style="355" customWidth="1"/>
    <col min="15114" max="15360" width="11.42578125" style="355"/>
    <col min="15361" max="15361" width="50.7109375" style="355" customWidth="1"/>
    <col min="15362" max="15362" width="11.7109375" style="355" bestFit="1" customWidth="1"/>
    <col min="15363" max="15363" width="6.7109375" style="355" customWidth="1"/>
    <col min="15364" max="15364" width="12.42578125" style="355" bestFit="1" customWidth="1"/>
    <col min="15365" max="15365" width="6.7109375" style="355" customWidth="1"/>
    <col min="15366" max="15366" width="11.7109375" style="355" bestFit="1" customWidth="1"/>
    <col min="15367" max="15367" width="6.7109375" style="355" customWidth="1"/>
    <col min="15368" max="15368" width="12.42578125" style="355" bestFit="1" customWidth="1"/>
    <col min="15369" max="15369" width="6.7109375" style="355" customWidth="1"/>
    <col min="15370" max="15616" width="11.42578125" style="355"/>
    <col min="15617" max="15617" width="50.7109375" style="355" customWidth="1"/>
    <col min="15618" max="15618" width="11.7109375" style="355" bestFit="1" customWidth="1"/>
    <col min="15619" max="15619" width="6.7109375" style="355" customWidth="1"/>
    <col min="15620" max="15620" width="12.42578125" style="355" bestFit="1" customWidth="1"/>
    <col min="15621" max="15621" width="6.7109375" style="355" customWidth="1"/>
    <col min="15622" max="15622" width="11.7109375" style="355" bestFit="1" customWidth="1"/>
    <col min="15623" max="15623" width="6.7109375" style="355" customWidth="1"/>
    <col min="15624" max="15624" width="12.42578125" style="355" bestFit="1" customWidth="1"/>
    <col min="15625" max="15625" width="6.7109375" style="355" customWidth="1"/>
    <col min="15626" max="15872" width="11.42578125" style="355"/>
    <col min="15873" max="15873" width="50.7109375" style="355" customWidth="1"/>
    <col min="15874" max="15874" width="11.7109375" style="355" bestFit="1" customWidth="1"/>
    <col min="15875" max="15875" width="6.7109375" style="355" customWidth="1"/>
    <col min="15876" max="15876" width="12.42578125" style="355" bestFit="1" customWidth="1"/>
    <col min="15877" max="15877" width="6.7109375" style="355" customWidth="1"/>
    <col min="15878" max="15878" width="11.7109375" style="355" bestFit="1" customWidth="1"/>
    <col min="15879" max="15879" width="6.7109375" style="355" customWidth="1"/>
    <col min="15880" max="15880" width="12.42578125" style="355" bestFit="1" customWidth="1"/>
    <col min="15881" max="15881" width="6.7109375" style="355" customWidth="1"/>
    <col min="15882" max="16128" width="11.42578125" style="355"/>
    <col min="16129" max="16129" width="50.7109375" style="355" customWidth="1"/>
    <col min="16130" max="16130" width="11.7109375" style="355" bestFit="1" customWidth="1"/>
    <col min="16131" max="16131" width="6.7109375" style="355" customWidth="1"/>
    <col min="16132" max="16132" width="12.42578125" style="355" bestFit="1" customWidth="1"/>
    <col min="16133" max="16133" width="6.7109375" style="355" customWidth="1"/>
    <col min="16134" max="16134" width="11.7109375" style="355" bestFit="1" customWidth="1"/>
    <col min="16135" max="16135" width="6.7109375" style="355" customWidth="1"/>
    <col min="16136" max="16136" width="12.42578125" style="355" bestFit="1" customWidth="1"/>
    <col min="16137" max="16137" width="6.7109375" style="355" customWidth="1"/>
    <col min="16138" max="16384" width="11.42578125" style="355"/>
  </cols>
  <sheetData>
    <row r="1" spans="1:9" x14ac:dyDescent="0.25">
      <c r="A1" s="966" t="s">
        <v>389</v>
      </c>
      <c r="B1" s="966"/>
      <c r="C1" s="966"/>
      <c r="D1" s="966"/>
      <c r="E1" s="966"/>
      <c r="F1" s="966"/>
      <c r="G1" s="966"/>
      <c r="H1" s="966"/>
      <c r="I1" s="966"/>
    </row>
    <row r="2" spans="1:9" x14ac:dyDescent="0.25">
      <c r="A2" s="966" t="s">
        <v>390</v>
      </c>
      <c r="B2" s="966"/>
      <c r="C2" s="966"/>
      <c r="D2" s="966"/>
      <c r="E2" s="966"/>
      <c r="F2" s="966"/>
      <c r="G2" s="966"/>
      <c r="H2" s="966"/>
      <c r="I2" s="966"/>
    </row>
    <row r="3" spans="1:9" x14ac:dyDescent="0.25">
      <c r="A3" s="966" t="s">
        <v>463</v>
      </c>
      <c r="B3" s="966"/>
      <c r="C3" s="966"/>
      <c r="D3" s="966"/>
      <c r="E3" s="966"/>
      <c r="F3" s="966"/>
      <c r="G3" s="966"/>
      <c r="H3" s="966"/>
      <c r="I3" s="966"/>
    </row>
    <row r="4" spans="1:9" x14ac:dyDescent="0.25">
      <c r="A4" s="966" t="s">
        <v>392</v>
      </c>
      <c r="B4" s="966"/>
      <c r="C4" s="966"/>
      <c r="D4" s="966"/>
      <c r="E4" s="966"/>
      <c r="F4" s="966"/>
      <c r="G4" s="966"/>
      <c r="H4" s="966"/>
      <c r="I4" s="966"/>
    </row>
    <row r="5" spans="1:9" x14ac:dyDescent="0.25">
      <c r="A5" s="465"/>
      <c r="B5" s="465"/>
      <c r="C5" s="465"/>
      <c r="D5" s="465"/>
      <c r="E5" s="465"/>
      <c r="F5" s="465"/>
      <c r="G5" s="465"/>
      <c r="H5" s="465"/>
      <c r="I5" s="465"/>
    </row>
    <row r="6" spans="1:9" x14ac:dyDescent="0.25">
      <c r="A6" s="953" t="s">
        <v>464</v>
      </c>
      <c r="B6" s="967">
        <v>2016</v>
      </c>
      <c r="C6" s="967"/>
      <c r="D6" s="967"/>
      <c r="E6" s="967"/>
      <c r="F6" s="967"/>
      <c r="G6" s="967"/>
      <c r="H6" s="967"/>
      <c r="I6" s="967"/>
    </row>
    <row r="7" spans="1:9" x14ac:dyDescent="0.25">
      <c r="A7" s="964"/>
      <c r="B7" s="429" t="s">
        <v>421</v>
      </c>
      <c r="C7" s="430" t="s">
        <v>12</v>
      </c>
      <c r="D7" s="466" t="s">
        <v>422</v>
      </c>
      <c r="E7" s="467" t="s">
        <v>12</v>
      </c>
      <c r="F7" s="468" t="s">
        <v>423</v>
      </c>
      <c r="G7" s="469" t="s">
        <v>12</v>
      </c>
      <c r="H7" s="466" t="s">
        <v>424</v>
      </c>
      <c r="I7" s="469" t="s">
        <v>12</v>
      </c>
    </row>
    <row r="8" spans="1:9" x14ac:dyDescent="0.25">
      <c r="A8" s="317"/>
      <c r="B8" s="435"/>
      <c r="C8" s="436"/>
      <c r="D8" s="470"/>
      <c r="E8" s="471"/>
      <c r="F8" s="472"/>
      <c r="G8" s="473"/>
      <c r="H8" s="470"/>
      <c r="I8" s="473"/>
    </row>
    <row r="9" spans="1:9" x14ac:dyDescent="0.25">
      <c r="A9" s="440" t="s">
        <v>396</v>
      </c>
      <c r="B9" s="441">
        <v>4740824770.6099997</v>
      </c>
      <c r="C9" s="442"/>
      <c r="D9" s="443">
        <v>11168914319.379999</v>
      </c>
      <c r="E9" s="474"/>
      <c r="F9" s="441">
        <v>7606418598.6700001</v>
      </c>
      <c r="G9" s="442"/>
      <c r="H9" s="443">
        <v>23516157688.66</v>
      </c>
      <c r="I9" s="445"/>
    </row>
    <row r="10" spans="1:9" x14ac:dyDescent="0.25">
      <c r="A10" s="440"/>
      <c r="B10" s="441"/>
      <c r="C10" s="442"/>
      <c r="D10" s="443"/>
      <c r="E10" s="474"/>
      <c r="F10" s="441"/>
      <c r="G10" s="442"/>
      <c r="H10" s="443"/>
      <c r="I10" s="445"/>
    </row>
    <row r="11" spans="1:9" ht="18" customHeight="1" x14ac:dyDescent="0.25">
      <c r="A11" s="460" t="s">
        <v>465</v>
      </c>
      <c r="B11" s="447">
        <v>1573298644.1600001</v>
      </c>
      <c r="C11" s="475">
        <f>+B11/B9*100</f>
        <v>33.186180048531192</v>
      </c>
      <c r="D11" s="376">
        <v>1056577637.28</v>
      </c>
      <c r="E11" s="476">
        <f>+D11/D9*100</f>
        <v>9.4599851611956129</v>
      </c>
      <c r="F11" s="447">
        <v>1943178653.8800001</v>
      </c>
      <c r="G11" s="475">
        <f>+F11/F9*100</f>
        <v>25.546564768599104</v>
      </c>
      <c r="H11" s="376">
        <v>4573054935.3199997</v>
      </c>
      <c r="I11" s="475">
        <v>20</v>
      </c>
    </row>
    <row r="12" spans="1:9" ht="18" customHeight="1" x14ac:dyDescent="0.25">
      <c r="A12" s="460" t="s">
        <v>466</v>
      </c>
      <c r="B12" s="447">
        <v>549363744.42999995</v>
      </c>
      <c r="C12" s="475">
        <v>11</v>
      </c>
      <c r="D12" s="376">
        <v>170648126.93000001</v>
      </c>
      <c r="E12" s="476">
        <f>+D12/D9*100</f>
        <v>1.5278846452774375</v>
      </c>
      <c r="F12" s="447">
        <v>1194929301.8499999</v>
      </c>
      <c r="G12" s="475">
        <v>15</v>
      </c>
      <c r="H12" s="376">
        <v>1914941173.21</v>
      </c>
      <c r="I12" s="475">
        <f>+H12/H9*100</f>
        <v>8.1430869726368016</v>
      </c>
    </row>
    <row r="13" spans="1:9" ht="18" customHeight="1" x14ac:dyDescent="0.25">
      <c r="A13" s="460" t="s">
        <v>467</v>
      </c>
      <c r="B13" s="447">
        <v>1306155354.4200001</v>
      </c>
      <c r="C13" s="475">
        <f>+B13/B9*100</f>
        <v>27.551226160420555</v>
      </c>
      <c r="D13" s="376">
        <v>9229068246.4799995</v>
      </c>
      <c r="E13" s="476">
        <f>+D13/D9*100</f>
        <v>82.631740047159013</v>
      </c>
      <c r="F13" s="447">
        <v>3384998090.7399998</v>
      </c>
      <c r="G13" s="475">
        <f>+F13/F9*100</f>
        <v>44.501864403464133</v>
      </c>
      <c r="H13" s="376">
        <v>13920221691.639999</v>
      </c>
      <c r="I13" s="475">
        <f>+H13/H9*100</f>
        <v>59.194286226242788</v>
      </c>
    </row>
    <row r="14" spans="1:9" ht="18" customHeight="1" x14ac:dyDescent="0.25">
      <c r="A14" s="460" t="s">
        <v>468</v>
      </c>
      <c r="B14" s="447">
        <v>1312007027.5999999</v>
      </c>
      <c r="C14" s="475">
        <f>+B14/B9*100</f>
        <v>27.67465770373083</v>
      </c>
      <c r="D14" s="376">
        <v>712620308.69000006</v>
      </c>
      <c r="E14" s="476">
        <f>+D14/D9*100</f>
        <v>6.3803901463679464</v>
      </c>
      <c r="F14" s="447">
        <v>1083312552.2</v>
      </c>
      <c r="G14" s="475">
        <f>+F14/F9*100</f>
        <v>14.242084341629841</v>
      </c>
      <c r="H14" s="376">
        <v>3107939888.4899998</v>
      </c>
      <c r="I14" s="475">
        <f>+H14/H9*100</f>
        <v>13.216189182081884</v>
      </c>
    </row>
    <row r="15" spans="1:9" ht="18" customHeight="1" x14ac:dyDescent="0.25">
      <c r="A15" s="450"/>
      <c r="B15" s="451"/>
      <c r="C15" s="477"/>
      <c r="D15" s="453"/>
      <c r="E15" s="478"/>
      <c r="F15" s="451"/>
      <c r="G15" s="477"/>
      <c r="H15" s="453"/>
      <c r="I15" s="477"/>
    </row>
    <row r="18" spans="1:9" x14ac:dyDescent="0.25">
      <c r="A18" s="966" t="s">
        <v>389</v>
      </c>
      <c r="B18" s="966"/>
      <c r="C18" s="966"/>
      <c r="D18" s="966"/>
      <c r="E18" s="966"/>
      <c r="F18" s="966"/>
      <c r="G18" s="966"/>
      <c r="H18" s="966"/>
      <c r="I18" s="966"/>
    </row>
    <row r="19" spans="1:9" ht="12.75" customHeight="1" x14ac:dyDescent="0.25">
      <c r="A19" s="966" t="s">
        <v>390</v>
      </c>
      <c r="B19" s="966"/>
      <c r="C19" s="966"/>
      <c r="D19" s="966"/>
      <c r="E19" s="966"/>
      <c r="F19" s="966"/>
      <c r="G19" s="966"/>
      <c r="H19" s="966"/>
      <c r="I19" s="966"/>
    </row>
    <row r="20" spans="1:9" ht="12.75" customHeight="1" x14ac:dyDescent="0.25">
      <c r="A20" s="966" t="s">
        <v>463</v>
      </c>
      <c r="B20" s="966"/>
      <c r="C20" s="966"/>
      <c r="D20" s="966"/>
      <c r="E20" s="966"/>
      <c r="F20" s="966"/>
      <c r="G20" s="966"/>
      <c r="H20" s="966"/>
      <c r="I20" s="966"/>
    </row>
    <row r="21" spans="1:9" ht="12.75" customHeight="1" x14ac:dyDescent="0.25">
      <c r="A21" s="966" t="s">
        <v>392</v>
      </c>
      <c r="B21" s="966"/>
      <c r="C21" s="966"/>
      <c r="D21" s="966"/>
      <c r="E21" s="966"/>
      <c r="F21" s="966"/>
      <c r="G21" s="966"/>
      <c r="H21" s="966"/>
      <c r="I21" s="966"/>
    </row>
    <row r="22" spans="1:9" ht="12.75" customHeight="1" x14ac:dyDescent="0.25">
      <c r="A22" s="465"/>
      <c r="B22" s="465"/>
      <c r="C22" s="465"/>
      <c r="D22" s="465"/>
      <c r="E22" s="465"/>
      <c r="F22" s="465"/>
      <c r="G22" s="465"/>
      <c r="H22" s="465"/>
      <c r="I22" s="465"/>
    </row>
    <row r="23" spans="1:9" ht="12.75" customHeight="1" x14ac:dyDescent="0.25">
      <c r="A23" s="953" t="s">
        <v>465</v>
      </c>
      <c r="B23" s="967">
        <v>2016</v>
      </c>
      <c r="C23" s="967"/>
      <c r="D23" s="967"/>
      <c r="E23" s="967"/>
      <c r="F23" s="967"/>
      <c r="G23" s="967"/>
      <c r="H23" s="967"/>
      <c r="I23" s="967"/>
    </row>
    <row r="24" spans="1:9" x14ac:dyDescent="0.25">
      <c r="A24" s="964"/>
      <c r="B24" s="429" t="s">
        <v>421</v>
      </c>
      <c r="C24" s="430" t="s">
        <v>12</v>
      </c>
      <c r="D24" s="468" t="s">
        <v>422</v>
      </c>
      <c r="E24" s="469" t="s">
        <v>12</v>
      </c>
      <c r="F24" s="468" t="s">
        <v>423</v>
      </c>
      <c r="G24" s="469" t="s">
        <v>12</v>
      </c>
      <c r="H24" s="468" t="s">
        <v>424</v>
      </c>
      <c r="I24" s="469" t="s">
        <v>12</v>
      </c>
    </row>
    <row r="25" spans="1:9" x14ac:dyDescent="0.25">
      <c r="A25" s="317"/>
      <c r="B25" s="435"/>
      <c r="C25" s="436"/>
      <c r="D25" s="472"/>
      <c r="E25" s="473"/>
      <c r="F25" s="472"/>
      <c r="G25" s="473"/>
      <c r="H25" s="472"/>
      <c r="I25" s="473"/>
    </row>
    <row r="26" spans="1:9" x14ac:dyDescent="0.25">
      <c r="A26" s="440" t="s">
        <v>396</v>
      </c>
      <c r="B26" s="441">
        <v>1573298644.1600001</v>
      </c>
      <c r="C26" s="442"/>
      <c r="D26" s="441">
        <v>1056577637.28</v>
      </c>
      <c r="E26" s="442"/>
      <c r="F26" s="441">
        <v>1943178653.8800001</v>
      </c>
      <c r="G26" s="442"/>
      <c r="H26" s="441">
        <v>4573054935.3199997</v>
      </c>
      <c r="I26" s="445"/>
    </row>
    <row r="27" spans="1:9" x14ac:dyDescent="0.25">
      <c r="A27" s="440"/>
      <c r="B27" s="441"/>
      <c r="C27" s="442"/>
      <c r="D27" s="441"/>
      <c r="E27" s="442"/>
      <c r="F27" s="441"/>
      <c r="G27" s="442"/>
      <c r="H27" s="441"/>
      <c r="I27" s="445"/>
    </row>
    <row r="28" spans="1:9" x14ac:dyDescent="0.25">
      <c r="A28" s="460" t="s">
        <v>469</v>
      </c>
      <c r="B28" s="447">
        <v>306209387.91000003</v>
      </c>
      <c r="C28" s="475">
        <v>20</v>
      </c>
      <c r="D28" s="447">
        <v>3199129.74</v>
      </c>
      <c r="E28" s="475">
        <f>+D28/D26*100</f>
        <v>0.30278226863060226</v>
      </c>
      <c r="F28" s="447">
        <v>64783876.450000003</v>
      </c>
      <c r="G28" s="475">
        <f>+F28/F26*100</f>
        <v>3.3339125211490046</v>
      </c>
      <c r="H28" s="447">
        <v>374192394.10000002</v>
      </c>
      <c r="I28" s="475">
        <f>+H28/H26*100</f>
        <v>8.1825475397184562</v>
      </c>
    </row>
    <row r="29" spans="1:9" ht="25.5" x14ac:dyDescent="0.25">
      <c r="A29" s="460" t="s">
        <v>470</v>
      </c>
      <c r="B29" s="447">
        <v>150671762.00999999</v>
      </c>
      <c r="C29" s="475">
        <f>+B29/B26*100</f>
        <v>9.5768061943792731</v>
      </c>
      <c r="D29" s="447">
        <v>0</v>
      </c>
      <c r="E29" s="475">
        <f>+D29/D26*100</f>
        <v>0</v>
      </c>
      <c r="F29" s="447">
        <v>2578214.37</v>
      </c>
      <c r="G29" s="475">
        <f>+F29/F26*100</f>
        <v>0.13268025381258725</v>
      </c>
      <c r="H29" s="447">
        <v>153249976.38</v>
      </c>
      <c r="I29" s="475">
        <f>+H29/H26*100</f>
        <v>3.3511510040339441</v>
      </c>
    </row>
    <row r="30" spans="1:9" x14ac:dyDescent="0.25">
      <c r="A30" s="460" t="s">
        <v>471</v>
      </c>
      <c r="B30" s="447">
        <v>171000</v>
      </c>
      <c r="C30" s="475">
        <f>+B30/B26*100</f>
        <v>1.0868883707155205E-2</v>
      </c>
      <c r="D30" s="447">
        <v>1038325800.86</v>
      </c>
      <c r="E30" s="475">
        <f>+D30/D26*100</f>
        <v>98.272551322684947</v>
      </c>
      <c r="F30" s="447">
        <v>1456804844.8699999</v>
      </c>
      <c r="G30" s="475">
        <f>+F30/F26*100</f>
        <v>74.970195970460878</v>
      </c>
      <c r="H30" s="447">
        <v>2495301645.73</v>
      </c>
      <c r="I30" s="475">
        <f>+H30/H26*100</f>
        <v>54.565310957835479</v>
      </c>
    </row>
    <row r="31" spans="1:9" x14ac:dyDescent="0.25">
      <c r="A31" s="460" t="s">
        <v>472</v>
      </c>
      <c r="B31" s="447">
        <v>4705892.87</v>
      </c>
      <c r="C31" s="475">
        <f>+B31/B26*100</f>
        <v>0.29910995521848449</v>
      </c>
      <c r="D31" s="447">
        <v>251643.85</v>
      </c>
      <c r="E31" s="475">
        <f>+D31/D26*100</f>
        <v>2.3816882084294271E-2</v>
      </c>
      <c r="F31" s="447">
        <v>3105525.68</v>
      </c>
      <c r="G31" s="475">
        <f>+F31/F26*100</f>
        <v>0.15981678646989603</v>
      </c>
      <c r="H31" s="447">
        <v>8063062.4000000004</v>
      </c>
      <c r="I31" s="475">
        <f>+H31/H26*100</f>
        <v>0.17631676229657597</v>
      </c>
    </row>
    <row r="32" spans="1:9" x14ac:dyDescent="0.25">
      <c r="A32" s="460" t="s">
        <v>473</v>
      </c>
      <c r="B32" s="447">
        <v>492291514.94999999</v>
      </c>
      <c r="C32" s="475">
        <f>+B32/B26*100</f>
        <v>31.290404830472561</v>
      </c>
      <c r="D32" s="447">
        <v>11988956.449999999</v>
      </c>
      <c r="E32" s="475">
        <v>2</v>
      </c>
      <c r="F32" s="447">
        <v>184138055.22999999</v>
      </c>
      <c r="G32" s="475">
        <v>10</v>
      </c>
      <c r="H32" s="447">
        <v>688418526.63</v>
      </c>
      <c r="I32" s="475">
        <f>+H32/H26*100</f>
        <v>15.053799623376444</v>
      </c>
    </row>
    <row r="33" spans="1:9" ht="25.5" x14ac:dyDescent="0.25">
      <c r="A33" s="460" t="s">
        <v>474</v>
      </c>
      <c r="B33" s="447">
        <v>1041475.18</v>
      </c>
      <c r="C33" s="475">
        <f>+B33/B26*100</f>
        <v>6.6196915878997287E-2</v>
      </c>
      <c r="D33" s="447">
        <v>0</v>
      </c>
      <c r="E33" s="475">
        <f>+D33/D26*100</f>
        <v>0</v>
      </c>
      <c r="F33" s="447">
        <v>290261.58</v>
      </c>
      <c r="G33" s="475">
        <f>+F33/F26*100</f>
        <v>1.493746235944011E-2</v>
      </c>
      <c r="H33" s="447">
        <v>1331736.76</v>
      </c>
      <c r="I33" s="475">
        <f>+H33/H26*100</f>
        <v>2.9121381195627637E-2</v>
      </c>
    </row>
    <row r="34" spans="1:9" x14ac:dyDescent="0.25">
      <c r="A34" s="460" t="s">
        <v>475</v>
      </c>
      <c r="B34" s="447">
        <v>618207611.24000001</v>
      </c>
      <c r="C34" s="475">
        <f>+B34/B26*100</f>
        <v>39.293723002606875</v>
      </c>
      <c r="D34" s="447">
        <v>2812106.38</v>
      </c>
      <c r="E34" s="475">
        <f>+D34/D26*100</f>
        <v>0.26615236597656411</v>
      </c>
      <c r="F34" s="447">
        <v>231477875.69999999</v>
      </c>
      <c r="G34" s="475">
        <f>+F34/F26*100</f>
        <v>11.912331130120307</v>
      </c>
      <c r="H34" s="447">
        <v>852497593.32000005</v>
      </c>
      <c r="I34" s="475">
        <f>+H34/H26*100</f>
        <v>18.64175273154348</v>
      </c>
    </row>
    <row r="35" spans="1:9" x14ac:dyDescent="0.25">
      <c r="A35" s="450"/>
      <c r="B35" s="451"/>
      <c r="C35" s="477"/>
      <c r="D35" s="451"/>
      <c r="E35" s="477"/>
      <c r="F35" s="451"/>
      <c r="G35" s="477"/>
      <c r="H35" s="451"/>
      <c r="I35" s="477"/>
    </row>
    <row r="36" spans="1:9" x14ac:dyDescent="0.25">
      <c r="A36" s="479"/>
      <c r="B36" s="422"/>
      <c r="C36" s="480"/>
      <c r="D36" s="422"/>
      <c r="E36" s="480"/>
      <c r="F36" s="422"/>
      <c r="G36" s="480"/>
      <c r="H36" s="422"/>
      <c r="I36" s="480"/>
    </row>
    <row r="38" spans="1:9" x14ac:dyDescent="0.25">
      <c r="A38" s="966" t="s">
        <v>389</v>
      </c>
      <c r="B38" s="966"/>
      <c r="C38" s="966"/>
      <c r="D38" s="966"/>
      <c r="E38" s="966"/>
      <c r="F38" s="966"/>
      <c r="G38" s="966"/>
      <c r="H38" s="966"/>
      <c r="I38" s="966"/>
    </row>
    <row r="39" spans="1:9" x14ac:dyDescent="0.25">
      <c r="A39" s="966" t="s">
        <v>390</v>
      </c>
      <c r="B39" s="966"/>
      <c r="C39" s="966"/>
      <c r="D39" s="966"/>
      <c r="E39" s="966"/>
      <c r="F39" s="966"/>
      <c r="G39" s="966"/>
      <c r="H39" s="966"/>
      <c r="I39" s="966"/>
    </row>
    <row r="40" spans="1:9" x14ac:dyDescent="0.25">
      <c r="A40" s="966" t="s">
        <v>463</v>
      </c>
      <c r="B40" s="966"/>
      <c r="C40" s="966"/>
      <c r="D40" s="966"/>
      <c r="E40" s="966"/>
      <c r="F40" s="966"/>
      <c r="G40" s="966"/>
      <c r="H40" s="966"/>
      <c r="I40" s="966"/>
    </row>
    <row r="41" spans="1:9" x14ac:dyDescent="0.25">
      <c r="A41" s="966" t="s">
        <v>392</v>
      </c>
      <c r="B41" s="966"/>
      <c r="C41" s="966"/>
      <c r="D41" s="966"/>
      <c r="E41" s="966"/>
      <c r="F41" s="966"/>
      <c r="G41" s="966"/>
      <c r="H41" s="966"/>
      <c r="I41" s="966"/>
    </row>
    <row r="42" spans="1:9" x14ac:dyDescent="0.25">
      <c r="A42" s="465"/>
      <c r="B42" s="465"/>
      <c r="C42" s="465"/>
      <c r="D42" s="465"/>
      <c r="E42" s="465"/>
      <c r="F42" s="465"/>
      <c r="G42" s="465"/>
      <c r="H42" s="465"/>
      <c r="I42" s="465"/>
    </row>
    <row r="43" spans="1:9" x14ac:dyDescent="0.25">
      <c r="A43" s="953" t="s">
        <v>466</v>
      </c>
      <c r="B43" s="967">
        <v>2016</v>
      </c>
      <c r="C43" s="967"/>
      <c r="D43" s="967"/>
      <c r="E43" s="967"/>
      <c r="F43" s="967"/>
      <c r="G43" s="967"/>
      <c r="H43" s="967"/>
      <c r="I43" s="967"/>
    </row>
    <row r="44" spans="1:9" x14ac:dyDescent="0.25">
      <c r="A44" s="964"/>
      <c r="B44" s="429" t="s">
        <v>421</v>
      </c>
      <c r="C44" s="430" t="s">
        <v>12</v>
      </c>
      <c r="D44" s="468" t="s">
        <v>422</v>
      </c>
      <c r="E44" s="469" t="s">
        <v>12</v>
      </c>
      <c r="F44" s="468" t="s">
        <v>423</v>
      </c>
      <c r="G44" s="469" t="s">
        <v>12</v>
      </c>
      <c r="H44" s="468" t="s">
        <v>424</v>
      </c>
      <c r="I44" s="469" t="s">
        <v>12</v>
      </c>
    </row>
    <row r="45" spans="1:9" x14ac:dyDescent="0.25">
      <c r="A45" s="317"/>
      <c r="B45" s="435"/>
      <c r="C45" s="436"/>
      <c r="D45" s="472"/>
      <c r="E45" s="473"/>
      <c r="F45" s="472"/>
      <c r="G45" s="473"/>
      <c r="H45" s="472"/>
      <c r="I45" s="473"/>
    </row>
    <row r="46" spans="1:9" x14ac:dyDescent="0.25">
      <c r="A46" s="440" t="s">
        <v>396</v>
      </c>
      <c r="B46" s="441">
        <v>549363744.42999995</v>
      </c>
      <c r="C46" s="442"/>
      <c r="D46" s="441">
        <v>170648126.93000001</v>
      </c>
      <c r="E46" s="442"/>
      <c r="F46" s="441">
        <v>1194929301.8499999</v>
      </c>
      <c r="G46" s="442"/>
      <c r="H46" s="441">
        <v>1914941173.21</v>
      </c>
      <c r="I46" s="445"/>
    </row>
    <row r="47" spans="1:9" x14ac:dyDescent="0.25">
      <c r="A47" s="440"/>
      <c r="B47" s="441"/>
      <c r="C47" s="442"/>
      <c r="D47" s="441"/>
      <c r="E47" s="442"/>
      <c r="F47" s="441"/>
      <c r="G47" s="442"/>
      <c r="H47" s="441"/>
      <c r="I47" s="445"/>
    </row>
    <row r="48" spans="1:9" x14ac:dyDescent="0.25">
      <c r="A48" s="460" t="s">
        <v>476</v>
      </c>
      <c r="B48" s="447">
        <v>43975117.090000004</v>
      </c>
      <c r="C48" s="475">
        <f>+B48/B46*100</f>
        <v>8.0047359396872846</v>
      </c>
      <c r="D48" s="447">
        <v>60695</v>
      </c>
      <c r="E48" s="475">
        <f>+D48/D46*100</f>
        <v>3.5567340287829319E-2</v>
      </c>
      <c r="F48" s="447">
        <v>22237553.07</v>
      </c>
      <c r="G48" s="475">
        <f>+F48/F46*100</f>
        <v>1.8609932014866173</v>
      </c>
      <c r="H48" s="447">
        <v>66273365.159999996</v>
      </c>
      <c r="I48" s="475">
        <f>+H48/H46*100</f>
        <v>3.4608564527810795</v>
      </c>
    </row>
    <row r="49" spans="1:9" x14ac:dyDescent="0.25">
      <c r="A49" s="460" t="s">
        <v>477</v>
      </c>
      <c r="B49" s="447">
        <v>10644400.02</v>
      </c>
      <c r="C49" s="475">
        <v>3</v>
      </c>
      <c r="D49" s="447">
        <v>1594802.65</v>
      </c>
      <c r="E49" s="475">
        <f>+D49/D46*100</f>
        <v>0.93455619976080317</v>
      </c>
      <c r="F49" s="447">
        <v>25832911.690000001</v>
      </c>
      <c r="G49" s="475">
        <f>+F49/F46*100</f>
        <v>2.1618778324378911</v>
      </c>
      <c r="H49" s="447">
        <v>38072114.359999999</v>
      </c>
      <c r="I49" s="475">
        <f>+H49/H46*100</f>
        <v>1.9881610408000172</v>
      </c>
    </row>
    <row r="50" spans="1:9" x14ac:dyDescent="0.25">
      <c r="A50" s="460" t="s">
        <v>478</v>
      </c>
      <c r="B50" s="447">
        <v>25414732.649999999</v>
      </c>
      <c r="C50" s="475">
        <f>+B50/B46*100</f>
        <v>4.6262122150724405</v>
      </c>
      <c r="D50" s="447">
        <v>0</v>
      </c>
      <c r="E50" s="475">
        <f>+D50/D46*100</f>
        <v>0</v>
      </c>
      <c r="F50" s="447">
        <v>37731648.920000002</v>
      </c>
      <c r="G50" s="475">
        <f>+F50/F46*100</f>
        <v>3.1576469722169787</v>
      </c>
      <c r="H50" s="447">
        <v>63146381.57</v>
      </c>
      <c r="I50" s="475">
        <v>4</v>
      </c>
    </row>
    <row r="51" spans="1:9" x14ac:dyDescent="0.25">
      <c r="A51" s="460" t="s">
        <v>479</v>
      </c>
      <c r="B51" s="447">
        <v>53235384.850000001</v>
      </c>
      <c r="C51" s="475">
        <f>+B51/B46*100</f>
        <v>9.6903709772903053</v>
      </c>
      <c r="D51" s="447">
        <v>9630230</v>
      </c>
      <c r="E51" s="475">
        <f>+D51/D46*100</f>
        <v>5.6433259322854026</v>
      </c>
      <c r="F51" s="447">
        <v>36701302.390000001</v>
      </c>
      <c r="G51" s="475">
        <f>+F51/F46*100</f>
        <v>3.0714204039668895</v>
      </c>
      <c r="H51" s="447">
        <v>99566917.239999995</v>
      </c>
      <c r="I51" s="475">
        <f>+H51/H46*100</f>
        <v>5.1994765496162367</v>
      </c>
    </row>
    <row r="52" spans="1:9" x14ac:dyDescent="0.25">
      <c r="A52" s="460" t="s">
        <v>480</v>
      </c>
      <c r="B52" s="447">
        <v>114208067.92</v>
      </c>
      <c r="C52" s="475">
        <f>+B52/B46*100</f>
        <v>20.789152738591838</v>
      </c>
      <c r="D52" s="447">
        <v>3304178.53</v>
      </c>
      <c r="E52" s="475">
        <f>+D52/D46*100</f>
        <v>1.9362524449831064</v>
      </c>
      <c r="F52" s="447">
        <v>158012349.91</v>
      </c>
      <c r="G52" s="475">
        <f>+F52/F46*100</f>
        <v>13.223573115611433</v>
      </c>
      <c r="H52" s="447">
        <v>275524596.36000001</v>
      </c>
      <c r="I52" s="475">
        <f>+H52/H46*100</f>
        <v>14.38814937056998</v>
      </c>
    </row>
    <row r="53" spans="1:9" x14ac:dyDescent="0.25">
      <c r="A53" s="460" t="s">
        <v>481</v>
      </c>
      <c r="B53" s="447">
        <v>301886041.89999998</v>
      </c>
      <c r="C53" s="475">
        <f>+B53/B46*100</f>
        <v>54.951941215783371</v>
      </c>
      <c r="D53" s="447">
        <v>156058220.75</v>
      </c>
      <c r="E53" s="475">
        <f>+D53/D46*100</f>
        <v>91.450298082682863</v>
      </c>
      <c r="F53" s="447">
        <v>914413535.87</v>
      </c>
      <c r="G53" s="475">
        <f>+F53/F46*100</f>
        <v>76.52448847428019</v>
      </c>
      <c r="H53" s="447">
        <v>1372357798.52</v>
      </c>
      <c r="I53" s="475">
        <f>+H53/H46*100</f>
        <v>71.665794109984489</v>
      </c>
    </row>
    <row r="54" spans="1:9" x14ac:dyDescent="0.25">
      <c r="A54" s="450"/>
      <c r="B54" s="451"/>
      <c r="C54" s="477"/>
      <c r="D54" s="451"/>
      <c r="E54" s="477"/>
      <c r="F54" s="451"/>
      <c r="G54" s="477"/>
      <c r="H54" s="451"/>
      <c r="I54" s="477"/>
    </row>
    <row r="55" spans="1:9" x14ac:dyDescent="0.25">
      <c r="A55" s="479"/>
      <c r="B55" s="422"/>
      <c r="C55" s="480"/>
      <c r="D55" s="422"/>
      <c r="E55" s="480"/>
      <c r="F55" s="422"/>
      <c r="G55" s="480"/>
      <c r="H55" s="422"/>
      <c r="I55" s="480"/>
    </row>
    <row r="57" spans="1:9" x14ac:dyDescent="0.25">
      <c r="A57" s="966" t="s">
        <v>389</v>
      </c>
      <c r="B57" s="966"/>
      <c r="C57" s="966"/>
      <c r="D57" s="966"/>
      <c r="E57" s="966"/>
      <c r="F57" s="966"/>
      <c r="G57" s="966"/>
      <c r="H57" s="966"/>
      <c r="I57" s="966"/>
    </row>
    <row r="58" spans="1:9" x14ac:dyDescent="0.25">
      <c r="A58" s="966" t="s">
        <v>390</v>
      </c>
      <c r="B58" s="966"/>
      <c r="C58" s="966"/>
      <c r="D58" s="966"/>
      <c r="E58" s="966"/>
      <c r="F58" s="966"/>
      <c r="G58" s="966"/>
      <c r="H58" s="966"/>
      <c r="I58" s="966"/>
    </row>
    <row r="59" spans="1:9" x14ac:dyDescent="0.25">
      <c r="A59" s="966" t="s">
        <v>463</v>
      </c>
      <c r="B59" s="966"/>
      <c r="C59" s="966"/>
      <c r="D59" s="966"/>
      <c r="E59" s="966"/>
      <c r="F59" s="966"/>
      <c r="G59" s="966"/>
      <c r="H59" s="966"/>
      <c r="I59" s="966"/>
    </row>
    <row r="60" spans="1:9" x14ac:dyDescent="0.25">
      <c r="A60" s="966" t="s">
        <v>392</v>
      </c>
      <c r="B60" s="966"/>
      <c r="C60" s="966"/>
      <c r="D60" s="966"/>
      <c r="E60" s="966"/>
      <c r="F60" s="966"/>
      <c r="G60" s="966"/>
      <c r="H60" s="966"/>
      <c r="I60" s="966"/>
    </row>
    <row r="61" spans="1:9" x14ac:dyDescent="0.25">
      <c r="A61" s="465"/>
      <c r="B61" s="465"/>
      <c r="C61" s="465"/>
      <c r="D61" s="465"/>
      <c r="E61" s="465"/>
      <c r="F61" s="465"/>
      <c r="G61" s="465"/>
      <c r="H61" s="465"/>
      <c r="I61" s="465"/>
    </row>
    <row r="62" spans="1:9" x14ac:dyDescent="0.25">
      <c r="A62" s="953" t="s">
        <v>467</v>
      </c>
      <c r="B62" s="967">
        <v>2016</v>
      </c>
      <c r="C62" s="967"/>
      <c r="D62" s="967"/>
      <c r="E62" s="967"/>
      <c r="F62" s="967"/>
      <c r="G62" s="967"/>
      <c r="H62" s="967"/>
      <c r="I62" s="967"/>
    </row>
    <row r="63" spans="1:9" x14ac:dyDescent="0.25">
      <c r="A63" s="964"/>
      <c r="B63" s="429" t="s">
        <v>421</v>
      </c>
      <c r="C63" s="430" t="s">
        <v>12</v>
      </c>
      <c r="D63" s="468" t="s">
        <v>422</v>
      </c>
      <c r="E63" s="469" t="s">
        <v>12</v>
      </c>
      <c r="F63" s="468" t="s">
        <v>423</v>
      </c>
      <c r="G63" s="469" t="s">
        <v>12</v>
      </c>
      <c r="H63" s="468" t="s">
        <v>424</v>
      </c>
      <c r="I63" s="469" t="s">
        <v>12</v>
      </c>
    </row>
    <row r="64" spans="1:9" x14ac:dyDescent="0.25">
      <c r="A64" s="317"/>
      <c r="B64" s="435"/>
      <c r="C64" s="436"/>
      <c r="D64" s="472"/>
      <c r="E64" s="473"/>
      <c r="F64" s="472"/>
      <c r="G64" s="473"/>
      <c r="H64" s="472"/>
      <c r="I64" s="473"/>
    </row>
    <row r="65" spans="1:9" x14ac:dyDescent="0.25">
      <c r="A65" s="440" t="s">
        <v>396</v>
      </c>
      <c r="B65" s="441">
        <v>1306155354.4200001</v>
      </c>
      <c r="C65" s="442"/>
      <c r="D65" s="441">
        <v>9229068246.4799995</v>
      </c>
      <c r="E65" s="442"/>
      <c r="F65" s="441">
        <v>3384998090.7399998</v>
      </c>
      <c r="G65" s="442"/>
      <c r="H65" s="441">
        <v>13920221691.639999</v>
      </c>
      <c r="I65" s="445"/>
    </row>
    <row r="66" spans="1:9" x14ac:dyDescent="0.25">
      <c r="A66" s="440"/>
      <c r="B66" s="441"/>
      <c r="C66" s="442"/>
      <c r="D66" s="441"/>
      <c r="E66" s="442"/>
      <c r="F66" s="441"/>
      <c r="G66" s="442"/>
      <c r="H66" s="441"/>
      <c r="I66" s="445"/>
    </row>
    <row r="67" spans="1:9" x14ac:dyDescent="0.25">
      <c r="A67" s="460" t="s">
        <v>482</v>
      </c>
      <c r="B67" s="447">
        <v>184925669.69999999</v>
      </c>
      <c r="C67" s="475">
        <f>+B67/B65*100</f>
        <v>14.158014900311491</v>
      </c>
      <c r="D67" s="447">
        <v>487777929.37</v>
      </c>
      <c r="E67" s="475">
        <f>+D67/D65*100</f>
        <v>5.2852348291610074</v>
      </c>
      <c r="F67" s="447">
        <v>328324796.68000001</v>
      </c>
      <c r="G67" s="475">
        <f>+F67/F65*100</f>
        <v>9.6994086223612737</v>
      </c>
      <c r="H67" s="447">
        <v>1001028395.75</v>
      </c>
      <c r="I67" s="475">
        <f>+H67/H65*100</f>
        <v>7.1911814188360426</v>
      </c>
    </row>
    <row r="68" spans="1:9" x14ac:dyDescent="0.25">
      <c r="A68" s="460" t="s">
        <v>483</v>
      </c>
      <c r="B68" s="447">
        <v>775558682.85000002</v>
      </c>
      <c r="C68" s="475">
        <f>+B68/B65*100</f>
        <v>59.377215751979818</v>
      </c>
      <c r="D68" s="447">
        <v>7411379520.2700005</v>
      </c>
      <c r="E68" s="475">
        <f>+D68/D65*100</f>
        <v>80.304742822729992</v>
      </c>
      <c r="F68" s="447">
        <v>1185821605.02</v>
      </c>
      <c r="G68" s="475">
        <f>+F68/F65*100</f>
        <v>35.031677219078297</v>
      </c>
      <c r="H68" s="447">
        <v>9372759808.1399994</v>
      </c>
      <c r="I68" s="475">
        <f>+H68/H65*100</f>
        <v>67.331972261396899</v>
      </c>
    </row>
    <row r="69" spans="1:9" x14ac:dyDescent="0.25">
      <c r="A69" s="460" t="s">
        <v>484</v>
      </c>
      <c r="B69" s="447">
        <v>208811902.30000001</v>
      </c>
      <c r="C69" s="475">
        <f>+B69/B65*100</f>
        <v>15.98675851179458</v>
      </c>
      <c r="D69" s="447">
        <v>4149506.17</v>
      </c>
      <c r="E69" s="475">
        <f>+D69/D65*100</f>
        <v>4.4961268669593345E-2</v>
      </c>
      <c r="F69" s="447">
        <v>315407986.04000002</v>
      </c>
      <c r="G69" s="475">
        <f>+F69/F65*100</f>
        <v>9.3178187279582243</v>
      </c>
      <c r="H69" s="447">
        <v>528369394.50999999</v>
      </c>
      <c r="I69" s="475">
        <f>+H69/H65*100</f>
        <v>3.7956966937338383</v>
      </c>
    </row>
    <row r="70" spans="1:9" x14ac:dyDescent="0.25">
      <c r="A70" s="460" t="s">
        <v>485</v>
      </c>
      <c r="B70" s="447">
        <v>43050110.810000002</v>
      </c>
      <c r="C70" s="475">
        <v>4</v>
      </c>
      <c r="D70" s="447">
        <v>1325761290.6700001</v>
      </c>
      <c r="E70" s="475">
        <v>15</v>
      </c>
      <c r="F70" s="447">
        <v>1492575541.8299999</v>
      </c>
      <c r="G70" s="475">
        <f>+F70/F65*100</f>
        <v>44.093837036809248</v>
      </c>
      <c r="H70" s="447">
        <v>2861386943.3099999</v>
      </c>
      <c r="I70" s="475">
        <f>+H70/H65*100</f>
        <v>20.555613313460729</v>
      </c>
    </row>
    <row r="71" spans="1:9" ht="25.5" x14ac:dyDescent="0.25">
      <c r="A71" s="460" t="s">
        <v>486</v>
      </c>
      <c r="B71" s="447">
        <v>90482787.019999996</v>
      </c>
      <c r="C71" s="475">
        <f>+B71/B65*100</f>
        <v>6.9274138573032911</v>
      </c>
      <c r="D71" s="447">
        <v>0</v>
      </c>
      <c r="E71" s="475">
        <f>+D71/D65*100</f>
        <v>0</v>
      </c>
      <c r="F71" s="447">
        <v>19211569.77</v>
      </c>
      <c r="G71" s="475">
        <f>+F71/F65*100</f>
        <v>0.56755038717909967</v>
      </c>
      <c r="H71" s="447">
        <v>109694356.79000001</v>
      </c>
      <c r="I71" s="475">
        <f>+H71/H65*100</f>
        <v>0.78802162221222827</v>
      </c>
    </row>
    <row r="72" spans="1:9" x14ac:dyDescent="0.25">
      <c r="A72" s="460" t="s">
        <v>487</v>
      </c>
      <c r="B72" s="447">
        <v>1822217.26</v>
      </c>
      <c r="C72" s="475">
        <f>+B72/B65*100</f>
        <v>0.13950999426168242</v>
      </c>
      <c r="D72" s="447">
        <v>0</v>
      </c>
      <c r="E72" s="475">
        <f>+D72/D65*100</f>
        <v>0</v>
      </c>
      <c r="F72" s="447">
        <v>14702032.43</v>
      </c>
      <c r="G72" s="475">
        <f>+F72/F65*100</f>
        <v>0.43432912030936965</v>
      </c>
      <c r="H72" s="447">
        <v>16524249.689999999</v>
      </c>
      <c r="I72" s="475">
        <f>+H72/H65*100</f>
        <v>0.11870679976256333</v>
      </c>
    </row>
    <row r="73" spans="1:9" x14ac:dyDescent="0.25">
      <c r="A73" s="460" t="s">
        <v>488</v>
      </c>
      <c r="B73" s="447">
        <v>1503984.48</v>
      </c>
      <c r="C73" s="475">
        <f>+B73/B65*100</f>
        <v>0.11514591085283619</v>
      </c>
      <c r="D73" s="447">
        <v>0</v>
      </c>
      <c r="E73" s="475">
        <f>+D73/D65*100</f>
        <v>0</v>
      </c>
      <c r="F73" s="447">
        <v>28954558.969999999</v>
      </c>
      <c r="G73" s="475">
        <f>+F73/F65*100</f>
        <v>0.85537888630448822</v>
      </c>
      <c r="H73" s="447">
        <v>30458543.449999999</v>
      </c>
      <c r="I73" s="475">
        <f>+H73/H65*100</f>
        <v>0.21880789059769315</v>
      </c>
    </row>
    <row r="74" spans="1:9" x14ac:dyDescent="0.25">
      <c r="A74" s="450"/>
      <c r="B74" s="451"/>
      <c r="C74" s="477"/>
      <c r="D74" s="451"/>
      <c r="E74" s="477"/>
      <c r="F74" s="451"/>
      <c r="G74" s="477"/>
      <c r="H74" s="451"/>
      <c r="I74" s="477"/>
    </row>
    <row r="76" spans="1:9" x14ac:dyDescent="0.25">
      <c r="A76" s="966" t="s">
        <v>389</v>
      </c>
      <c r="B76" s="966"/>
      <c r="C76" s="966"/>
      <c r="D76" s="966"/>
      <c r="E76" s="966"/>
      <c r="F76" s="966"/>
      <c r="G76" s="966"/>
      <c r="H76" s="966"/>
      <c r="I76" s="966"/>
    </row>
    <row r="77" spans="1:9" x14ac:dyDescent="0.25">
      <c r="A77" s="966" t="s">
        <v>390</v>
      </c>
      <c r="B77" s="966"/>
      <c r="C77" s="966"/>
      <c r="D77" s="966"/>
      <c r="E77" s="966"/>
      <c r="F77" s="966"/>
      <c r="G77" s="966"/>
      <c r="H77" s="966"/>
      <c r="I77" s="966"/>
    </row>
    <row r="78" spans="1:9" x14ac:dyDescent="0.25">
      <c r="A78" s="966" t="s">
        <v>463</v>
      </c>
      <c r="B78" s="966"/>
      <c r="C78" s="966"/>
      <c r="D78" s="966"/>
      <c r="E78" s="966"/>
      <c r="F78" s="966"/>
      <c r="G78" s="966"/>
      <c r="H78" s="966"/>
      <c r="I78" s="966"/>
    </row>
    <row r="79" spans="1:9" x14ac:dyDescent="0.25">
      <c r="A79" s="966" t="s">
        <v>392</v>
      </c>
      <c r="B79" s="966"/>
      <c r="C79" s="966"/>
      <c r="D79" s="966"/>
      <c r="E79" s="966"/>
      <c r="F79" s="966"/>
      <c r="G79" s="966"/>
      <c r="H79" s="966"/>
      <c r="I79" s="966"/>
    </row>
    <row r="80" spans="1:9" x14ac:dyDescent="0.25">
      <c r="A80" s="465"/>
      <c r="B80" s="465"/>
      <c r="C80" s="465"/>
      <c r="D80" s="465"/>
      <c r="E80" s="465"/>
      <c r="F80" s="465"/>
      <c r="G80" s="465"/>
      <c r="H80" s="465"/>
      <c r="I80" s="465"/>
    </row>
    <row r="81" spans="1:9" x14ac:dyDescent="0.25">
      <c r="A81" s="953" t="s">
        <v>468</v>
      </c>
      <c r="B81" s="967">
        <v>2016</v>
      </c>
      <c r="C81" s="967"/>
      <c r="D81" s="967"/>
      <c r="E81" s="967"/>
      <c r="F81" s="967"/>
      <c r="G81" s="967"/>
      <c r="H81" s="967"/>
      <c r="I81" s="967"/>
    </row>
    <row r="82" spans="1:9" x14ac:dyDescent="0.25">
      <c r="A82" s="964"/>
      <c r="B82" s="429" t="s">
        <v>421</v>
      </c>
      <c r="C82" s="430" t="s">
        <v>12</v>
      </c>
      <c r="D82" s="468" t="s">
        <v>422</v>
      </c>
      <c r="E82" s="469" t="s">
        <v>12</v>
      </c>
      <c r="F82" s="468" t="s">
        <v>423</v>
      </c>
      <c r="G82" s="469" t="s">
        <v>12</v>
      </c>
      <c r="H82" s="468" t="s">
        <v>424</v>
      </c>
      <c r="I82" s="469" t="s">
        <v>12</v>
      </c>
    </row>
    <row r="83" spans="1:9" x14ac:dyDescent="0.25">
      <c r="A83" s="317"/>
      <c r="B83" s="435"/>
      <c r="C83" s="436"/>
      <c r="D83" s="472"/>
      <c r="E83" s="473"/>
      <c r="F83" s="472"/>
      <c r="G83" s="473"/>
      <c r="H83" s="472"/>
      <c r="I83" s="473"/>
    </row>
    <row r="84" spans="1:9" x14ac:dyDescent="0.25">
      <c r="A84" s="440" t="s">
        <v>396</v>
      </c>
      <c r="B84" s="441">
        <v>1312007027.5999999</v>
      </c>
      <c r="C84" s="442"/>
      <c r="D84" s="441">
        <v>712620308.69000006</v>
      </c>
      <c r="E84" s="442"/>
      <c r="F84" s="441">
        <v>1083312552.2</v>
      </c>
      <c r="G84" s="442"/>
      <c r="H84" s="441">
        <v>3107939888.4899998</v>
      </c>
      <c r="I84" s="445"/>
    </row>
    <row r="85" spans="1:9" x14ac:dyDescent="0.25">
      <c r="A85" s="440"/>
      <c r="B85" s="441"/>
      <c r="C85" s="442"/>
      <c r="D85" s="441"/>
      <c r="E85" s="442"/>
      <c r="F85" s="441"/>
      <c r="G85" s="442"/>
      <c r="H85" s="441"/>
      <c r="I85" s="445"/>
    </row>
    <row r="86" spans="1:9" ht="25.5" x14ac:dyDescent="0.25">
      <c r="A86" s="460" t="s">
        <v>489</v>
      </c>
      <c r="B86" s="447">
        <v>30895026.300000001</v>
      </c>
      <c r="C86" s="475">
        <f>+B86/B84*100</f>
        <v>2.3547912206320261</v>
      </c>
      <c r="D86" s="447">
        <v>0</v>
      </c>
      <c r="E86" s="475">
        <f>+D86/D84*100</f>
        <v>0</v>
      </c>
      <c r="F86" s="447">
        <v>19385174.379999999</v>
      </c>
      <c r="G86" s="475">
        <f>+F86/F84*100</f>
        <v>1.7894350379890296</v>
      </c>
      <c r="H86" s="447">
        <v>50280200.68</v>
      </c>
      <c r="I86" s="475">
        <f>+H86/H84*100</f>
        <v>1.6177983643187115</v>
      </c>
    </row>
    <row r="87" spans="1:9" x14ac:dyDescent="0.25">
      <c r="A87" s="460" t="s">
        <v>490</v>
      </c>
      <c r="B87" s="447">
        <v>720403013.96000004</v>
      </c>
      <c r="C87" s="475">
        <f>+B87/B84*100</f>
        <v>54.908472196052436</v>
      </c>
      <c r="D87" s="447">
        <v>705574424.74000001</v>
      </c>
      <c r="E87" s="475">
        <f>+D87/D84*100</f>
        <v>99.011270958169519</v>
      </c>
      <c r="F87" s="447">
        <v>920688969.00999999</v>
      </c>
      <c r="G87" s="475">
        <f>+F87/F84*100</f>
        <v>84.988304357801198</v>
      </c>
      <c r="H87" s="447">
        <v>2346666407.71</v>
      </c>
      <c r="I87" s="475">
        <f>+H87/H84*100</f>
        <v>75.50552751681866</v>
      </c>
    </row>
    <row r="88" spans="1:9" x14ac:dyDescent="0.25">
      <c r="A88" s="460" t="s">
        <v>491</v>
      </c>
      <c r="B88" s="447">
        <v>302528117.31</v>
      </c>
      <c r="C88" s="475">
        <f>+B88/B84*100</f>
        <v>23.058422016488901</v>
      </c>
      <c r="D88" s="447">
        <v>0</v>
      </c>
      <c r="E88" s="475">
        <f>+D88/D84*100</f>
        <v>0</v>
      </c>
      <c r="F88" s="447">
        <v>57585221.259999998</v>
      </c>
      <c r="G88" s="475">
        <f>+F88/F84*100</f>
        <v>5.3156608536525729</v>
      </c>
      <c r="H88" s="447">
        <v>360113338.56999999</v>
      </c>
      <c r="I88" s="475">
        <v>11</v>
      </c>
    </row>
    <row r="89" spans="1:9" x14ac:dyDescent="0.25">
      <c r="A89" s="460" t="s">
        <v>492</v>
      </c>
      <c r="B89" s="447">
        <v>169342768.08999997</v>
      </c>
      <c r="C89" s="475">
        <f>+B89/B84*100</f>
        <v>12.907154041680071</v>
      </c>
      <c r="D89" s="447">
        <v>0</v>
      </c>
      <c r="E89" s="475">
        <f>+D89/D84*100</f>
        <v>0</v>
      </c>
      <c r="F89" s="447">
        <v>13475904.859999999</v>
      </c>
      <c r="G89" s="475">
        <f>+F89/F84*100</f>
        <v>1.2439535416286851</v>
      </c>
      <c r="H89" s="447">
        <v>182818672.94999999</v>
      </c>
      <c r="I89" s="475">
        <f>+H89/H84*100</f>
        <v>5.8823104535275581</v>
      </c>
    </row>
    <row r="90" spans="1:9" x14ac:dyDescent="0.25">
      <c r="A90" s="460" t="s">
        <v>493</v>
      </c>
      <c r="B90" s="447">
        <v>88838101.939999998</v>
      </c>
      <c r="C90" s="475">
        <f>+B90/B84*100</f>
        <v>6.7711605251465645</v>
      </c>
      <c r="D90" s="447">
        <v>7045883.9500000002</v>
      </c>
      <c r="E90" s="475">
        <f>+D90/D84*100</f>
        <v>0.9887290418304735</v>
      </c>
      <c r="F90" s="447">
        <v>72177282.689999998</v>
      </c>
      <c r="G90" s="475">
        <f>+F90/F84*100</f>
        <v>6.6626462089285106</v>
      </c>
      <c r="H90" s="447">
        <v>168061268.58000001</v>
      </c>
      <c r="I90" s="475">
        <f>+H90/H84*100</f>
        <v>5.4074813094809562</v>
      </c>
    </row>
    <row r="91" spans="1:9" x14ac:dyDescent="0.25">
      <c r="A91" s="481"/>
      <c r="B91" s="482"/>
      <c r="C91" s="459"/>
      <c r="D91" s="482"/>
      <c r="E91" s="459"/>
      <c r="F91" s="482"/>
      <c r="G91" s="459"/>
      <c r="H91" s="482"/>
      <c r="I91" s="459"/>
    </row>
    <row r="93" spans="1:9" x14ac:dyDescent="0.25">
      <c r="A93" s="483"/>
    </row>
  </sheetData>
  <mergeCells count="30">
    <mergeCell ref="A1:I1"/>
    <mergeCell ref="A2:I2"/>
    <mergeCell ref="A3:I3"/>
    <mergeCell ref="A4:I4"/>
    <mergeCell ref="A6:A7"/>
    <mergeCell ref="B6:I6"/>
    <mergeCell ref="A18:I18"/>
    <mergeCell ref="A19:I19"/>
    <mergeCell ref="A20:I20"/>
    <mergeCell ref="A21:I21"/>
    <mergeCell ref="A23:A24"/>
    <mergeCell ref="B23:I23"/>
    <mergeCell ref="A38:I38"/>
    <mergeCell ref="A39:I39"/>
    <mergeCell ref="A40:I40"/>
    <mergeCell ref="A41:I41"/>
    <mergeCell ref="A43:A44"/>
    <mergeCell ref="B43:I43"/>
    <mergeCell ref="A57:I57"/>
    <mergeCell ref="A58:I58"/>
    <mergeCell ref="A59:I59"/>
    <mergeCell ref="A60:I60"/>
    <mergeCell ref="A62:A63"/>
    <mergeCell ref="B62:I62"/>
    <mergeCell ref="A76:I76"/>
    <mergeCell ref="A77:I77"/>
    <mergeCell ref="A78:I78"/>
    <mergeCell ref="A79:I79"/>
    <mergeCell ref="A81:A82"/>
    <mergeCell ref="B81:I81"/>
  </mergeCells>
  <pageMargins left="0.19719757252565651" right="0.19719757252565651" top="0.39370078740157477" bottom="0.19719757252565651" header="1.1126239316962329E-308" footer="0.19719757252565651"/>
  <pageSetup orientation="portrait" errors="NA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showGridLines="0" workbookViewId="0">
      <selection activeCell="A35" sqref="A35:E35"/>
    </sheetView>
  </sheetViews>
  <sheetFormatPr baseColWidth="10" defaultRowHeight="12.75" x14ac:dyDescent="0.25"/>
  <cols>
    <col min="1" max="1" width="58" style="355" customWidth="1"/>
    <col min="2" max="4" width="14.7109375" style="355" bestFit="1" customWidth="1"/>
    <col min="5" max="213" width="11.42578125" style="355"/>
    <col min="214" max="214" width="58" style="355" customWidth="1"/>
    <col min="215" max="217" width="14.7109375" style="355" bestFit="1" customWidth="1"/>
    <col min="218" max="220" width="11.42578125" style="355"/>
    <col min="221" max="222" width="12.85546875" style="355" bestFit="1" customWidth="1"/>
    <col min="223" max="469" width="11.42578125" style="355"/>
    <col min="470" max="470" width="58" style="355" customWidth="1"/>
    <col min="471" max="473" width="14.7109375" style="355" bestFit="1" customWidth="1"/>
    <col min="474" max="476" width="11.42578125" style="355"/>
    <col min="477" max="478" width="12.85546875" style="355" bestFit="1" customWidth="1"/>
    <col min="479" max="725" width="11.42578125" style="355"/>
    <col min="726" max="726" width="58" style="355" customWidth="1"/>
    <col min="727" max="729" width="14.7109375" style="355" bestFit="1" customWidth="1"/>
    <col min="730" max="732" width="11.42578125" style="355"/>
    <col min="733" max="734" width="12.85546875" style="355" bestFit="1" customWidth="1"/>
    <col min="735" max="981" width="11.42578125" style="355"/>
    <col min="982" max="982" width="58" style="355" customWidth="1"/>
    <col min="983" max="985" width="14.7109375" style="355" bestFit="1" customWidth="1"/>
    <col min="986" max="988" width="11.42578125" style="355"/>
    <col min="989" max="990" width="12.85546875" style="355" bestFit="1" customWidth="1"/>
    <col min="991" max="1237" width="11.42578125" style="355"/>
    <col min="1238" max="1238" width="58" style="355" customWidth="1"/>
    <col min="1239" max="1241" width="14.7109375" style="355" bestFit="1" customWidth="1"/>
    <col min="1242" max="1244" width="11.42578125" style="355"/>
    <col min="1245" max="1246" width="12.85546875" style="355" bestFit="1" customWidth="1"/>
    <col min="1247" max="1493" width="11.42578125" style="355"/>
    <col min="1494" max="1494" width="58" style="355" customWidth="1"/>
    <col min="1495" max="1497" width="14.7109375" style="355" bestFit="1" customWidth="1"/>
    <col min="1498" max="1500" width="11.42578125" style="355"/>
    <col min="1501" max="1502" width="12.85546875" style="355" bestFit="1" customWidth="1"/>
    <col min="1503" max="1749" width="11.42578125" style="355"/>
    <col min="1750" max="1750" width="58" style="355" customWidth="1"/>
    <col min="1751" max="1753" width="14.7109375" style="355" bestFit="1" customWidth="1"/>
    <col min="1754" max="1756" width="11.42578125" style="355"/>
    <col min="1757" max="1758" width="12.85546875" style="355" bestFit="1" customWidth="1"/>
    <col min="1759" max="2005" width="11.42578125" style="355"/>
    <col min="2006" max="2006" width="58" style="355" customWidth="1"/>
    <col min="2007" max="2009" width="14.7109375" style="355" bestFit="1" customWidth="1"/>
    <col min="2010" max="2012" width="11.42578125" style="355"/>
    <col min="2013" max="2014" width="12.85546875" style="355" bestFit="1" customWidth="1"/>
    <col min="2015" max="2261" width="11.42578125" style="355"/>
    <col min="2262" max="2262" width="58" style="355" customWidth="1"/>
    <col min="2263" max="2265" width="14.7109375" style="355" bestFit="1" customWidth="1"/>
    <col min="2266" max="2268" width="11.42578125" style="355"/>
    <col min="2269" max="2270" width="12.85546875" style="355" bestFit="1" customWidth="1"/>
    <col min="2271" max="2517" width="11.42578125" style="355"/>
    <col min="2518" max="2518" width="58" style="355" customWidth="1"/>
    <col min="2519" max="2521" width="14.7109375" style="355" bestFit="1" customWidth="1"/>
    <col min="2522" max="2524" width="11.42578125" style="355"/>
    <col min="2525" max="2526" width="12.85546875" style="355" bestFit="1" customWidth="1"/>
    <col min="2527" max="2773" width="11.42578125" style="355"/>
    <col min="2774" max="2774" width="58" style="355" customWidth="1"/>
    <col min="2775" max="2777" width="14.7109375" style="355" bestFit="1" customWidth="1"/>
    <col min="2778" max="2780" width="11.42578125" style="355"/>
    <col min="2781" max="2782" width="12.85546875" style="355" bestFit="1" customWidth="1"/>
    <col min="2783" max="3029" width="11.42578125" style="355"/>
    <col min="3030" max="3030" width="58" style="355" customWidth="1"/>
    <col min="3031" max="3033" width="14.7109375" style="355" bestFit="1" customWidth="1"/>
    <col min="3034" max="3036" width="11.42578125" style="355"/>
    <col min="3037" max="3038" width="12.85546875" style="355" bestFit="1" customWidth="1"/>
    <col min="3039" max="3285" width="11.42578125" style="355"/>
    <col min="3286" max="3286" width="58" style="355" customWidth="1"/>
    <col min="3287" max="3289" width="14.7109375" style="355" bestFit="1" customWidth="1"/>
    <col min="3290" max="3292" width="11.42578125" style="355"/>
    <col min="3293" max="3294" width="12.85546875" style="355" bestFit="1" customWidth="1"/>
    <col min="3295" max="3541" width="11.42578125" style="355"/>
    <col min="3542" max="3542" width="58" style="355" customWidth="1"/>
    <col min="3543" max="3545" width="14.7109375" style="355" bestFit="1" customWidth="1"/>
    <col min="3546" max="3548" width="11.42578125" style="355"/>
    <col min="3549" max="3550" width="12.85546875" style="355" bestFit="1" customWidth="1"/>
    <col min="3551" max="3797" width="11.42578125" style="355"/>
    <col min="3798" max="3798" width="58" style="355" customWidth="1"/>
    <col min="3799" max="3801" width="14.7109375" style="355" bestFit="1" customWidth="1"/>
    <col min="3802" max="3804" width="11.42578125" style="355"/>
    <col min="3805" max="3806" width="12.85546875" style="355" bestFit="1" customWidth="1"/>
    <col min="3807" max="4053" width="11.42578125" style="355"/>
    <col min="4054" max="4054" width="58" style="355" customWidth="1"/>
    <col min="4055" max="4057" width="14.7109375" style="355" bestFit="1" customWidth="1"/>
    <col min="4058" max="4060" width="11.42578125" style="355"/>
    <col min="4061" max="4062" width="12.85546875" style="355" bestFit="1" customWidth="1"/>
    <col min="4063" max="4309" width="11.42578125" style="355"/>
    <col min="4310" max="4310" width="58" style="355" customWidth="1"/>
    <col min="4311" max="4313" width="14.7109375" style="355" bestFit="1" customWidth="1"/>
    <col min="4314" max="4316" width="11.42578125" style="355"/>
    <col min="4317" max="4318" width="12.85546875" style="355" bestFit="1" customWidth="1"/>
    <col min="4319" max="4565" width="11.42578125" style="355"/>
    <col min="4566" max="4566" width="58" style="355" customWidth="1"/>
    <col min="4567" max="4569" width="14.7109375" style="355" bestFit="1" customWidth="1"/>
    <col min="4570" max="4572" width="11.42578125" style="355"/>
    <col min="4573" max="4574" width="12.85546875" style="355" bestFit="1" customWidth="1"/>
    <col min="4575" max="4821" width="11.42578125" style="355"/>
    <col min="4822" max="4822" width="58" style="355" customWidth="1"/>
    <col min="4823" max="4825" width="14.7109375" style="355" bestFit="1" customWidth="1"/>
    <col min="4826" max="4828" width="11.42578125" style="355"/>
    <col min="4829" max="4830" width="12.85546875" style="355" bestFit="1" customWidth="1"/>
    <col min="4831" max="5077" width="11.42578125" style="355"/>
    <col min="5078" max="5078" width="58" style="355" customWidth="1"/>
    <col min="5079" max="5081" width="14.7109375" style="355" bestFit="1" customWidth="1"/>
    <col min="5082" max="5084" width="11.42578125" style="355"/>
    <col min="5085" max="5086" width="12.85546875" style="355" bestFit="1" customWidth="1"/>
    <col min="5087" max="5333" width="11.42578125" style="355"/>
    <col min="5334" max="5334" width="58" style="355" customWidth="1"/>
    <col min="5335" max="5337" width="14.7109375" style="355" bestFit="1" customWidth="1"/>
    <col min="5338" max="5340" width="11.42578125" style="355"/>
    <col min="5341" max="5342" width="12.85546875" style="355" bestFit="1" customWidth="1"/>
    <col min="5343" max="5589" width="11.42578125" style="355"/>
    <col min="5590" max="5590" width="58" style="355" customWidth="1"/>
    <col min="5591" max="5593" width="14.7109375" style="355" bestFit="1" customWidth="1"/>
    <col min="5594" max="5596" width="11.42578125" style="355"/>
    <col min="5597" max="5598" width="12.85546875" style="355" bestFit="1" customWidth="1"/>
    <col min="5599" max="5845" width="11.42578125" style="355"/>
    <col min="5846" max="5846" width="58" style="355" customWidth="1"/>
    <col min="5847" max="5849" width="14.7109375" style="355" bestFit="1" customWidth="1"/>
    <col min="5850" max="5852" width="11.42578125" style="355"/>
    <col min="5853" max="5854" width="12.85546875" style="355" bestFit="1" customWidth="1"/>
    <col min="5855" max="6101" width="11.42578125" style="355"/>
    <col min="6102" max="6102" width="58" style="355" customWidth="1"/>
    <col min="6103" max="6105" width="14.7109375" style="355" bestFit="1" customWidth="1"/>
    <col min="6106" max="6108" width="11.42578125" style="355"/>
    <col min="6109" max="6110" width="12.85546875" style="355" bestFit="1" customWidth="1"/>
    <col min="6111" max="6357" width="11.42578125" style="355"/>
    <col min="6358" max="6358" width="58" style="355" customWidth="1"/>
    <col min="6359" max="6361" width="14.7109375" style="355" bestFit="1" customWidth="1"/>
    <col min="6362" max="6364" width="11.42578125" style="355"/>
    <col min="6365" max="6366" width="12.85546875" style="355" bestFit="1" customWidth="1"/>
    <col min="6367" max="6613" width="11.42578125" style="355"/>
    <col min="6614" max="6614" width="58" style="355" customWidth="1"/>
    <col min="6615" max="6617" width="14.7109375" style="355" bestFit="1" customWidth="1"/>
    <col min="6618" max="6620" width="11.42578125" style="355"/>
    <col min="6621" max="6622" width="12.85546875" style="355" bestFit="1" customWidth="1"/>
    <col min="6623" max="6869" width="11.42578125" style="355"/>
    <col min="6870" max="6870" width="58" style="355" customWidth="1"/>
    <col min="6871" max="6873" width="14.7109375" style="355" bestFit="1" customWidth="1"/>
    <col min="6874" max="6876" width="11.42578125" style="355"/>
    <col min="6877" max="6878" width="12.85546875" style="355" bestFit="1" customWidth="1"/>
    <col min="6879" max="7125" width="11.42578125" style="355"/>
    <col min="7126" max="7126" width="58" style="355" customWidth="1"/>
    <col min="7127" max="7129" width="14.7109375" style="355" bestFit="1" customWidth="1"/>
    <col min="7130" max="7132" width="11.42578125" style="355"/>
    <col min="7133" max="7134" width="12.85546875" style="355" bestFit="1" customWidth="1"/>
    <col min="7135" max="7381" width="11.42578125" style="355"/>
    <col min="7382" max="7382" width="58" style="355" customWidth="1"/>
    <col min="7383" max="7385" width="14.7109375" style="355" bestFit="1" customWidth="1"/>
    <col min="7386" max="7388" width="11.42578125" style="355"/>
    <col min="7389" max="7390" width="12.85546875" style="355" bestFit="1" customWidth="1"/>
    <col min="7391" max="7637" width="11.42578125" style="355"/>
    <col min="7638" max="7638" width="58" style="355" customWidth="1"/>
    <col min="7639" max="7641" width="14.7109375" style="355" bestFit="1" customWidth="1"/>
    <col min="7642" max="7644" width="11.42578125" style="355"/>
    <col min="7645" max="7646" width="12.85546875" style="355" bestFit="1" customWidth="1"/>
    <col min="7647" max="7893" width="11.42578125" style="355"/>
    <col min="7894" max="7894" width="58" style="355" customWidth="1"/>
    <col min="7895" max="7897" width="14.7109375" style="355" bestFit="1" customWidth="1"/>
    <col min="7898" max="7900" width="11.42578125" style="355"/>
    <col min="7901" max="7902" width="12.85546875" style="355" bestFit="1" customWidth="1"/>
    <col min="7903" max="8149" width="11.42578125" style="355"/>
    <col min="8150" max="8150" width="58" style="355" customWidth="1"/>
    <col min="8151" max="8153" width="14.7109375" style="355" bestFit="1" customWidth="1"/>
    <col min="8154" max="8156" width="11.42578125" style="355"/>
    <col min="8157" max="8158" width="12.85546875" style="355" bestFit="1" customWidth="1"/>
    <col min="8159" max="8405" width="11.42578125" style="355"/>
    <col min="8406" max="8406" width="58" style="355" customWidth="1"/>
    <col min="8407" max="8409" width="14.7109375" style="355" bestFit="1" customWidth="1"/>
    <col min="8410" max="8412" width="11.42578125" style="355"/>
    <col min="8413" max="8414" width="12.85546875" style="355" bestFit="1" customWidth="1"/>
    <col min="8415" max="8661" width="11.42578125" style="355"/>
    <col min="8662" max="8662" width="58" style="355" customWidth="1"/>
    <col min="8663" max="8665" width="14.7109375" style="355" bestFit="1" customWidth="1"/>
    <col min="8666" max="8668" width="11.42578125" style="355"/>
    <col min="8669" max="8670" width="12.85546875" style="355" bestFit="1" customWidth="1"/>
    <col min="8671" max="8917" width="11.42578125" style="355"/>
    <col min="8918" max="8918" width="58" style="355" customWidth="1"/>
    <col min="8919" max="8921" width="14.7109375" style="355" bestFit="1" customWidth="1"/>
    <col min="8922" max="8924" width="11.42578125" style="355"/>
    <col min="8925" max="8926" width="12.85546875" style="355" bestFit="1" customWidth="1"/>
    <col min="8927" max="9173" width="11.42578125" style="355"/>
    <col min="9174" max="9174" width="58" style="355" customWidth="1"/>
    <col min="9175" max="9177" width="14.7109375" style="355" bestFit="1" customWidth="1"/>
    <col min="9178" max="9180" width="11.42578125" style="355"/>
    <col min="9181" max="9182" width="12.85546875" style="355" bestFit="1" customWidth="1"/>
    <col min="9183" max="9429" width="11.42578125" style="355"/>
    <col min="9430" max="9430" width="58" style="355" customWidth="1"/>
    <col min="9431" max="9433" width="14.7109375" style="355" bestFit="1" customWidth="1"/>
    <col min="9434" max="9436" width="11.42578125" style="355"/>
    <col min="9437" max="9438" width="12.85546875" style="355" bestFit="1" customWidth="1"/>
    <col min="9439" max="9685" width="11.42578125" style="355"/>
    <col min="9686" max="9686" width="58" style="355" customWidth="1"/>
    <col min="9687" max="9689" width="14.7109375" style="355" bestFit="1" customWidth="1"/>
    <col min="9690" max="9692" width="11.42578125" style="355"/>
    <col min="9693" max="9694" width="12.85546875" style="355" bestFit="1" customWidth="1"/>
    <col min="9695" max="9941" width="11.42578125" style="355"/>
    <col min="9942" max="9942" width="58" style="355" customWidth="1"/>
    <col min="9943" max="9945" width="14.7109375" style="355" bestFit="1" customWidth="1"/>
    <col min="9946" max="9948" width="11.42578125" style="355"/>
    <col min="9949" max="9950" width="12.85546875" style="355" bestFit="1" customWidth="1"/>
    <col min="9951" max="10197" width="11.42578125" style="355"/>
    <col min="10198" max="10198" width="58" style="355" customWidth="1"/>
    <col min="10199" max="10201" width="14.7109375" style="355" bestFit="1" customWidth="1"/>
    <col min="10202" max="10204" width="11.42578125" style="355"/>
    <col min="10205" max="10206" width="12.85546875" style="355" bestFit="1" customWidth="1"/>
    <col min="10207" max="10453" width="11.42578125" style="355"/>
    <col min="10454" max="10454" width="58" style="355" customWidth="1"/>
    <col min="10455" max="10457" width="14.7109375" style="355" bestFit="1" customWidth="1"/>
    <col min="10458" max="10460" width="11.42578125" style="355"/>
    <col min="10461" max="10462" width="12.85546875" style="355" bestFit="1" customWidth="1"/>
    <col min="10463" max="10709" width="11.42578125" style="355"/>
    <col min="10710" max="10710" width="58" style="355" customWidth="1"/>
    <col min="10711" max="10713" width="14.7109375" style="355" bestFit="1" customWidth="1"/>
    <col min="10714" max="10716" width="11.42578125" style="355"/>
    <col min="10717" max="10718" width="12.85546875" style="355" bestFit="1" customWidth="1"/>
    <col min="10719" max="10965" width="11.42578125" style="355"/>
    <col min="10966" max="10966" width="58" style="355" customWidth="1"/>
    <col min="10967" max="10969" width="14.7109375" style="355" bestFit="1" customWidth="1"/>
    <col min="10970" max="10972" width="11.42578125" style="355"/>
    <col min="10973" max="10974" width="12.85546875" style="355" bestFit="1" customWidth="1"/>
    <col min="10975" max="11221" width="11.42578125" style="355"/>
    <col min="11222" max="11222" width="58" style="355" customWidth="1"/>
    <col min="11223" max="11225" width="14.7109375" style="355" bestFit="1" customWidth="1"/>
    <col min="11226" max="11228" width="11.42578125" style="355"/>
    <col min="11229" max="11230" width="12.85546875" style="355" bestFit="1" customWidth="1"/>
    <col min="11231" max="11477" width="11.42578125" style="355"/>
    <col min="11478" max="11478" width="58" style="355" customWidth="1"/>
    <col min="11479" max="11481" width="14.7109375" style="355" bestFit="1" customWidth="1"/>
    <col min="11482" max="11484" width="11.42578125" style="355"/>
    <col min="11485" max="11486" width="12.85546875" style="355" bestFit="1" customWidth="1"/>
    <col min="11487" max="11733" width="11.42578125" style="355"/>
    <col min="11734" max="11734" width="58" style="355" customWidth="1"/>
    <col min="11735" max="11737" width="14.7109375" style="355" bestFit="1" customWidth="1"/>
    <col min="11738" max="11740" width="11.42578125" style="355"/>
    <col min="11741" max="11742" width="12.85546875" style="355" bestFit="1" customWidth="1"/>
    <col min="11743" max="11989" width="11.42578125" style="355"/>
    <col min="11990" max="11990" width="58" style="355" customWidth="1"/>
    <col min="11991" max="11993" width="14.7109375" style="355" bestFit="1" customWidth="1"/>
    <col min="11994" max="11996" width="11.42578125" style="355"/>
    <col min="11997" max="11998" width="12.85546875" style="355" bestFit="1" customWidth="1"/>
    <col min="11999" max="12245" width="11.42578125" style="355"/>
    <col min="12246" max="12246" width="58" style="355" customWidth="1"/>
    <col min="12247" max="12249" width="14.7109375" style="355" bestFit="1" customWidth="1"/>
    <col min="12250" max="12252" width="11.42578125" style="355"/>
    <col min="12253" max="12254" width="12.85546875" style="355" bestFit="1" customWidth="1"/>
    <col min="12255" max="12501" width="11.42578125" style="355"/>
    <col min="12502" max="12502" width="58" style="355" customWidth="1"/>
    <col min="12503" max="12505" width="14.7109375" style="355" bestFit="1" customWidth="1"/>
    <col min="12506" max="12508" width="11.42578125" style="355"/>
    <col min="12509" max="12510" width="12.85546875" style="355" bestFit="1" customWidth="1"/>
    <col min="12511" max="12757" width="11.42578125" style="355"/>
    <col min="12758" max="12758" width="58" style="355" customWidth="1"/>
    <col min="12759" max="12761" width="14.7109375" style="355" bestFit="1" customWidth="1"/>
    <col min="12762" max="12764" width="11.42578125" style="355"/>
    <col min="12765" max="12766" width="12.85546875" style="355" bestFit="1" customWidth="1"/>
    <col min="12767" max="13013" width="11.42578125" style="355"/>
    <col min="13014" max="13014" width="58" style="355" customWidth="1"/>
    <col min="13015" max="13017" width="14.7109375" style="355" bestFit="1" customWidth="1"/>
    <col min="13018" max="13020" width="11.42578125" style="355"/>
    <col min="13021" max="13022" width="12.85546875" style="355" bestFit="1" customWidth="1"/>
    <col min="13023" max="13269" width="11.42578125" style="355"/>
    <col min="13270" max="13270" width="58" style="355" customWidth="1"/>
    <col min="13271" max="13273" width="14.7109375" style="355" bestFit="1" customWidth="1"/>
    <col min="13274" max="13276" width="11.42578125" style="355"/>
    <col min="13277" max="13278" width="12.85546875" style="355" bestFit="1" customWidth="1"/>
    <col min="13279" max="13525" width="11.42578125" style="355"/>
    <col min="13526" max="13526" width="58" style="355" customWidth="1"/>
    <col min="13527" max="13529" width="14.7109375" style="355" bestFit="1" customWidth="1"/>
    <col min="13530" max="13532" width="11.42578125" style="355"/>
    <col min="13533" max="13534" width="12.85546875" style="355" bestFit="1" customWidth="1"/>
    <col min="13535" max="13781" width="11.42578125" style="355"/>
    <col min="13782" max="13782" width="58" style="355" customWidth="1"/>
    <col min="13783" max="13785" width="14.7109375" style="355" bestFit="1" customWidth="1"/>
    <col min="13786" max="13788" width="11.42578125" style="355"/>
    <col min="13789" max="13790" width="12.85546875" style="355" bestFit="1" customWidth="1"/>
    <col min="13791" max="14037" width="11.42578125" style="355"/>
    <col min="14038" max="14038" width="58" style="355" customWidth="1"/>
    <col min="14039" max="14041" width="14.7109375" style="355" bestFit="1" customWidth="1"/>
    <col min="14042" max="14044" width="11.42578125" style="355"/>
    <col min="14045" max="14046" width="12.85546875" style="355" bestFit="1" customWidth="1"/>
    <col min="14047" max="14293" width="11.42578125" style="355"/>
    <col min="14294" max="14294" width="58" style="355" customWidth="1"/>
    <col min="14295" max="14297" width="14.7109375" style="355" bestFit="1" customWidth="1"/>
    <col min="14298" max="14300" width="11.42578125" style="355"/>
    <col min="14301" max="14302" width="12.85546875" style="355" bestFit="1" customWidth="1"/>
    <col min="14303" max="14549" width="11.42578125" style="355"/>
    <col min="14550" max="14550" width="58" style="355" customWidth="1"/>
    <col min="14551" max="14553" width="14.7109375" style="355" bestFit="1" customWidth="1"/>
    <col min="14554" max="14556" width="11.42578125" style="355"/>
    <col min="14557" max="14558" width="12.85546875" style="355" bestFit="1" customWidth="1"/>
    <col min="14559" max="14805" width="11.42578125" style="355"/>
    <col min="14806" max="14806" width="58" style="355" customWidth="1"/>
    <col min="14807" max="14809" width="14.7109375" style="355" bestFit="1" customWidth="1"/>
    <col min="14810" max="14812" width="11.42578125" style="355"/>
    <col min="14813" max="14814" width="12.85546875" style="355" bestFit="1" customWidth="1"/>
    <col min="14815" max="15061" width="11.42578125" style="355"/>
    <col min="15062" max="15062" width="58" style="355" customWidth="1"/>
    <col min="15063" max="15065" width="14.7109375" style="355" bestFit="1" customWidth="1"/>
    <col min="15066" max="15068" width="11.42578125" style="355"/>
    <col min="15069" max="15070" width="12.85546875" style="355" bestFit="1" customWidth="1"/>
    <col min="15071" max="15317" width="11.42578125" style="355"/>
    <col min="15318" max="15318" width="58" style="355" customWidth="1"/>
    <col min="15319" max="15321" width="14.7109375" style="355" bestFit="1" customWidth="1"/>
    <col min="15322" max="15324" width="11.42578125" style="355"/>
    <col min="15325" max="15326" width="12.85546875" style="355" bestFit="1" customWidth="1"/>
    <col min="15327" max="15573" width="11.42578125" style="355"/>
    <col min="15574" max="15574" width="58" style="355" customWidth="1"/>
    <col min="15575" max="15577" width="14.7109375" style="355" bestFit="1" customWidth="1"/>
    <col min="15578" max="15580" width="11.42578125" style="355"/>
    <col min="15581" max="15582" width="12.85546875" style="355" bestFit="1" customWidth="1"/>
    <col min="15583" max="15829" width="11.42578125" style="355"/>
    <col min="15830" max="15830" width="58" style="355" customWidth="1"/>
    <col min="15831" max="15833" width="14.7109375" style="355" bestFit="1" customWidth="1"/>
    <col min="15834" max="15836" width="11.42578125" style="355"/>
    <col min="15837" max="15838" width="12.85546875" style="355" bestFit="1" customWidth="1"/>
    <col min="15839" max="16085" width="11.42578125" style="355"/>
    <col min="16086" max="16086" width="58" style="355" customWidth="1"/>
    <col min="16087" max="16089" width="14.7109375" style="355" bestFit="1" customWidth="1"/>
    <col min="16090" max="16092" width="11.42578125" style="355"/>
    <col min="16093" max="16094" width="12.85546875" style="355" bestFit="1" customWidth="1"/>
    <col min="16095" max="16384" width="11.42578125" style="355"/>
  </cols>
  <sheetData>
    <row r="1" spans="1:5" x14ac:dyDescent="0.25">
      <c r="A1" s="957" t="s">
        <v>431</v>
      </c>
      <c r="B1" s="957"/>
      <c r="C1" s="957"/>
      <c r="D1" s="957"/>
      <c r="E1" s="957"/>
    </row>
    <row r="2" spans="1:5" x14ac:dyDescent="0.25">
      <c r="A2" s="957" t="s">
        <v>432</v>
      </c>
      <c r="B2" s="957"/>
      <c r="C2" s="957"/>
      <c r="D2" s="957"/>
      <c r="E2" s="957"/>
    </row>
    <row r="3" spans="1:5" x14ac:dyDescent="0.25">
      <c r="A3" s="957" t="s">
        <v>463</v>
      </c>
      <c r="B3" s="957"/>
      <c r="C3" s="957"/>
      <c r="D3" s="957"/>
      <c r="E3" s="957"/>
    </row>
    <row r="4" spans="1:5" x14ac:dyDescent="0.25">
      <c r="A4" s="957" t="s">
        <v>392</v>
      </c>
      <c r="B4" s="957"/>
      <c r="C4" s="957"/>
      <c r="D4" s="957"/>
      <c r="E4" s="957"/>
    </row>
    <row r="5" spans="1:5" x14ac:dyDescent="0.25">
      <c r="A5" s="958"/>
      <c r="B5" s="958"/>
      <c r="C5" s="958"/>
      <c r="D5" s="958"/>
      <c r="E5" s="958"/>
    </row>
    <row r="6" spans="1:5" x14ac:dyDescent="0.25">
      <c r="A6" s="959" t="s">
        <v>464</v>
      </c>
      <c r="B6" s="408">
        <v>2015</v>
      </c>
      <c r="C6" s="959">
        <v>2016</v>
      </c>
      <c r="D6" s="959"/>
      <c r="E6" s="959"/>
    </row>
    <row r="7" spans="1:5" x14ac:dyDescent="0.25">
      <c r="A7" s="959"/>
      <c r="B7" s="486" t="s">
        <v>393</v>
      </c>
      <c r="C7" s="487" t="s">
        <v>394</v>
      </c>
      <c r="D7" s="968" t="s">
        <v>424</v>
      </c>
      <c r="E7" s="968"/>
    </row>
    <row r="8" spans="1:5" x14ac:dyDescent="0.25">
      <c r="A8" s="410"/>
      <c r="B8" s="488"/>
      <c r="C8" s="489"/>
      <c r="D8" s="489"/>
      <c r="E8" s="489"/>
    </row>
    <row r="9" spans="1:5" x14ac:dyDescent="0.25">
      <c r="A9" s="412" t="s">
        <v>494</v>
      </c>
      <c r="B9" s="413">
        <v>27396257641.700001</v>
      </c>
      <c r="C9" s="413">
        <v>18119537494.09</v>
      </c>
      <c r="D9" s="413">
        <v>23516157688.66</v>
      </c>
      <c r="E9" s="414" t="s">
        <v>12</v>
      </c>
    </row>
    <row r="10" spans="1:5" x14ac:dyDescent="0.25">
      <c r="A10" s="415" t="s">
        <v>465</v>
      </c>
      <c r="B10" s="416">
        <v>3912789898.2199998</v>
      </c>
      <c r="C10" s="416">
        <v>1700745257.99</v>
      </c>
      <c r="D10" s="416">
        <v>4573054935.3199997</v>
      </c>
      <c r="E10" s="417">
        <v>20</v>
      </c>
    </row>
    <row r="11" spans="1:5" x14ac:dyDescent="0.25">
      <c r="A11" s="415" t="s">
        <v>466</v>
      </c>
      <c r="B11" s="416">
        <v>1932625774.1500001</v>
      </c>
      <c r="C11" s="416">
        <v>3688141977.5</v>
      </c>
      <c r="D11" s="416">
        <v>1914941173.21</v>
      </c>
      <c r="E11" s="417">
        <f>+D11/D9*100</f>
        <v>8.1430869726368016</v>
      </c>
    </row>
    <row r="12" spans="1:5" x14ac:dyDescent="0.25">
      <c r="A12" s="415" t="s">
        <v>467</v>
      </c>
      <c r="B12" s="416">
        <v>18343331099</v>
      </c>
      <c r="C12" s="416">
        <v>11803234105.360001</v>
      </c>
      <c r="D12" s="416">
        <v>13920221691.639999</v>
      </c>
      <c r="E12" s="417">
        <f>+D12/D9*100</f>
        <v>59.194286226242788</v>
      </c>
    </row>
    <row r="13" spans="1:5" x14ac:dyDescent="0.25">
      <c r="A13" s="415" t="s">
        <v>468</v>
      </c>
      <c r="B13" s="416">
        <v>3207510870.3299999</v>
      </c>
      <c r="C13" s="416">
        <v>927416153.24000001</v>
      </c>
      <c r="D13" s="416">
        <v>3107939888.4899998</v>
      </c>
      <c r="E13" s="417">
        <f>+D13/D9*100</f>
        <v>13.216189182081884</v>
      </c>
    </row>
    <row r="14" spans="1:5" x14ac:dyDescent="0.25">
      <c r="A14" s="490"/>
      <c r="B14" s="491"/>
      <c r="C14" s="491"/>
      <c r="D14" s="491"/>
      <c r="E14" s="492"/>
    </row>
    <row r="15" spans="1:5" x14ac:dyDescent="0.25">
      <c r="A15" s="493"/>
      <c r="B15" s="494"/>
      <c r="C15" s="494"/>
      <c r="D15" s="494"/>
      <c r="E15" s="495"/>
    </row>
    <row r="16" spans="1:5" x14ac:dyDescent="0.25">
      <c r="A16" s="957" t="s">
        <v>431</v>
      </c>
      <c r="B16" s="957"/>
      <c r="C16" s="957"/>
      <c r="D16" s="957"/>
      <c r="E16" s="957"/>
    </row>
    <row r="17" spans="1:5" x14ac:dyDescent="0.25">
      <c r="A17" s="957" t="s">
        <v>432</v>
      </c>
      <c r="B17" s="957"/>
      <c r="C17" s="957"/>
      <c r="D17" s="957"/>
      <c r="E17" s="957"/>
    </row>
    <row r="18" spans="1:5" x14ac:dyDescent="0.25">
      <c r="A18" s="957" t="s">
        <v>463</v>
      </c>
      <c r="B18" s="957"/>
      <c r="C18" s="957"/>
      <c r="D18" s="957"/>
      <c r="E18" s="957"/>
    </row>
    <row r="19" spans="1:5" x14ac:dyDescent="0.25">
      <c r="A19" s="957" t="s">
        <v>392</v>
      </c>
      <c r="B19" s="957"/>
      <c r="C19" s="957"/>
      <c r="D19" s="957"/>
      <c r="E19" s="957"/>
    </row>
    <row r="20" spans="1:5" x14ac:dyDescent="0.25">
      <c r="A20" s="958"/>
      <c r="B20" s="958"/>
      <c r="C20" s="958"/>
      <c r="D20" s="958"/>
      <c r="E20" s="958"/>
    </row>
    <row r="21" spans="1:5" x14ac:dyDescent="0.25">
      <c r="A21" s="959" t="s">
        <v>465</v>
      </c>
      <c r="B21" s="408">
        <v>2015</v>
      </c>
      <c r="C21" s="959">
        <v>2016</v>
      </c>
      <c r="D21" s="959"/>
      <c r="E21" s="959"/>
    </row>
    <row r="22" spans="1:5" x14ac:dyDescent="0.25">
      <c r="A22" s="959"/>
      <c r="B22" s="486" t="s">
        <v>393</v>
      </c>
      <c r="C22" s="487" t="s">
        <v>394</v>
      </c>
      <c r="D22" s="968" t="s">
        <v>424</v>
      </c>
      <c r="E22" s="968"/>
    </row>
    <row r="23" spans="1:5" x14ac:dyDescent="0.25">
      <c r="A23" s="410"/>
      <c r="B23" s="488"/>
      <c r="C23" s="489"/>
      <c r="D23" s="489"/>
      <c r="E23" s="489"/>
    </row>
    <row r="24" spans="1:5" x14ac:dyDescent="0.25">
      <c r="A24" s="412" t="s">
        <v>494</v>
      </c>
      <c r="B24" s="413">
        <v>3912789898.2199998</v>
      </c>
      <c r="C24" s="413">
        <v>1700745257.99</v>
      </c>
      <c r="D24" s="413">
        <v>4573054935.3199997</v>
      </c>
      <c r="E24" s="414" t="s">
        <v>12</v>
      </c>
    </row>
    <row r="25" spans="1:5" x14ac:dyDescent="0.25">
      <c r="A25" s="412"/>
      <c r="B25" s="413"/>
      <c r="C25" s="413"/>
      <c r="D25" s="413"/>
      <c r="E25" s="414"/>
    </row>
    <row r="26" spans="1:5" x14ac:dyDescent="0.25">
      <c r="A26" s="415" t="s">
        <v>469</v>
      </c>
      <c r="B26" s="416">
        <v>315646801.32999998</v>
      </c>
      <c r="C26" s="416">
        <v>448028994.25</v>
      </c>
      <c r="D26" s="416">
        <v>374192394.10000002</v>
      </c>
      <c r="E26" s="417">
        <f>+D26/D24*100</f>
        <v>8.1825475397184562</v>
      </c>
    </row>
    <row r="27" spans="1:5" x14ac:dyDescent="0.25">
      <c r="A27" s="415" t="s">
        <v>470</v>
      </c>
      <c r="B27" s="416">
        <v>537867114.27999997</v>
      </c>
      <c r="C27" s="416">
        <v>161187566.83000001</v>
      </c>
      <c r="D27" s="416">
        <v>153249976.38</v>
      </c>
      <c r="E27" s="417">
        <f>+D27/D24*100</f>
        <v>3.3511510040339441</v>
      </c>
    </row>
    <row r="28" spans="1:5" x14ac:dyDescent="0.25">
      <c r="A28" s="415" t="s">
        <v>471</v>
      </c>
      <c r="B28" s="416">
        <v>2173881255.77</v>
      </c>
      <c r="C28" s="416">
        <v>0</v>
      </c>
      <c r="D28" s="416">
        <v>2495301645.73</v>
      </c>
      <c r="E28" s="417">
        <f>+D28/D24*100</f>
        <v>54.565310957835479</v>
      </c>
    </row>
    <row r="29" spans="1:5" x14ac:dyDescent="0.25">
      <c r="A29" s="415" t="s">
        <v>472</v>
      </c>
      <c r="B29" s="416">
        <v>18565583.969999999</v>
      </c>
      <c r="C29" s="416">
        <v>6405799.5</v>
      </c>
      <c r="D29" s="416">
        <v>8063062.4000000004</v>
      </c>
      <c r="E29" s="417">
        <f>+D29/D24*100</f>
        <v>0.17631676229657597</v>
      </c>
    </row>
    <row r="30" spans="1:5" x14ac:dyDescent="0.25">
      <c r="A30" s="415" t="s">
        <v>473</v>
      </c>
      <c r="B30" s="416">
        <v>300785036.38</v>
      </c>
      <c r="C30" s="416">
        <v>461775257.22000003</v>
      </c>
      <c r="D30" s="416">
        <v>688418526.63</v>
      </c>
      <c r="E30" s="417">
        <f>+D30/D24*100</f>
        <v>15.053799623376444</v>
      </c>
    </row>
    <row r="31" spans="1:5" ht="25.5" x14ac:dyDescent="0.25">
      <c r="A31" s="424" t="s">
        <v>474</v>
      </c>
      <c r="B31" s="416">
        <v>9933348.3200000003</v>
      </c>
      <c r="C31" s="416">
        <v>943738.81</v>
      </c>
      <c r="D31" s="416">
        <v>1331736.76</v>
      </c>
      <c r="E31" s="417">
        <f>+D31/D24*100</f>
        <v>2.9121381195627637E-2</v>
      </c>
    </row>
    <row r="32" spans="1:5" x14ac:dyDescent="0.25">
      <c r="A32" s="415" t="s">
        <v>475</v>
      </c>
      <c r="B32" s="416">
        <v>556110758.16999996</v>
      </c>
      <c r="C32" s="416">
        <v>622403901.38</v>
      </c>
      <c r="D32" s="416">
        <v>852497593.32000005</v>
      </c>
      <c r="E32" s="417">
        <f>+D32/D24*100</f>
        <v>18.64175273154348</v>
      </c>
    </row>
    <row r="33" spans="1:5" x14ac:dyDescent="0.25">
      <c r="A33" s="418"/>
      <c r="B33" s="419"/>
      <c r="C33" s="419"/>
      <c r="D33" s="419"/>
      <c r="E33" s="420"/>
    </row>
    <row r="34" spans="1:5" x14ac:dyDescent="0.25">
      <c r="A34" s="957" t="s">
        <v>431</v>
      </c>
      <c r="B34" s="957"/>
      <c r="C34" s="957"/>
      <c r="D34" s="957"/>
      <c r="E34" s="957"/>
    </row>
    <row r="35" spans="1:5" x14ac:dyDescent="0.25">
      <c r="A35" s="957" t="s">
        <v>432</v>
      </c>
      <c r="B35" s="957"/>
      <c r="C35" s="957"/>
      <c r="D35" s="957"/>
      <c r="E35" s="957"/>
    </row>
    <row r="36" spans="1:5" x14ac:dyDescent="0.25">
      <c r="A36" s="957" t="s">
        <v>463</v>
      </c>
      <c r="B36" s="957"/>
      <c r="C36" s="957"/>
      <c r="D36" s="957"/>
      <c r="E36" s="957"/>
    </row>
    <row r="37" spans="1:5" x14ac:dyDescent="0.25">
      <c r="A37" s="957" t="s">
        <v>392</v>
      </c>
      <c r="B37" s="957"/>
      <c r="C37" s="957"/>
      <c r="D37" s="957"/>
      <c r="E37" s="957"/>
    </row>
    <row r="38" spans="1:5" x14ac:dyDescent="0.25">
      <c r="A38" s="496"/>
      <c r="B38" s="496"/>
      <c r="C38" s="496"/>
      <c r="D38" s="496"/>
      <c r="E38" s="496"/>
    </row>
    <row r="39" spans="1:5" x14ac:dyDescent="0.25">
      <c r="A39" s="959" t="s">
        <v>466</v>
      </c>
      <c r="B39" s="408">
        <v>2015</v>
      </c>
      <c r="C39" s="959">
        <v>2016</v>
      </c>
      <c r="D39" s="959"/>
      <c r="E39" s="959"/>
    </row>
    <row r="40" spans="1:5" x14ac:dyDescent="0.25">
      <c r="A40" s="959"/>
      <c r="B40" s="486" t="s">
        <v>393</v>
      </c>
      <c r="C40" s="487" t="s">
        <v>394</v>
      </c>
      <c r="D40" s="968" t="s">
        <v>424</v>
      </c>
      <c r="E40" s="968"/>
    </row>
    <row r="41" spans="1:5" x14ac:dyDescent="0.25">
      <c r="A41" s="410"/>
      <c r="B41" s="488"/>
      <c r="C41" s="489"/>
      <c r="D41" s="489"/>
      <c r="E41" s="489"/>
    </row>
    <row r="42" spans="1:5" x14ac:dyDescent="0.25">
      <c r="A42" s="412" t="s">
        <v>494</v>
      </c>
      <c r="B42" s="413">
        <v>1932625774.1500001</v>
      </c>
      <c r="C42" s="413">
        <v>3688141977.5</v>
      </c>
      <c r="D42" s="413">
        <v>1914941173.21</v>
      </c>
      <c r="E42" s="414" t="s">
        <v>12</v>
      </c>
    </row>
    <row r="43" spans="1:5" x14ac:dyDescent="0.25">
      <c r="A43" s="412"/>
      <c r="B43" s="413"/>
      <c r="C43" s="413"/>
      <c r="D43" s="413"/>
      <c r="E43" s="414"/>
    </row>
    <row r="44" spans="1:5" x14ac:dyDescent="0.25">
      <c r="A44" s="415" t="s">
        <v>476</v>
      </c>
      <c r="B44" s="416">
        <v>2397712.5</v>
      </c>
      <c r="C44" s="416">
        <v>506879394.38</v>
      </c>
      <c r="D44" s="416">
        <v>66273365.159999996</v>
      </c>
      <c r="E44" s="417">
        <v>4</v>
      </c>
    </row>
    <row r="45" spans="1:5" x14ac:dyDescent="0.25">
      <c r="A45" s="415" t="s">
        <v>477</v>
      </c>
      <c r="B45" s="416">
        <v>156875926.41</v>
      </c>
      <c r="C45" s="416">
        <v>471343280.91000003</v>
      </c>
      <c r="D45" s="416">
        <v>38072114.359999999</v>
      </c>
      <c r="E45" s="417">
        <f>+D45/D42*100</f>
        <v>1.9881610408000172</v>
      </c>
    </row>
    <row r="46" spans="1:5" x14ac:dyDescent="0.25">
      <c r="A46" s="415" t="s">
        <v>495</v>
      </c>
      <c r="B46" s="416">
        <v>61408321.979999997</v>
      </c>
      <c r="C46" s="416">
        <v>0</v>
      </c>
      <c r="D46" s="416">
        <v>0</v>
      </c>
      <c r="E46" s="417">
        <f>+D46/D42*100</f>
        <v>0</v>
      </c>
    </row>
    <row r="47" spans="1:5" x14ac:dyDescent="0.25">
      <c r="A47" s="415" t="s">
        <v>478</v>
      </c>
      <c r="B47" s="416">
        <v>101014805.14</v>
      </c>
      <c r="C47" s="416">
        <v>42516370.590000004</v>
      </c>
      <c r="D47" s="416">
        <v>63146381.57</v>
      </c>
      <c r="E47" s="417">
        <f>+D47/D42*100</f>
        <v>3.2975624762481996</v>
      </c>
    </row>
    <row r="48" spans="1:5" x14ac:dyDescent="0.25">
      <c r="A48" s="415" t="s">
        <v>479</v>
      </c>
      <c r="B48" s="416">
        <v>193217364.49000001</v>
      </c>
      <c r="C48" s="416">
        <v>459436894.25999999</v>
      </c>
      <c r="D48" s="416">
        <v>99566917.239999995</v>
      </c>
      <c r="E48" s="417">
        <f>+D48/D42*100</f>
        <v>5.1994765496162367</v>
      </c>
    </row>
    <row r="49" spans="1:5" x14ac:dyDescent="0.25">
      <c r="A49" s="415" t="s">
        <v>496</v>
      </c>
      <c r="B49" s="416">
        <v>88200</v>
      </c>
      <c r="C49" s="416">
        <v>209955178</v>
      </c>
      <c r="D49" s="416">
        <v>0</v>
      </c>
      <c r="E49" s="417">
        <f>+D49/D42*100</f>
        <v>0</v>
      </c>
    </row>
    <row r="50" spans="1:5" x14ac:dyDescent="0.25">
      <c r="A50" s="415" t="s">
        <v>497</v>
      </c>
      <c r="B50" s="416">
        <v>72948111.120000005</v>
      </c>
      <c r="C50" s="416">
        <v>0</v>
      </c>
      <c r="D50" s="416">
        <v>0</v>
      </c>
      <c r="E50" s="417">
        <f>+D50/D42*100</f>
        <v>0</v>
      </c>
    </row>
    <row r="51" spans="1:5" x14ac:dyDescent="0.25">
      <c r="A51" s="415" t="s">
        <v>480</v>
      </c>
      <c r="B51" s="416">
        <v>279373719.39999998</v>
      </c>
      <c r="C51" s="416">
        <v>500209302.94999999</v>
      </c>
      <c r="D51" s="416">
        <v>275524596.36000001</v>
      </c>
      <c r="E51" s="417">
        <f>+D51/D42*100</f>
        <v>14.38814937056998</v>
      </c>
    </row>
    <row r="52" spans="1:5" x14ac:dyDescent="0.25">
      <c r="A52" s="415" t="s">
        <v>481</v>
      </c>
      <c r="B52" s="416">
        <v>1065301613.11</v>
      </c>
      <c r="C52" s="416">
        <v>1497801556.4100001</v>
      </c>
      <c r="D52" s="416">
        <v>1372357798.52</v>
      </c>
      <c r="E52" s="417">
        <f>+D52/D42*100</f>
        <v>71.665794109984489</v>
      </c>
    </row>
    <row r="53" spans="1:5" x14ac:dyDescent="0.25">
      <c r="A53" s="418"/>
      <c r="B53" s="419"/>
      <c r="C53" s="419"/>
      <c r="D53" s="419"/>
      <c r="E53" s="420"/>
    </row>
    <row r="54" spans="1:5" x14ac:dyDescent="0.25">
      <c r="A54" s="421"/>
      <c r="B54" s="422"/>
      <c r="C54" s="422"/>
      <c r="D54" s="422"/>
      <c r="E54" s="423"/>
    </row>
    <row r="55" spans="1:5" x14ac:dyDescent="0.25">
      <c r="A55" s="957" t="s">
        <v>431</v>
      </c>
      <c r="B55" s="957"/>
      <c r="C55" s="957"/>
      <c r="D55" s="957"/>
      <c r="E55" s="957"/>
    </row>
    <row r="56" spans="1:5" x14ac:dyDescent="0.25">
      <c r="A56" s="957" t="s">
        <v>432</v>
      </c>
      <c r="B56" s="957"/>
      <c r="C56" s="957"/>
      <c r="D56" s="957"/>
      <c r="E56" s="957"/>
    </row>
    <row r="57" spans="1:5" x14ac:dyDescent="0.25">
      <c r="A57" s="957" t="s">
        <v>463</v>
      </c>
      <c r="B57" s="957"/>
      <c r="C57" s="957"/>
      <c r="D57" s="957"/>
      <c r="E57" s="957"/>
    </row>
    <row r="58" spans="1:5" x14ac:dyDescent="0.25">
      <c r="A58" s="957" t="s">
        <v>392</v>
      </c>
      <c r="B58" s="957"/>
      <c r="C58" s="957"/>
      <c r="D58" s="957"/>
      <c r="E58" s="957"/>
    </row>
    <row r="59" spans="1:5" x14ac:dyDescent="0.25">
      <c r="A59" s="958"/>
      <c r="B59" s="958"/>
      <c r="C59" s="958"/>
      <c r="D59" s="958"/>
      <c r="E59" s="958"/>
    </row>
    <row r="60" spans="1:5" x14ac:dyDescent="0.25">
      <c r="A60" s="959" t="s">
        <v>467</v>
      </c>
      <c r="B60" s="408">
        <v>2015</v>
      </c>
      <c r="C60" s="959">
        <v>2016</v>
      </c>
      <c r="D60" s="959"/>
      <c r="E60" s="959"/>
    </row>
    <row r="61" spans="1:5" x14ac:dyDescent="0.25">
      <c r="A61" s="959"/>
      <c r="B61" s="486" t="s">
        <v>393</v>
      </c>
      <c r="C61" s="487" t="s">
        <v>394</v>
      </c>
      <c r="D61" s="968" t="s">
        <v>424</v>
      </c>
      <c r="E61" s="968"/>
    </row>
    <row r="62" spans="1:5" x14ac:dyDescent="0.25">
      <c r="A62" s="410"/>
      <c r="B62" s="488"/>
      <c r="C62" s="489"/>
      <c r="D62" s="489"/>
      <c r="E62" s="489"/>
    </row>
    <row r="63" spans="1:5" x14ac:dyDescent="0.25">
      <c r="A63" s="412" t="s">
        <v>494</v>
      </c>
      <c r="B63" s="413">
        <v>18343331099</v>
      </c>
      <c r="C63" s="413">
        <v>11803234105.360001</v>
      </c>
      <c r="D63" s="413">
        <v>13920221691.639999</v>
      </c>
      <c r="E63" s="414" t="s">
        <v>12</v>
      </c>
    </row>
    <row r="64" spans="1:5" x14ac:dyDescent="0.25">
      <c r="A64" s="412"/>
      <c r="B64" s="413"/>
      <c r="C64" s="413"/>
      <c r="D64" s="413"/>
      <c r="E64" s="414"/>
    </row>
    <row r="65" spans="1:5" x14ac:dyDescent="0.25">
      <c r="A65" s="415" t="s">
        <v>482</v>
      </c>
      <c r="B65" s="416">
        <v>78814968.680000007</v>
      </c>
      <c r="C65" s="416">
        <v>2869498546.96</v>
      </c>
      <c r="D65" s="416">
        <v>1001028395.75</v>
      </c>
      <c r="E65" s="417">
        <f>+D65/D63*100</f>
        <v>7.1911814188360426</v>
      </c>
    </row>
    <row r="66" spans="1:5" x14ac:dyDescent="0.25">
      <c r="A66" s="415" t="s">
        <v>483</v>
      </c>
      <c r="B66" s="416">
        <v>14402985007.200001</v>
      </c>
      <c r="C66" s="416">
        <v>7030204730.3999996</v>
      </c>
      <c r="D66" s="416">
        <v>9372759808.1399994</v>
      </c>
      <c r="E66" s="417">
        <f>+D66/D63*100</f>
        <v>67.331972261396899</v>
      </c>
    </row>
    <row r="67" spans="1:5" x14ac:dyDescent="0.25">
      <c r="A67" s="415" t="s">
        <v>484</v>
      </c>
      <c r="B67" s="416">
        <v>644385580.16999996</v>
      </c>
      <c r="C67" s="416">
        <v>357736990.63</v>
      </c>
      <c r="D67" s="416">
        <v>528369394.50999999</v>
      </c>
      <c r="E67" s="417">
        <f>+D67/D63*100</f>
        <v>3.7956966937338383</v>
      </c>
    </row>
    <row r="68" spans="1:5" x14ac:dyDescent="0.25">
      <c r="A68" s="415" t="s">
        <v>498</v>
      </c>
      <c r="B68" s="416">
        <v>593915.11</v>
      </c>
      <c r="C68" s="416">
        <v>0</v>
      </c>
      <c r="D68" s="416">
        <v>0</v>
      </c>
      <c r="E68" s="417">
        <f>+D68/D63*100</f>
        <v>0</v>
      </c>
    </row>
    <row r="69" spans="1:5" x14ac:dyDescent="0.25">
      <c r="A69" s="415" t="s">
        <v>485</v>
      </c>
      <c r="B69" s="416">
        <v>2689357636.9299998</v>
      </c>
      <c r="C69" s="416">
        <v>1474941466.49</v>
      </c>
      <c r="D69" s="416">
        <v>2861386943.3099999</v>
      </c>
      <c r="E69" s="417">
        <f>+D69/D63*100</f>
        <v>20.555613313460729</v>
      </c>
    </row>
    <row r="70" spans="1:5" ht="25.5" x14ac:dyDescent="0.25">
      <c r="A70" s="424" t="s">
        <v>486</v>
      </c>
      <c r="B70" s="416">
        <v>421125272.55000001</v>
      </c>
      <c r="C70" s="416">
        <v>66148347.539999999</v>
      </c>
      <c r="D70" s="416">
        <v>109694356.79000001</v>
      </c>
      <c r="E70" s="417">
        <f>+D70/D63*100</f>
        <v>0.78802162221222827</v>
      </c>
    </row>
    <row r="71" spans="1:5" x14ac:dyDescent="0.25">
      <c r="A71" s="415" t="s">
        <v>487</v>
      </c>
      <c r="B71" s="416">
        <v>102495952.18000001</v>
      </c>
      <c r="C71" s="416">
        <v>1858326.47</v>
      </c>
      <c r="D71" s="416">
        <v>16524249.689999999</v>
      </c>
      <c r="E71" s="417">
        <f>+D71/D63*100</f>
        <v>0.11870679976256333</v>
      </c>
    </row>
    <row r="72" spans="1:5" x14ac:dyDescent="0.25">
      <c r="A72" s="415" t="s">
        <v>488</v>
      </c>
      <c r="B72" s="416">
        <v>3572766.18</v>
      </c>
      <c r="C72" s="416">
        <v>2845696.87</v>
      </c>
      <c r="D72" s="416">
        <v>30458543.449999999</v>
      </c>
      <c r="E72" s="417">
        <f>+D72/D63*100</f>
        <v>0.21880789059769315</v>
      </c>
    </row>
    <row r="73" spans="1:5" x14ac:dyDescent="0.25">
      <c r="A73" s="418"/>
      <c r="B73" s="419"/>
      <c r="C73" s="419"/>
      <c r="D73" s="419"/>
      <c r="E73" s="420"/>
    </row>
    <row r="74" spans="1:5" x14ac:dyDescent="0.25">
      <c r="A74" s="421"/>
      <c r="B74" s="422"/>
      <c r="C74" s="422"/>
      <c r="D74" s="422"/>
      <c r="E74" s="423"/>
    </row>
    <row r="75" spans="1:5" x14ac:dyDescent="0.25">
      <c r="A75" s="421"/>
      <c r="B75" s="422"/>
      <c r="C75" s="422"/>
      <c r="D75" s="422"/>
      <c r="E75" s="423"/>
    </row>
    <row r="76" spans="1:5" x14ac:dyDescent="0.25">
      <c r="A76" s="957" t="s">
        <v>431</v>
      </c>
      <c r="B76" s="957"/>
      <c r="C76" s="957"/>
      <c r="D76" s="957"/>
      <c r="E76" s="957"/>
    </row>
    <row r="77" spans="1:5" x14ac:dyDescent="0.25">
      <c r="A77" s="957" t="s">
        <v>432</v>
      </c>
      <c r="B77" s="957"/>
      <c r="C77" s="957"/>
      <c r="D77" s="957"/>
      <c r="E77" s="957"/>
    </row>
    <row r="78" spans="1:5" x14ac:dyDescent="0.25">
      <c r="A78" s="957" t="s">
        <v>463</v>
      </c>
      <c r="B78" s="957"/>
      <c r="C78" s="957"/>
      <c r="D78" s="957"/>
      <c r="E78" s="957"/>
    </row>
    <row r="79" spans="1:5" x14ac:dyDescent="0.25">
      <c r="A79" s="957" t="s">
        <v>392</v>
      </c>
      <c r="B79" s="957"/>
      <c r="C79" s="957"/>
      <c r="D79" s="957"/>
      <c r="E79" s="957"/>
    </row>
    <row r="80" spans="1:5" x14ac:dyDescent="0.25">
      <c r="A80" s="958"/>
      <c r="B80" s="958"/>
      <c r="C80" s="958"/>
      <c r="D80" s="958"/>
      <c r="E80" s="958"/>
    </row>
    <row r="81" spans="1:5" x14ac:dyDescent="0.25">
      <c r="A81" s="959" t="s">
        <v>468</v>
      </c>
      <c r="B81" s="408">
        <v>2015</v>
      </c>
      <c r="C81" s="959">
        <v>2016</v>
      </c>
      <c r="D81" s="959"/>
      <c r="E81" s="959"/>
    </row>
    <row r="82" spans="1:5" x14ac:dyDescent="0.25">
      <c r="A82" s="959"/>
      <c r="B82" s="486" t="s">
        <v>393</v>
      </c>
      <c r="C82" s="487" t="s">
        <v>394</v>
      </c>
      <c r="D82" s="968" t="s">
        <v>424</v>
      </c>
      <c r="E82" s="968"/>
    </row>
    <row r="83" spans="1:5" x14ac:dyDescent="0.25">
      <c r="A83" s="410"/>
      <c r="B83" s="488"/>
      <c r="C83" s="489"/>
      <c r="D83" s="489"/>
      <c r="E83" s="489"/>
    </row>
    <row r="84" spans="1:5" x14ac:dyDescent="0.25">
      <c r="A84" s="412" t="s">
        <v>494</v>
      </c>
      <c r="B84" s="413">
        <v>3207510870.3299999</v>
      </c>
      <c r="C84" s="413">
        <v>927416153.24000001</v>
      </c>
      <c r="D84" s="413">
        <v>3107939888.4899998</v>
      </c>
      <c r="E84" s="414" t="s">
        <v>12</v>
      </c>
    </row>
    <row r="85" spans="1:5" x14ac:dyDescent="0.25">
      <c r="A85" s="412"/>
      <c r="B85" s="413"/>
      <c r="C85" s="413"/>
      <c r="D85" s="413"/>
      <c r="E85" s="414"/>
    </row>
    <row r="86" spans="1:5" x14ac:dyDescent="0.25">
      <c r="A86" s="415" t="s">
        <v>489</v>
      </c>
      <c r="B86" s="416">
        <v>49863966.57</v>
      </c>
      <c r="C86" s="416">
        <v>33103426.370000001</v>
      </c>
      <c r="D86" s="416">
        <v>50280200.68</v>
      </c>
      <c r="E86" s="417">
        <f>+D86/D84*100</f>
        <v>1.6177983643187115</v>
      </c>
    </row>
    <row r="87" spans="1:5" x14ac:dyDescent="0.25">
      <c r="A87" s="415" t="s">
        <v>490</v>
      </c>
      <c r="B87" s="416">
        <v>903959296.99000001</v>
      </c>
      <c r="C87" s="416">
        <v>414309108.41000003</v>
      </c>
      <c r="D87" s="416">
        <v>2346666407.71</v>
      </c>
      <c r="E87" s="417">
        <f>+D87/D84*100</f>
        <v>75.50552751681866</v>
      </c>
    </row>
    <row r="88" spans="1:5" x14ac:dyDescent="0.25">
      <c r="A88" s="415" t="s">
        <v>491</v>
      </c>
      <c r="B88" s="416">
        <v>375596443.25999999</v>
      </c>
      <c r="C88" s="416">
        <v>176564522.69999999</v>
      </c>
      <c r="D88" s="416">
        <v>360113338.56999999</v>
      </c>
      <c r="E88" s="417">
        <v>11</v>
      </c>
    </row>
    <row r="89" spans="1:5" x14ac:dyDescent="0.25">
      <c r="A89" s="415" t="s">
        <v>492</v>
      </c>
      <c r="B89" s="416">
        <v>62536397.380000003</v>
      </c>
      <c r="C89" s="416">
        <v>274486474.45999998</v>
      </c>
      <c r="D89" s="416">
        <v>182818672.94999999</v>
      </c>
      <c r="E89" s="417">
        <f>+D89/D84*100</f>
        <v>5.8823104535275581</v>
      </c>
    </row>
    <row r="90" spans="1:5" x14ac:dyDescent="0.25">
      <c r="A90" s="415" t="s">
        <v>499</v>
      </c>
      <c r="B90" s="416">
        <v>274012723.38</v>
      </c>
      <c r="C90" s="416">
        <v>0</v>
      </c>
      <c r="D90" s="416">
        <v>0</v>
      </c>
      <c r="E90" s="417">
        <f>+D90/D84*100</f>
        <v>0</v>
      </c>
    </row>
    <row r="91" spans="1:5" x14ac:dyDescent="0.25">
      <c r="A91" s="415" t="s">
        <v>493</v>
      </c>
      <c r="B91" s="416">
        <v>1541542042.75</v>
      </c>
      <c r="C91" s="416">
        <v>28952621.300000001</v>
      </c>
      <c r="D91" s="416">
        <v>168061268.58000001</v>
      </c>
      <c r="E91" s="417">
        <f>+D91/D84*100</f>
        <v>5.4074813094809562</v>
      </c>
    </row>
    <row r="92" spans="1:5" x14ac:dyDescent="0.25">
      <c r="A92" s="425"/>
      <c r="B92" s="403"/>
      <c r="C92" s="403"/>
      <c r="D92" s="403"/>
      <c r="E92" s="403"/>
    </row>
    <row r="95" spans="1:5" x14ac:dyDescent="0.25">
      <c r="A95" s="484" t="s">
        <v>500</v>
      </c>
    </row>
  </sheetData>
  <mergeCells count="39">
    <mergeCell ref="A21:A22"/>
    <mergeCell ref="C21:E21"/>
    <mergeCell ref="D22:E22"/>
    <mergeCell ref="A1:E1"/>
    <mergeCell ref="A2:E2"/>
    <mergeCell ref="A3:E3"/>
    <mergeCell ref="A4:E4"/>
    <mergeCell ref="A5:E5"/>
    <mergeCell ref="A6:A7"/>
    <mergeCell ref="C6:E6"/>
    <mergeCell ref="D7:E7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39:A40"/>
    <mergeCell ref="C39:E39"/>
    <mergeCell ref="D40:E40"/>
    <mergeCell ref="A81:A82"/>
    <mergeCell ref="C81:E81"/>
    <mergeCell ref="D82:E82"/>
    <mergeCell ref="A55:E55"/>
    <mergeCell ref="A56:E56"/>
    <mergeCell ref="A57:E57"/>
    <mergeCell ref="A58:E58"/>
    <mergeCell ref="A59:E59"/>
    <mergeCell ref="A60:A61"/>
    <mergeCell ref="C60:E60"/>
    <mergeCell ref="D61:E61"/>
    <mergeCell ref="A76:E76"/>
    <mergeCell ref="A77:E77"/>
    <mergeCell ref="A78:E78"/>
    <mergeCell ref="A79:E79"/>
    <mergeCell ref="A80:E80"/>
  </mergeCells>
  <pageMargins left="0.19719757252565651" right="0.19719757252565651" top="0.39370078740157477" bottom="0.19719757252565651" header="1.1126239316962329E-308" footer="0.19719757252565651"/>
  <pageSetup orientation="portrait" errors="NA" horizontalDpi="0" verticalDpi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showGridLines="0" workbookViewId="0">
      <selection activeCell="A35" sqref="A35:E35"/>
    </sheetView>
  </sheetViews>
  <sheetFormatPr baseColWidth="10" defaultRowHeight="12.75" x14ac:dyDescent="0.25"/>
  <cols>
    <col min="1" max="1" width="58" style="355" customWidth="1"/>
    <col min="2" max="4" width="14.7109375" style="355" bestFit="1" customWidth="1"/>
    <col min="5" max="213" width="11.42578125" style="355"/>
    <col min="214" max="214" width="58" style="355" customWidth="1"/>
    <col min="215" max="217" width="14.7109375" style="355" bestFit="1" customWidth="1"/>
    <col min="218" max="220" width="11.42578125" style="355"/>
    <col min="221" max="222" width="12.85546875" style="355" bestFit="1" customWidth="1"/>
    <col min="223" max="469" width="11.42578125" style="355"/>
    <col min="470" max="470" width="58" style="355" customWidth="1"/>
    <col min="471" max="473" width="14.7109375" style="355" bestFit="1" customWidth="1"/>
    <col min="474" max="476" width="11.42578125" style="355"/>
    <col min="477" max="478" width="12.85546875" style="355" bestFit="1" customWidth="1"/>
    <col min="479" max="725" width="11.42578125" style="355"/>
    <col min="726" max="726" width="58" style="355" customWidth="1"/>
    <col min="727" max="729" width="14.7109375" style="355" bestFit="1" customWidth="1"/>
    <col min="730" max="732" width="11.42578125" style="355"/>
    <col min="733" max="734" width="12.85546875" style="355" bestFit="1" customWidth="1"/>
    <col min="735" max="981" width="11.42578125" style="355"/>
    <col min="982" max="982" width="58" style="355" customWidth="1"/>
    <col min="983" max="985" width="14.7109375" style="355" bestFit="1" customWidth="1"/>
    <col min="986" max="988" width="11.42578125" style="355"/>
    <col min="989" max="990" width="12.85546875" style="355" bestFit="1" customWidth="1"/>
    <col min="991" max="1237" width="11.42578125" style="355"/>
    <col min="1238" max="1238" width="58" style="355" customWidth="1"/>
    <col min="1239" max="1241" width="14.7109375" style="355" bestFit="1" customWidth="1"/>
    <col min="1242" max="1244" width="11.42578125" style="355"/>
    <col min="1245" max="1246" width="12.85546875" style="355" bestFit="1" customWidth="1"/>
    <col min="1247" max="1493" width="11.42578125" style="355"/>
    <col min="1494" max="1494" width="58" style="355" customWidth="1"/>
    <col min="1495" max="1497" width="14.7109375" style="355" bestFit="1" customWidth="1"/>
    <col min="1498" max="1500" width="11.42578125" style="355"/>
    <col min="1501" max="1502" width="12.85546875" style="355" bestFit="1" customWidth="1"/>
    <col min="1503" max="1749" width="11.42578125" style="355"/>
    <col min="1750" max="1750" width="58" style="355" customWidth="1"/>
    <col min="1751" max="1753" width="14.7109375" style="355" bestFit="1" customWidth="1"/>
    <col min="1754" max="1756" width="11.42578125" style="355"/>
    <col min="1757" max="1758" width="12.85546875" style="355" bestFit="1" customWidth="1"/>
    <col min="1759" max="2005" width="11.42578125" style="355"/>
    <col min="2006" max="2006" width="58" style="355" customWidth="1"/>
    <col min="2007" max="2009" width="14.7109375" style="355" bestFit="1" customWidth="1"/>
    <col min="2010" max="2012" width="11.42578125" style="355"/>
    <col min="2013" max="2014" width="12.85546875" style="355" bestFit="1" customWidth="1"/>
    <col min="2015" max="2261" width="11.42578125" style="355"/>
    <col min="2262" max="2262" width="58" style="355" customWidth="1"/>
    <col min="2263" max="2265" width="14.7109375" style="355" bestFit="1" customWidth="1"/>
    <col min="2266" max="2268" width="11.42578125" style="355"/>
    <col min="2269" max="2270" width="12.85546875" style="355" bestFit="1" customWidth="1"/>
    <col min="2271" max="2517" width="11.42578125" style="355"/>
    <col min="2518" max="2518" width="58" style="355" customWidth="1"/>
    <col min="2519" max="2521" width="14.7109375" style="355" bestFit="1" customWidth="1"/>
    <col min="2522" max="2524" width="11.42578125" style="355"/>
    <col min="2525" max="2526" width="12.85546875" style="355" bestFit="1" customWidth="1"/>
    <col min="2527" max="2773" width="11.42578125" style="355"/>
    <col min="2774" max="2774" width="58" style="355" customWidth="1"/>
    <col min="2775" max="2777" width="14.7109375" style="355" bestFit="1" customWidth="1"/>
    <col min="2778" max="2780" width="11.42578125" style="355"/>
    <col min="2781" max="2782" width="12.85546875" style="355" bestFit="1" customWidth="1"/>
    <col min="2783" max="3029" width="11.42578125" style="355"/>
    <col min="3030" max="3030" width="58" style="355" customWidth="1"/>
    <col min="3031" max="3033" width="14.7109375" style="355" bestFit="1" customWidth="1"/>
    <col min="3034" max="3036" width="11.42578125" style="355"/>
    <col min="3037" max="3038" width="12.85546875" style="355" bestFit="1" customWidth="1"/>
    <col min="3039" max="3285" width="11.42578125" style="355"/>
    <col min="3286" max="3286" width="58" style="355" customWidth="1"/>
    <col min="3287" max="3289" width="14.7109375" style="355" bestFit="1" customWidth="1"/>
    <col min="3290" max="3292" width="11.42578125" style="355"/>
    <col min="3293" max="3294" width="12.85546875" style="355" bestFit="1" customWidth="1"/>
    <col min="3295" max="3541" width="11.42578125" style="355"/>
    <col min="3542" max="3542" width="58" style="355" customWidth="1"/>
    <col min="3543" max="3545" width="14.7109375" style="355" bestFit="1" customWidth="1"/>
    <col min="3546" max="3548" width="11.42578125" style="355"/>
    <col min="3549" max="3550" width="12.85546875" style="355" bestFit="1" customWidth="1"/>
    <col min="3551" max="3797" width="11.42578125" style="355"/>
    <col min="3798" max="3798" width="58" style="355" customWidth="1"/>
    <col min="3799" max="3801" width="14.7109375" style="355" bestFit="1" customWidth="1"/>
    <col min="3802" max="3804" width="11.42578125" style="355"/>
    <col min="3805" max="3806" width="12.85546875" style="355" bestFit="1" customWidth="1"/>
    <col min="3807" max="4053" width="11.42578125" style="355"/>
    <col min="4054" max="4054" width="58" style="355" customWidth="1"/>
    <col min="4055" max="4057" width="14.7109375" style="355" bestFit="1" customWidth="1"/>
    <col min="4058" max="4060" width="11.42578125" style="355"/>
    <col min="4061" max="4062" width="12.85546875" style="355" bestFit="1" customWidth="1"/>
    <col min="4063" max="4309" width="11.42578125" style="355"/>
    <col min="4310" max="4310" width="58" style="355" customWidth="1"/>
    <col min="4311" max="4313" width="14.7109375" style="355" bestFit="1" customWidth="1"/>
    <col min="4314" max="4316" width="11.42578125" style="355"/>
    <col min="4317" max="4318" width="12.85546875" style="355" bestFit="1" customWidth="1"/>
    <col min="4319" max="4565" width="11.42578125" style="355"/>
    <col min="4566" max="4566" width="58" style="355" customWidth="1"/>
    <col min="4567" max="4569" width="14.7109375" style="355" bestFit="1" customWidth="1"/>
    <col min="4570" max="4572" width="11.42578125" style="355"/>
    <col min="4573" max="4574" width="12.85546875" style="355" bestFit="1" customWidth="1"/>
    <col min="4575" max="4821" width="11.42578125" style="355"/>
    <col min="4822" max="4822" width="58" style="355" customWidth="1"/>
    <col min="4823" max="4825" width="14.7109375" style="355" bestFit="1" customWidth="1"/>
    <col min="4826" max="4828" width="11.42578125" style="355"/>
    <col min="4829" max="4830" width="12.85546875" style="355" bestFit="1" customWidth="1"/>
    <col min="4831" max="5077" width="11.42578125" style="355"/>
    <col min="5078" max="5078" width="58" style="355" customWidth="1"/>
    <col min="5079" max="5081" width="14.7109375" style="355" bestFit="1" customWidth="1"/>
    <col min="5082" max="5084" width="11.42578125" style="355"/>
    <col min="5085" max="5086" width="12.85546875" style="355" bestFit="1" customWidth="1"/>
    <col min="5087" max="5333" width="11.42578125" style="355"/>
    <col min="5334" max="5334" width="58" style="355" customWidth="1"/>
    <col min="5335" max="5337" width="14.7109375" style="355" bestFit="1" customWidth="1"/>
    <col min="5338" max="5340" width="11.42578125" style="355"/>
    <col min="5341" max="5342" width="12.85546875" style="355" bestFit="1" customWidth="1"/>
    <col min="5343" max="5589" width="11.42578125" style="355"/>
    <col min="5590" max="5590" width="58" style="355" customWidth="1"/>
    <col min="5591" max="5593" width="14.7109375" style="355" bestFit="1" customWidth="1"/>
    <col min="5594" max="5596" width="11.42578125" style="355"/>
    <col min="5597" max="5598" width="12.85546875" style="355" bestFit="1" customWidth="1"/>
    <col min="5599" max="5845" width="11.42578125" style="355"/>
    <col min="5846" max="5846" width="58" style="355" customWidth="1"/>
    <col min="5847" max="5849" width="14.7109375" style="355" bestFit="1" customWidth="1"/>
    <col min="5850" max="5852" width="11.42578125" style="355"/>
    <col min="5853" max="5854" width="12.85546875" style="355" bestFit="1" customWidth="1"/>
    <col min="5855" max="6101" width="11.42578125" style="355"/>
    <col min="6102" max="6102" width="58" style="355" customWidth="1"/>
    <col min="6103" max="6105" width="14.7109375" style="355" bestFit="1" customWidth="1"/>
    <col min="6106" max="6108" width="11.42578125" style="355"/>
    <col min="6109" max="6110" width="12.85546875" style="355" bestFit="1" customWidth="1"/>
    <col min="6111" max="6357" width="11.42578125" style="355"/>
    <col min="6358" max="6358" width="58" style="355" customWidth="1"/>
    <col min="6359" max="6361" width="14.7109375" style="355" bestFit="1" customWidth="1"/>
    <col min="6362" max="6364" width="11.42578125" style="355"/>
    <col min="6365" max="6366" width="12.85546875" style="355" bestFit="1" customWidth="1"/>
    <col min="6367" max="6613" width="11.42578125" style="355"/>
    <col min="6614" max="6614" width="58" style="355" customWidth="1"/>
    <col min="6615" max="6617" width="14.7109375" style="355" bestFit="1" customWidth="1"/>
    <col min="6618" max="6620" width="11.42578125" style="355"/>
    <col min="6621" max="6622" width="12.85546875" style="355" bestFit="1" customWidth="1"/>
    <col min="6623" max="6869" width="11.42578125" style="355"/>
    <col min="6870" max="6870" width="58" style="355" customWidth="1"/>
    <col min="6871" max="6873" width="14.7109375" style="355" bestFit="1" customWidth="1"/>
    <col min="6874" max="6876" width="11.42578125" style="355"/>
    <col min="6877" max="6878" width="12.85546875" style="355" bestFit="1" customWidth="1"/>
    <col min="6879" max="7125" width="11.42578125" style="355"/>
    <col min="7126" max="7126" width="58" style="355" customWidth="1"/>
    <col min="7127" max="7129" width="14.7109375" style="355" bestFit="1" customWidth="1"/>
    <col min="7130" max="7132" width="11.42578125" style="355"/>
    <col min="7133" max="7134" width="12.85546875" style="355" bestFit="1" customWidth="1"/>
    <col min="7135" max="7381" width="11.42578125" style="355"/>
    <col min="7382" max="7382" width="58" style="355" customWidth="1"/>
    <col min="7383" max="7385" width="14.7109375" style="355" bestFit="1" customWidth="1"/>
    <col min="7386" max="7388" width="11.42578125" style="355"/>
    <col min="7389" max="7390" width="12.85546875" style="355" bestFit="1" customWidth="1"/>
    <col min="7391" max="7637" width="11.42578125" style="355"/>
    <col min="7638" max="7638" width="58" style="355" customWidth="1"/>
    <col min="7639" max="7641" width="14.7109375" style="355" bestFit="1" customWidth="1"/>
    <col min="7642" max="7644" width="11.42578125" style="355"/>
    <col min="7645" max="7646" width="12.85546875" style="355" bestFit="1" customWidth="1"/>
    <col min="7647" max="7893" width="11.42578125" style="355"/>
    <col min="7894" max="7894" width="58" style="355" customWidth="1"/>
    <col min="7895" max="7897" width="14.7109375" style="355" bestFit="1" customWidth="1"/>
    <col min="7898" max="7900" width="11.42578125" style="355"/>
    <col min="7901" max="7902" width="12.85546875" style="355" bestFit="1" customWidth="1"/>
    <col min="7903" max="8149" width="11.42578125" style="355"/>
    <col min="8150" max="8150" width="58" style="355" customWidth="1"/>
    <col min="8151" max="8153" width="14.7109375" style="355" bestFit="1" customWidth="1"/>
    <col min="8154" max="8156" width="11.42578125" style="355"/>
    <col min="8157" max="8158" width="12.85546875" style="355" bestFit="1" customWidth="1"/>
    <col min="8159" max="8405" width="11.42578125" style="355"/>
    <col min="8406" max="8406" width="58" style="355" customWidth="1"/>
    <col min="8407" max="8409" width="14.7109375" style="355" bestFit="1" customWidth="1"/>
    <col min="8410" max="8412" width="11.42578125" style="355"/>
    <col min="8413" max="8414" width="12.85546875" style="355" bestFit="1" customWidth="1"/>
    <col min="8415" max="8661" width="11.42578125" style="355"/>
    <col min="8662" max="8662" width="58" style="355" customWidth="1"/>
    <col min="8663" max="8665" width="14.7109375" style="355" bestFit="1" customWidth="1"/>
    <col min="8666" max="8668" width="11.42578125" style="355"/>
    <col min="8669" max="8670" width="12.85546875" style="355" bestFit="1" customWidth="1"/>
    <col min="8671" max="8917" width="11.42578125" style="355"/>
    <col min="8918" max="8918" width="58" style="355" customWidth="1"/>
    <col min="8919" max="8921" width="14.7109375" style="355" bestFit="1" customWidth="1"/>
    <col min="8922" max="8924" width="11.42578125" style="355"/>
    <col min="8925" max="8926" width="12.85546875" style="355" bestFit="1" customWidth="1"/>
    <col min="8927" max="9173" width="11.42578125" style="355"/>
    <col min="9174" max="9174" width="58" style="355" customWidth="1"/>
    <col min="9175" max="9177" width="14.7109375" style="355" bestFit="1" customWidth="1"/>
    <col min="9178" max="9180" width="11.42578125" style="355"/>
    <col min="9181" max="9182" width="12.85546875" style="355" bestFit="1" customWidth="1"/>
    <col min="9183" max="9429" width="11.42578125" style="355"/>
    <col min="9430" max="9430" width="58" style="355" customWidth="1"/>
    <col min="9431" max="9433" width="14.7109375" style="355" bestFit="1" customWidth="1"/>
    <col min="9434" max="9436" width="11.42578125" style="355"/>
    <col min="9437" max="9438" width="12.85546875" style="355" bestFit="1" customWidth="1"/>
    <col min="9439" max="9685" width="11.42578125" style="355"/>
    <col min="9686" max="9686" width="58" style="355" customWidth="1"/>
    <col min="9687" max="9689" width="14.7109375" style="355" bestFit="1" customWidth="1"/>
    <col min="9690" max="9692" width="11.42578125" style="355"/>
    <col min="9693" max="9694" width="12.85546875" style="355" bestFit="1" customWidth="1"/>
    <col min="9695" max="9941" width="11.42578125" style="355"/>
    <col min="9942" max="9942" width="58" style="355" customWidth="1"/>
    <col min="9943" max="9945" width="14.7109375" style="355" bestFit="1" customWidth="1"/>
    <col min="9946" max="9948" width="11.42578125" style="355"/>
    <col min="9949" max="9950" width="12.85546875" style="355" bestFit="1" customWidth="1"/>
    <col min="9951" max="10197" width="11.42578125" style="355"/>
    <col min="10198" max="10198" width="58" style="355" customWidth="1"/>
    <col min="10199" max="10201" width="14.7109375" style="355" bestFit="1" customWidth="1"/>
    <col min="10202" max="10204" width="11.42578125" style="355"/>
    <col min="10205" max="10206" width="12.85546875" style="355" bestFit="1" customWidth="1"/>
    <col min="10207" max="10453" width="11.42578125" style="355"/>
    <col min="10454" max="10454" width="58" style="355" customWidth="1"/>
    <col min="10455" max="10457" width="14.7109375" style="355" bestFit="1" customWidth="1"/>
    <col min="10458" max="10460" width="11.42578125" style="355"/>
    <col min="10461" max="10462" width="12.85546875" style="355" bestFit="1" customWidth="1"/>
    <col min="10463" max="10709" width="11.42578125" style="355"/>
    <col min="10710" max="10710" width="58" style="355" customWidth="1"/>
    <col min="10711" max="10713" width="14.7109375" style="355" bestFit="1" customWidth="1"/>
    <col min="10714" max="10716" width="11.42578125" style="355"/>
    <col min="10717" max="10718" width="12.85546875" style="355" bestFit="1" customWidth="1"/>
    <col min="10719" max="10965" width="11.42578125" style="355"/>
    <col min="10966" max="10966" width="58" style="355" customWidth="1"/>
    <col min="10967" max="10969" width="14.7109375" style="355" bestFit="1" customWidth="1"/>
    <col min="10970" max="10972" width="11.42578125" style="355"/>
    <col min="10973" max="10974" width="12.85546875" style="355" bestFit="1" customWidth="1"/>
    <col min="10975" max="11221" width="11.42578125" style="355"/>
    <col min="11222" max="11222" width="58" style="355" customWidth="1"/>
    <col min="11223" max="11225" width="14.7109375" style="355" bestFit="1" customWidth="1"/>
    <col min="11226" max="11228" width="11.42578125" style="355"/>
    <col min="11229" max="11230" width="12.85546875" style="355" bestFit="1" customWidth="1"/>
    <col min="11231" max="11477" width="11.42578125" style="355"/>
    <col min="11478" max="11478" width="58" style="355" customWidth="1"/>
    <col min="11479" max="11481" width="14.7109375" style="355" bestFit="1" customWidth="1"/>
    <col min="11482" max="11484" width="11.42578125" style="355"/>
    <col min="11485" max="11486" width="12.85546875" style="355" bestFit="1" customWidth="1"/>
    <col min="11487" max="11733" width="11.42578125" style="355"/>
    <col min="11734" max="11734" width="58" style="355" customWidth="1"/>
    <col min="11735" max="11737" width="14.7109375" style="355" bestFit="1" customWidth="1"/>
    <col min="11738" max="11740" width="11.42578125" style="355"/>
    <col min="11741" max="11742" width="12.85546875" style="355" bestFit="1" customWidth="1"/>
    <col min="11743" max="11989" width="11.42578125" style="355"/>
    <col min="11990" max="11990" width="58" style="355" customWidth="1"/>
    <col min="11991" max="11993" width="14.7109375" style="355" bestFit="1" customWidth="1"/>
    <col min="11994" max="11996" width="11.42578125" style="355"/>
    <col min="11997" max="11998" width="12.85546875" style="355" bestFit="1" customWidth="1"/>
    <col min="11999" max="12245" width="11.42578125" style="355"/>
    <col min="12246" max="12246" width="58" style="355" customWidth="1"/>
    <col min="12247" max="12249" width="14.7109375" style="355" bestFit="1" customWidth="1"/>
    <col min="12250" max="12252" width="11.42578125" style="355"/>
    <col min="12253" max="12254" width="12.85546875" style="355" bestFit="1" customWidth="1"/>
    <col min="12255" max="12501" width="11.42578125" style="355"/>
    <col min="12502" max="12502" width="58" style="355" customWidth="1"/>
    <col min="12503" max="12505" width="14.7109375" style="355" bestFit="1" customWidth="1"/>
    <col min="12506" max="12508" width="11.42578125" style="355"/>
    <col min="12509" max="12510" width="12.85546875" style="355" bestFit="1" customWidth="1"/>
    <col min="12511" max="12757" width="11.42578125" style="355"/>
    <col min="12758" max="12758" width="58" style="355" customWidth="1"/>
    <col min="12759" max="12761" width="14.7109375" style="355" bestFit="1" customWidth="1"/>
    <col min="12762" max="12764" width="11.42578125" style="355"/>
    <col min="12765" max="12766" width="12.85546875" style="355" bestFit="1" customWidth="1"/>
    <col min="12767" max="13013" width="11.42578125" style="355"/>
    <col min="13014" max="13014" width="58" style="355" customWidth="1"/>
    <col min="13015" max="13017" width="14.7109375" style="355" bestFit="1" customWidth="1"/>
    <col min="13018" max="13020" width="11.42578125" style="355"/>
    <col min="13021" max="13022" width="12.85546875" style="355" bestFit="1" customWidth="1"/>
    <col min="13023" max="13269" width="11.42578125" style="355"/>
    <col min="13270" max="13270" width="58" style="355" customWidth="1"/>
    <col min="13271" max="13273" width="14.7109375" style="355" bestFit="1" customWidth="1"/>
    <col min="13274" max="13276" width="11.42578125" style="355"/>
    <col min="13277" max="13278" width="12.85546875" style="355" bestFit="1" customWidth="1"/>
    <col min="13279" max="13525" width="11.42578125" style="355"/>
    <col min="13526" max="13526" width="58" style="355" customWidth="1"/>
    <col min="13527" max="13529" width="14.7109375" style="355" bestFit="1" customWidth="1"/>
    <col min="13530" max="13532" width="11.42578125" style="355"/>
    <col min="13533" max="13534" width="12.85546875" style="355" bestFit="1" customWidth="1"/>
    <col min="13535" max="13781" width="11.42578125" style="355"/>
    <col min="13782" max="13782" width="58" style="355" customWidth="1"/>
    <col min="13783" max="13785" width="14.7109375" style="355" bestFit="1" customWidth="1"/>
    <col min="13786" max="13788" width="11.42578125" style="355"/>
    <col min="13789" max="13790" width="12.85546875" style="355" bestFit="1" customWidth="1"/>
    <col min="13791" max="14037" width="11.42578125" style="355"/>
    <col min="14038" max="14038" width="58" style="355" customWidth="1"/>
    <col min="14039" max="14041" width="14.7109375" style="355" bestFit="1" customWidth="1"/>
    <col min="14042" max="14044" width="11.42578125" style="355"/>
    <col min="14045" max="14046" width="12.85546875" style="355" bestFit="1" customWidth="1"/>
    <col min="14047" max="14293" width="11.42578125" style="355"/>
    <col min="14294" max="14294" width="58" style="355" customWidth="1"/>
    <col min="14295" max="14297" width="14.7109375" style="355" bestFit="1" customWidth="1"/>
    <col min="14298" max="14300" width="11.42578125" style="355"/>
    <col min="14301" max="14302" width="12.85546875" style="355" bestFit="1" customWidth="1"/>
    <col min="14303" max="14549" width="11.42578125" style="355"/>
    <col min="14550" max="14550" width="58" style="355" customWidth="1"/>
    <col min="14551" max="14553" width="14.7109375" style="355" bestFit="1" customWidth="1"/>
    <col min="14554" max="14556" width="11.42578125" style="355"/>
    <col min="14557" max="14558" width="12.85546875" style="355" bestFit="1" customWidth="1"/>
    <col min="14559" max="14805" width="11.42578125" style="355"/>
    <col min="14806" max="14806" width="58" style="355" customWidth="1"/>
    <col min="14807" max="14809" width="14.7109375" style="355" bestFit="1" customWidth="1"/>
    <col min="14810" max="14812" width="11.42578125" style="355"/>
    <col min="14813" max="14814" width="12.85546875" style="355" bestFit="1" customWidth="1"/>
    <col min="14815" max="15061" width="11.42578125" style="355"/>
    <col min="15062" max="15062" width="58" style="355" customWidth="1"/>
    <col min="15063" max="15065" width="14.7109375" style="355" bestFit="1" customWidth="1"/>
    <col min="15066" max="15068" width="11.42578125" style="355"/>
    <col min="15069" max="15070" width="12.85546875" style="355" bestFit="1" customWidth="1"/>
    <col min="15071" max="15317" width="11.42578125" style="355"/>
    <col min="15318" max="15318" width="58" style="355" customWidth="1"/>
    <col min="15319" max="15321" width="14.7109375" style="355" bestFit="1" customWidth="1"/>
    <col min="15322" max="15324" width="11.42578125" style="355"/>
    <col min="15325" max="15326" width="12.85546875" style="355" bestFit="1" customWidth="1"/>
    <col min="15327" max="15573" width="11.42578125" style="355"/>
    <col min="15574" max="15574" width="58" style="355" customWidth="1"/>
    <col min="15575" max="15577" width="14.7109375" style="355" bestFit="1" customWidth="1"/>
    <col min="15578" max="15580" width="11.42578125" style="355"/>
    <col min="15581" max="15582" width="12.85546875" style="355" bestFit="1" customWidth="1"/>
    <col min="15583" max="15829" width="11.42578125" style="355"/>
    <col min="15830" max="15830" width="58" style="355" customWidth="1"/>
    <col min="15831" max="15833" width="14.7109375" style="355" bestFit="1" customWidth="1"/>
    <col min="15834" max="15836" width="11.42578125" style="355"/>
    <col min="15837" max="15838" width="12.85546875" style="355" bestFit="1" customWidth="1"/>
    <col min="15839" max="16085" width="11.42578125" style="355"/>
    <col min="16086" max="16086" width="58" style="355" customWidth="1"/>
    <col min="16087" max="16089" width="14.7109375" style="355" bestFit="1" customWidth="1"/>
    <col min="16090" max="16092" width="11.42578125" style="355"/>
    <col min="16093" max="16094" width="12.85546875" style="355" bestFit="1" customWidth="1"/>
    <col min="16095" max="16384" width="11.42578125" style="355"/>
  </cols>
  <sheetData>
    <row r="1" spans="1:5" x14ac:dyDescent="0.25">
      <c r="A1" s="957" t="s">
        <v>431</v>
      </c>
      <c r="B1" s="957"/>
      <c r="C1" s="957"/>
      <c r="D1" s="957"/>
      <c r="E1" s="957"/>
    </row>
    <row r="2" spans="1:5" x14ac:dyDescent="0.25">
      <c r="A2" s="957" t="s">
        <v>432</v>
      </c>
      <c r="B2" s="957"/>
      <c r="C2" s="957"/>
      <c r="D2" s="957"/>
      <c r="E2" s="957"/>
    </row>
    <row r="3" spans="1:5" x14ac:dyDescent="0.25">
      <c r="A3" s="957" t="s">
        <v>463</v>
      </c>
      <c r="B3" s="957"/>
      <c r="C3" s="957"/>
      <c r="D3" s="957"/>
      <c r="E3" s="957"/>
    </row>
    <row r="4" spans="1:5" x14ac:dyDescent="0.25">
      <c r="A4" s="957" t="s">
        <v>392</v>
      </c>
      <c r="B4" s="957"/>
      <c r="C4" s="957"/>
      <c r="D4" s="957"/>
      <c r="E4" s="957"/>
    </row>
    <row r="5" spans="1:5" x14ac:dyDescent="0.25">
      <c r="A5" s="958"/>
      <c r="B5" s="958"/>
      <c r="C5" s="958"/>
      <c r="D5" s="958"/>
      <c r="E5" s="958"/>
    </row>
    <row r="6" spans="1:5" x14ac:dyDescent="0.25">
      <c r="A6" s="959" t="s">
        <v>464</v>
      </c>
      <c r="B6" s="408">
        <v>2015</v>
      </c>
      <c r="C6" s="959">
        <v>2016</v>
      </c>
      <c r="D6" s="959"/>
      <c r="E6" s="959"/>
    </row>
    <row r="7" spans="1:5" x14ac:dyDescent="0.25">
      <c r="A7" s="959"/>
      <c r="B7" s="486" t="s">
        <v>393</v>
      </c>
      <c r="C7" s="487" t="s">
        <v>394</v>
      </c>
      <c r="D7" s="968" t="s">
        <v>424</v>
      </c>
      <c r="E7" s="968"/>
    </row>
    <row r="8" spans="1:5" x14ac:dyDescent="0.25">
      <c r="A8" s="410"/>
      <c r="B8" s="488"/>
      <c r="C8" s="489"/>
      <c r="D8" s="489"/>
      <c r="E8" s="489"/>
    </row>
    <row r="9" spans="1:5" x14ac:dyDescent="0.25">
      <c r="A9" s="412" t="s">
        <v>494</v>
      </c>
      <c r="B9" s="413">
        <v>27396257641.700001</v>
      </c>
      <c r="C9" s="413">
        <v>18119537494.09</v>
      </c>
      <c r="D9" s="413">
        <v>23516157688.66</v>
      </c>
      <c r="E9" s="414" t="s">
        <v>12</v>
      </c>
    </row>
    <row r="10" spans="1:5" x14ac:dyDescent="0.25">
      <c r="A10" s="415" t="s">
        <v>465</v>
      </c>
      <c r="B10" s="416">
        <v>3912789898.2199998</v>
      </c>
      <c r="C10" s="416">
        <v>1700745257.99</v>
      </c>
      <c r="D10" s="416">
        <v>4573054935.3199997</v>
      </c>
      <c r="E10" s="417">
        <v>20</v>
      </c>
    </row>
    <row r="11" spans="1:5" x14ac:dyDescent="0.25">
      <c r="A11" s="415" t="s">
        <v>466</v>
      </c>
      <c r="B11" s="416">
        <v>1932625774.1500001</v>
      </c>
      <c r="C11" s="416">
        <v>3688141977.5</v>
      </c>
      <c r="D11" s="416">
        <v>1914941173.21</v>
      </c>
      <c r="E11" s="417">
        <f>+D11/D9*100</f>
        <v>8.1430869726368016</v>
      </c>
    </row>
    <row r="12" spans="1:5" x14ac:dyDescent="0.25">
      <c r="A12" s="415" t="s">
        <v>467</v>
      </c>
      <c r="B12" s="416">
        <v>18343331099</v>
      </c>
      <c r="C12" s="416">
        <v>11803234105.360001</v>
      </c>
      <c r="D12" s="416">
        <v>13920221691.639999</v>
      </c>
      <c r="E12" s="417">
        <f>+D12/D9*100</f>
        <v>59.194286226242788</v>
      </c>
    </row>
    <row r="13" spans="1:5" x14ac:dyDescent="0.25">
      <c r="A13" s="415" t="s">
        <v>468</v>
      </c>
      <c r="B13" s="416">
        <v>3207510870.3299999</v>
      </c>
      <c r="C13" s="416">
        <v>927416153.24000001</v>
      </c>
      <c r="D13" s="416">
        <v>3107939888.4899998</v>
      </c>
      <c r="E13" s="417">
        <f>+D13/D9*100</f>
        <v>13.216189182081884</v>
      </c>
    </row>
    <row r="14" spans="1:5" x14ac:dyDescent="0.25">
      <c r="A14" s="490"/>
      <c r="B14" s="491"/>
      <c r="C14" s="491"/>
      <c r="D14" s="491"/>
      <c r="E14" s="492"/>
    </row>
    <row r="15" spans="1:5" x14ac:dyDescent="0.25">
      <c r="A15" s="493"/>
      <c r="B15" s="494"/>
      <c r="C15" s="494"/>
      <c r="D15" s="494"/>
      <c r="E15" s="495"/>
    </row>
    <row r="16" spans="1:5" x14ac:dyDescent="0.25">
      <c r="A16" s="957" t="s">
        <v>431</v>
      </c>
      <c r="B16" s="957"/>
      <c r="C16" s="957"/>
      <c r="D16" s="957"/>
      <c r="E16" s="957"/>
    </row>
    <row r="17" spans="1:5" x14ac:dyDescent="0.25">
      <c r="A17" s="957" t="s">
        <v>432</v>
      </c>
      <c r="B17" s="957"/>
      <c r="C17" s="957"/>
      <c r="D17" s="957"/>
      <c r="E17" s="957"/>
    </row>
    <row r="18" spans="1:5" x14ac:dyDescent="0.25">
      <c r="A18" s="957" t="s">
        <v>463</v>
      </c>
      <c r="B18" s="957"/>
      <c r="C18" s="957"/>
      <c r="D18" s="957"/>
      <c r="E18" s="957"/>
    </row>
    <row r="19" spans="1:5" x14ac:dyDescent="0.25">
      <c r="A19" s="957" t="s">
        <v>392</v>
      </c>
      <c r="B19" s="957"/>
      <c r="C19" s="957"/>
      <c r="D19" s="957"/>
      <c r="E19" s="957"/>
    </row>
    <row r="20" spans="1:5" x14ac:dyDescent="0.25">
      <c r="A20" s="958"/>
      <c r="B20" s="958"/>
      <c r="C20" s="958"/>
      <c r="D20" s="958"/>
      <c r="E20" s="958"/>
    </row>
    <row r="21" spans="1:5" x14ac:dyDescent="0.25">
      <c r="A21" s="959" t="s">
        <v>465</v>
      </c>
      <c r="B21" s="408">
        <v>2015</v>
      </c>
      <c r="C21" s="959">
        <v>2016</v>
      </c>
      <c r="D21" s="959"/>
      <c r="E21" s="959"/>
    </row>
    <row r="22" spans="1:5" x14ac:dyDescent="0.25">
      <c r="A22" s="959"/>
      <c r="B22" s="486" t="s">
        <v>393</v>
      </c>
      <c r="C22" s="487" t="s">
        <v>394</v>
      </c>
      <c r="D22" s="968" t="s">
        <v>424</v>
      </c>
      <c r="E22" s="968"/>
    </row>
    <row r="23" spans="1:5" x14ac:dyDescent="0.25">
      <c r="A23" s="410"/>
      <c r="B23" s="488"/>
      <c r="C23" s="489"/>
      <c r="D23" s="489"/>
      <c r="E23" s="489"/>
    </row>
    <row r="24" spans="1:5" x14ac:dyDescent="0.25">
      <c r="A24" s="412" t="s">
        <v>494</v>
      </c>
      <c r="B24" s="413">
        <v>3912789898.2199998</v>
      </c>
      <c r="C24" s="413">
        <v>1700745257.99</v>
      </c>
      <c r="D24" s="413">
        <v>4573054935.3199997</v>
      </c>
      <c r="E24" s="414" t="s">
        <v>12</v>
      </c>
    </row>
    <row r="25" spans="1:5" x14ac:dyDescent="0.25">
      <c r="A25" s="412"/>
      <c r="B25" s="413"/>
      <c r="C25" s="413"/>
      <c r="D25" s="413"/>
      <c r="E25" s="414"/>
    </row>
    <row r="26" spans="1:5" x14ac:dyDescent="0.25">
      <c r="A26" s="415" t="s">
        <v>469</v>
      </c>
      <c r="B26" s="416">
        <v>315646801.32999998</v>
      </c>
      <c r="C26" s="416">
        <v>448028994.25</v>
      </c>
      <c r="D26" s="416">
        <v>374192394.10000002</v>
      </c>
      <c r="E26" s="417">
        <f>+D26/D24*100</f>
        <v>8.1825475397184562</v>
      </c>
    </row>
    <row r="27" spans="1:5" x14ac:dyDescent="0.25">
      <c r="A27" s="415" t="s">
        <v>470</v>
      </c>
      <c r="B27" s="416">
        <v>537867114.27999997</v>
      </c>
      <c r="C27" s="416">
        <v>161187566.83000001</v>
      </c>
      <c r="D27" s="416">
        <v>153249976.38</v>
      </c>
      <c r="E27" s="417">
        <f>+D27/D24*100</f>
        <v>3.3511510040339441</v>
      </c>
    </row>
    <row r="28" spans="1:5" x14ac:dyDescent="0.25">
      <c r="A28" s="415" t="s">
        <v>471</v>
      </c>
      <c r="B28" s="416">
        <v>2173881255.77</v>
      </c>
      <c r="C28" s="416">
        <v>0</v>
      </c>
      <c r="D28" s="416">
        <v>2495301645.73</v>
      </c>
      <c r="E28" s="417">
        <f>+D28/D24*100</f>
        <v>54.565310957835479</v>
      </c>
    </row>
    <row r="29" spans="1:5" x14ac:dyDescent="0.25">
      <c r="A29" s="415" t="s">
        <v>472</v>
      </c>
      <c r="B29" s="416">
        <v>18565583.969999999</v>
      </c>
      <c r="C29" s="416">
        <v>6405799.5</v>
      </c>
      <c r="D29" s="416">
        <v>8063062.4000000004</v>
      </c>
      <c r="E29" s="417">
        <f>+D29/D24*100</f>
        <v>0.17631676229657597</v>
      </c>
    </row>
    <row r="30" spans="1:5" x14ac:dyDescent="0.25">
      <c r="A30" s="415" t="s">
        <v>473</v>
      </c>
      <c r="B30" s="416">
        <v>300785036.38</v>
      </c>
      <c r="C30" s="416">
        <v>461775257.22000003</v>
      </c>
      <c r="D30" s="416">
        <v>688418526.63</v>
      </c>
      <c r="E30" s="417">
        <f>+D30/D24*100</f>
        <v>15.053799623376444</v>
      </c>
    </row>
    <row r="31" spans="1:5" ht="25.5" x14ac:dyDescent="0.25">
      <c r="A31" s="424" t="s">
        <v>474</v>
      </c>
      <c r="B31" s="416">
        <v>9933348.3200000003</v>
      </c>
      <c r="C31" s="416">
        <v>943738.81</v>
      </c>
      <c r="D31" s="416">
        <v>1331736.76</v>
      </c>
      <c r="E31" s="417">
        <f>+D31/D24*100</f>
        <v>2.9121381195627637E-2</v>
      </c>
    </row>
    <row r="32" spans="1:5" x14ac:dyDescent="0.25">
      <c r="A32" s="415" t="s">
        <v>475</v>
      </c>
      <c r="B32" s="416">
        <v>556110758.16999996</v>
      </c>
      <c r="C32" s="416">
        <v>622403901.38</v>
      </c>
      <c r="D32" s="416">
        <v>852497593.32000005</v>
      </c>
      <c r="E32" s="417">
        <f>+D32/D24*100</f>
        <v>18.64175273154348</v>
      </c>
    </row>
    <row r="33" spans="1:5" x14ac:dyDescent="0.25">
      <c r="A33" s="418"/>
      <c r="B33" s="419"/>
      <c r="C33" s="419"/>
      <c r="D33" s="419"/>
      <c r="E33" s="420"/>
    </row>
    <row r="34" spans="1:5" x14ac:dyDescent="0.25">
      <c r="A34" s="957" t="s">
        <v>431</v>
      </c>
      <c r="B34" s="957"/>
      <c r="C34" s="957"/>
      <c r="D34" s="957"/>
      <c r="E34" s="957"/>
    </row>
    <row r="35" spans="1:5" x14ac:dyDescent="0.25">
      <c r="A35" s="957" t="s">
        <v>432</v>
      </c>
      <c r="B35" s="957"/>
      <c r="C35" s="957"/>
      <c r="D35" s="957"/>
      <c r="E35" s="957"/>
    </row>
    <row r="36" spans="1:5" x14ac:dyDescent="0.25">
      <c r="A36" s="957" t="s">
        <v>463</v>
      </c>
      <c r="B36" s="957"/>
      <c r="C36" s="957"/>
      <c r="D36" s="957"/>
      <c r="E36" s="957"/>
    </row>
    <row r="37" spans="1:5" x14ac:dyDescent="0.25">
      <c r="A37" s="957" t="s">
        <v>392</v>
      </c>
      <c r="B37" s="957"/>
      <c r="C37" s="957"/>
      <c r="D37" s="957"/>
      <c r="E37" s="957"/>
    </row>
    <row r="38" spans="1:5" x14ac:dyDescent="0.25">
      <c r="A38" s="496"/>
      <c r="B38" s="496"/>
      <c r="C38" s="496"/>
      <c r="D38" s="496"/>
      <c r="E38" s="496"/>
    </row>
    <row r="39" spans="1:5" x14ac:dyDescent="0.25">
      <c r="A39" s="959" t="s">
        <v>466</v>
      </c>
      <c r="B39" s="408">
        <v>2015</v>
      </c>
      <c r="C39" s="959">
        <v>2016</v>
      </c>
      <c r="D39" s="959"/>
      <c r="E39" s="959"/>
    </row>
    <row r="40" spans="1:5" x14ac:dyDescent="0.25">
      <c r="A40" s="959"/>
      <c r="B40" s="486" t="s">
        <v>393</v>
      </c>
      <c r="C40" s="487" t="s">
        <v>394</v>
      </c>
      <c r="D40" s="968" t="s">
        <v>424</v>
      </c>
      <c r="E40" s="968"/>
    </row>
    <row r="41" spans="1:5" x14ac:dyDescent="0.25">
      <c r="A41" s="410"/>
      <c r="B41" s="488"/>
      <c r="C41" s="489"/>
      <c r="D41" s="489"/>
      <c r="E41" s="489"/>
    </row>
    <row r="42" spans="1:5" x14ac:dyDescent="0.25">
      <c r="A42" s="412" t="s">
        <v>494</v>
      </c>
      <c r="B42" s="413">
        <v>1932625774.1500001</v>
      </c>
      <c r="C42" s="413">
        <v>3688141977.5</v>
      </c>
      <c r="D42" s="413">
        <v>1914941173.21</v>
      </c>
      <c r="E42" s="414" t="s">
        <v>12</v>
      </c>
    </row>
    <row r="43" spans="1:5" x14ac:dyDescent="0.25">
      <c r="A43" s="412"/>
      <c r="B43" s="413"/>
      <c r="C43" s="413"/>
      <c r="D43" s="413"/>
      <c r="E43" s="414"/>
    </row>
    <row r="44" spans="1:5" x14ac:dyDescent="0.25">
      <c r="A44" s="415" t="s">
        <v>476</v>
      </c>
      <c r="B44" s="416">
        <v>2397712.5</v>
      </c>
      <c r="C44" s="416">
        <v>506879394.38</v>
      </c>
      <c r="D44" s="416">
        <v>66273365.159999996</v>
      </c>
      <c r="E44" s="417">
        <v>4</v>
      </c>
    </row>
    <row r="45" spans="1:5" x14ac:dyDescent="0.25">
      <c r="A45" s="415" t="s">
        <v>477</v>
      </c>
      <c r="B45" s="416">
        <v>156875926.41</v>
      </c>
      <c r="C45" s="416">
        <v>471343280.91000003</v>
      </c>
      <c r="D45" s="416">
        <v>38072114.359999999</v>
      </c>
      <c r="E45" s="417">
        <f>+D45/D42*100</f>
        <v>1.9881610408000172</v>
      </c>
    </row>
    <row r="46" spans="1:5" x14ac:dyDescent="0.25">
      <c r="A46" s="415" t="s">
        <v>495</v>
      </c>
      <c r="B46" s="416">
        <v>61408321.979999997</v>
      </c>
      <c r="C46" s="416">
        <v>0</v>
      </c>
      <c r="D46" s="416">
        <v>0</v>
      </c>
      <c r="E46" s="417">
        <f>+D46/D42*100</f>
        <v>0</v>
      </c>
    </row>
    <row r="47" spans="1:5" x14ac:dyDescent="0.25">
      <c r="A47" s="415" t="s">
        <v>478</v>
      </c>
      <c r="B47" s="416">
        <v>101014805.14</v>
      </c>
      <c r="C47" s="416">
        <v>42516370.590000004</v>
      </c>
      <c r="D47" s="416">
        <v>63146381.57</v>
      </c>
      <c r="E47" s="417">
        <f>+D47/D42*100</f>
        <v>3.2975624762481996</v>
      </c>
    </row>
    <row r="48" spans="1:5" x14ac:dyDescent="0.25">
      <c r="A48" s="415" t="s">
        <v>479</v>
      </c>
      <c r="B48" s="416">
        <v>193217364.49000001</v>
      </c>
      <c r="C48" s="416">
        <v>459436894.25999999</v>
      </c>
      <c r="D48" s="416">
        <v>99566917.239999995</v>
      </c>
      <c r="E48" s="417">
        <f>+D48/D42*100</f>
        <v>5.1994765496162367</v>
      </c>
    </row>
    <row r="49" spans="1:5" x14ac:dyDescent="0.25">
      <c r="A49" s="415" t="s">
        <v>496</v>
      </c>
      <c r="B49" s="416">
        <v>88200</v>
      </c>
      <c r="C49" s="416">
        <v>209955178</v>
      </c>
      <c r="D49" s="416">
        <v>0</v>
      </c>
      <c r="E49" s="417">
        <f>+D49/D42*100</f>
        <v>0</v>
      </c>
    </row>
    <row r="50" spans="1:5" x14ac:dyDescent="0.25">
      <c r="A50" s="415" t="s">
        <v>497</v>
      </c>
      <c r="B50" s="416">
        <v>72948111.120000005</v>
      </c>
      <c r="C50" s="416">
        <v>0</v>
      </c>
      <c r="D50" s="416">
        <v>0</v>
      </c>
      <c r="E50" s="417">
        <f>+D50/D42*100</f>
        <v>0</v>
      </c>
    </row>
    <row r="51" spans="1:5" x14ac:dyDescent="0.25">
      <c r="A51" s="415" t="s">
        <v>480</v>
      </c>
      <c r="B51" s="416">
        <v>279373719.39999998</v>
      </c>
      <c r="C51" s="416">
        <v>500209302.94999999</v>
      </c>
      <c r="D51" s="416">
        <v>275524596.36000001</v>
      </c>
      <c r="E51" s="417">
        <f>+D51/D42*100</f>
        <v>14.38814937056998</v>
      </c>
    </row>
    <row r="52" spans="1:5" x14ac:dyDescent="0.25">
      <c r="A52" s="415" t="s">
        <v>481</v>
      </c>
      <c r="B52" s="416">
        <v>1065301613.11</v>
      </c>
      <c r="C52" s="416">
        <v>1497801556.4100001</v>
      </c>
      <c r="D52" s="416">
        <v>1372357798.52</v>
      </c>
      <c r="E52" s="417">
        <f>+D52/D42*100</f>
        <v>71.665794109984489</v>
      </c>
    </row>
    <row r="53" spans="1:5" x14ac:dyDescent="0.25">
      <c r="A53" s="418"/>
      <c r="B53" s="419"/>
      <c r="C53" s="419"/>
      <c r="D53" s="419"/>
      <c r="E53" s="420"/>
    </row>
    <row r="54" spans="1:5" x14ac:dyDescent="0.25">
      <c r="A54" s="421"/>
      <c r="B54" s="422"/>
      <c r="C54" s="422"/>
      <c r="D54" s="422"/>
      <c r="E54" s="423"/>
    </row>
    <row r="55" spans="1:5" x14ac:dyDescent="0.25">
      <c r="A55" s="957" t="s">
        <v>431</v>
      </c>
      <c r="B55" s="957"/>
      <c r="C55" s="957"/>
      <c r="D55" s="957"/>
      <c r="E55" s="957"/>
    </row>
    <row r="56" spans="1:5" x14ac:dyDescent="0.25">
      <c r="A56" s="957" t="s">
        <v>432</v>
      </c>
      <c r="B56" s="957"/>
      <c r="C56" s="957"/>
      <c r="D56" s="957"/>
      <c r="E56" s="957"/>
    </row>
    <row r="57" spans="1:5" x14ac:dyDescent="0.25">
      <c r="A57" s="957" t="s">
        <v>463</v>
      </c>
      <c r="B57" s="957"/>
      <c r="C57" s="957"/>
      <c r="D57" s="957"/>
      <c r="E57" s="957"/>
    </row>
    <row r="58" spans="1:5" x14ac:dyDescent="0.25">
      <c r="A58" s="957" t="s">
        <v>392</v>
      </c>
      <c r="B58" s="957"/>
      <c r="C58" s="957"/>
      <c r="D58" s="957"/>
      <c r="E58" s="957"/>
    </row>
    <row r="59" spans="1:5" x14ac:dyDescent="0.25">
      <c r="A59" s="958"/>
      <c r="B59" s="958"/>
      <c r="C59" s="958"/>
      <c r="D59" s="958"/>
      <c r="E59" s="958"/>
    </row>
    <row r="60" spans="1:5" x14ac:dyDescent="0.25">
      <c r="A60" s="959" t="s">
        <v>467</v>
      </c>
      <c r="B60" s="408">
        <v>2015</v>
      </c>
      <c r="C60" s="959">
        <v>2016</v>
      </c>
      <c r="D60" s="959"/>
      <c r="E60" s="959"/>
    </row>
    <row r="61" spans="1:5" x14ac:dyDescent="0.25">
      <c r="A61" s="959"/>
      <c r="B61" s="486" t="s">
        <v>393</v>
      </c>
      <c r="C61" s="487" t="s">
        <v>394</v>
      </c>
      <c r="D61" s="968" t="s">
        <v>424</v>
      </c>
      <c r="E61" s="968"/>
    </row>
    <row r="62" spans="1:5" x14ac:dyDescent="0.25">
      <c r="A62" s="410"/>
      <c r="B62" s="488"/>
      <c r="C62" s="489"/>
      <c r="D62" s="489"/>
      <c r="E62" s="489"/>
    </row>
    <row r="63" spans="1:5" x14ac:dyDescent="0.25">
      <c r="A63" s="412" t="s">
        <v>494</v>
      </c>
      <c r="B63" s="413">
        <v>18343331099</v>
      </c>
      <c r="C63" s="413">
        <v>11803234105.360001</v>
      </c>
      <c r="D63" s="413">
        <v>13920221691.639999</v>
      </c>
      <c r="E63" s="414" t="s">
        <v>12</v>
      </c>
    </row>
    <row r="64" spans="1:5" x14ac:dyDescent="0.25">
      <c r="A64" s="412"/>
      <c r="B64" s="413"/>
      <c r="C64" s="413"/>
      <c r="D64" s="413"/>
      <c r="E64" s="414"/>
    </row>
    <row r="65" spans="1:5" x14ac:dyDescent="0.25">
      <c r="A65" s="415" t="s">
        <v>482</v>
      </c>
      <c r="B65" s="416">
        <v>78814968.680000007</v>
      </c>
      <c r="C65" s="416">
        <v>2869498546.96</v>
      </c>
      <c r="D65" s="416">
        <v>1001028395.75</v>
      </c>
      <c r="E65" s="417">
        <f>+D65/D63*100</f>
        <v>7.1911814188360426</v>
      </c>
    </row>
    <row r="66" spans="1:5" x14ac:dyDescent="0.25">
      <c r="A66" s="415" t="s">
        <v>483</v>
      </c>
      <c r="B66" s="416">
        <v>14402985007.200001</v>
      </c>
      <c r="C66" s="416">
        <v>7030204730.3999996</v>
      </c>
      <c r="D66" s="416">
        <v>9372759808.1399994</v>
      </c>
      <c r="E66" s="417">
        <f>+D66/D63*100</f>
        <v>67.331972261396899</v>
      </c>
    </row>
    <row r="67" spans="1:5" x14ac:dyDescent="0.25">
      <c r="A67" s="415" t="s">
        <v>484</v>
      </c>
      <c r="B67" s="416">
        <v>644385580.16999996</v>
      </c>
      <c r="C67" s="416">
        <v>357736990.63</v>
      </c>
      <c r="D67" s="416">
        <v>528369394.50999999</v>
      </c>
      <c r="E67" s="417">
        <f>+D67/D63*100</f>
        <v>3.7956966937338383</v>
      </c>
    </row>
    <row r="68" spans="1:5" x14ac:dyDescent="0.25">
      <c r="A68" s="415" t="s">
        <v>498</v>
      </c>
      <c r="B68" s="416">
        <v>593915.11</v>
      </c>
      <c r="C68" s="416">
        <v>0</v>
      </c>
      <c r="D68" s="416">
        <v>0</v>
      </c>
      <c r="E68" s="417">
        <f>+D68/D63*100</f>
        <v>0</v>
      </c>
    </row>
    <row r="69" spans="1:5" x14ac:dyDescent="0.25">
      <c r="A69" s="415" t="s">
        <v>485</v>
      </c>
      <c r="B69" s="416">
        <v>2689357636.9299998</v>
      </c>
      <c r="C69" s="416">
        <v>1474941466.49</v>
      </c>
      <c r="D69" s="416">
        <v>2861386943.3099999</v>
      </c>
      <c r="E69" s="417">
        <f>+D69/D63*100</f>
        <v>20.555613313460729</v>
      </c>
    </row>
    <row r="70" spans="1:5" ht="25.5" x14ac:dyDescent="0.25">
      <c r="A70" s="424" t="s">
        <v>486</v>
      </c>
      <c r="B70" s="416">
        <v>421125272.55000001</v>
      </c>
      <c r="C70" s="416">
        <v>66148347.539999999</v>
      </c>
      <c r="D70" s="416">
        <v>109694356.79000001</v>
      </c>
      <c r="E70" s="417">
        <f>+D70/D63*100</f>
        <v>0.78802162221222827</v>
      </c>
    </row>
    <row r="71" spans="1:5" x14ac:dyDescent="0.25">
      <c r="A71" s="415" t="s">
        <v>487</v>
      </c>
      <c r="B71" s="416">
        <v>102495952.18000001</v>
      </c>
      <c r="C71" s="416">
        <v>1858326.47</v>
      </c>
      <c r="D71" s="416">
        <v>16524249.689999999</v>
      </c>
      <c r="E71" s="417">
        <f>+D71/D63*100</f>
        <v>0.11870679976256333</v>
      </c>
    </row>
    <row r="72" spans="1:5" x14ac:dyDescent="0.25">
      <c r="A72" s="415" t="s">
        <v>488</v>
      </c>
      <c r="B72" s="416">
        <v>3572766.18</v>
      </c>
      <c r="C72" s="416">
        <v>2845696.87</v>
      </c>
      <c r="D72" s="416">
        <v>30458543.449999999</v>
      </c>
      <c r="E72" s="417">
        <f>+D72/D63*100</f>
        <v>0.21880789059769315</v>
      </c>
    </row>
    <row r="73" spans="1:5" x14ac:dyDescent="0.25">
      <c r="A73" s="418"/>
      <c r="B73" s="419"/>
      <c r="C73" s="419"/>
      <c r="D73" s="419"/>
      <c r="E73" s="420"/>
    </row>
    <row r="74" spans="1:5" x14ac:dyDescent="0.25">
      <c r="A74" s="421"/>
      <c r="B74" s="422"/>
      <c r="C74" s="422"/>
      <c r="D74" s="422"/>
      <c r="E74" s="423"/>
    </row>
    <row r="75" spans="1:5" x14ac:dyDescent="0.25">
      <c r="A75" s="421"/>
      <c r="B75" s="422"/>
      <c r="C75" s="422"/>
      <c r="D75" s="422"/>
      <c r="E75" s="423"/>
    </row>
    <row r="76" spans="1:5" x14ac:dyDescent="0.25">
      <c r="A76" s="957" t="s">
        <v>431</v>
      </c>
      <c r="B76" s="957"/>
      <c r="C76" s="957"/>
      <c r="D76" s="957"/>
      <c r="E76" s="957"/>
    </row>
    <row r="77" spans="1:5" x14ac:dyDescent="0.25">
      <c r="A77" s="957" t="s">
        <v>432</v>
      </c>
      <c r="B77" s="957"/>
      <c r="C77" s="957"/>
      <c r="D77" s="957"/>
      <c r="E77" s="957"/>
    </row>
    <row r="78" spans="1:5" x14ac:dyDescent="0.25">
      <c r="A78" s="957" t="s">
        <v>463</v>
      </c>
      <c r="B78" s="957"/>
      <c r="C78" s="957"/>
      <c r="D78" s="957"/>
      <c r="E78" s="957"/>
    </row>
    <row r="79" spans="1:5" x14ac:dyDescent="0.25">
      <c r="A79" s="957" t="s">
        <v>392</v>
      </c>
      <c r="B79" s="957"/>
      <c r="C79" s="957"/>
      <c r="D79" s="957"/>
      <c r="E79" s="957"/>
    </row>
    <row r="80" spans="1:5" x14ac:dyDescent="0.25">
      <c r="A80" s="958"/>
      <c r="B80" s="958"/>
      <c r="C80" s="958"/>
      <c r="D80" s="958"/>
      <c r="E80" s="958"/>
    </row>
    <row r="81" spans="1:5" x14ac:dyDescent="0.25">
      <c r="A81" s="959" t="s">
        <v>468</v>
      </c>
      <c r="B81" s="408">
        <v>2015</v>
      </c>
      <c r="C81" s="959">
        <v>2016</v>
      </c>
      <c r="D81" s="959"/>
      <c r="E81" s="959"/>
    </row>
    <row r="82" spans="1:5" x14ac:dyDescent="0.25">
      <c r="A82" s="959"/>
      <c r="B82" s="486" t="s">
        <v>393</v>
      </c>
      <c r="C82" s="487" t="s">
        <v>394</v>
      </c>
      <c r="D82" s="968" t="s">
        <v>424</v>
      </c>
      <c r="E82" s="968"/>
    </row>
    <row r="83" spans="1:5" x14ac:dyDescent="0.25">
      <c r="A83" s="410"/>
      <c r="B83" s="488"/>
      <c r="C83" s="489"/>
      <c r="D83" s="489"/>
      <c r="E83" s="489"/>
    </row>
    <row r="84" spans="1:5" x14ac:dyDescent="0.25">
      <c r="A84" s="412" t="s">
        <v>494</v>
      </c>
      <c r="B84" s="413">
        <v>3207510870.3299999</v>
      </c>
      <c r="C84" s="413">
        <v>927416153.24000001</v>
      </c>
      <c r="D84" s="413">
        <v>3107939888.4899998</v>
      </c>
      <c r="E84" s="414" t="s">
        <v>12</v>
      </c>
    </row>
    <row r="85" spans="1:5" x14ac:dyDescent="0.25">
      <c r="A85" s="412"/>
      <c r="B85" s="413"/>
      <c r="C85" s="413"/>
      <c r="D85" s="413"/>
      <c r="E85" s="414"/>
    </row>
    <row r="86" spans="1:5" x14ac:dyDescent="0.25">
      <c r="A86" s="415" t="s">
        <v>489</v>
      </c>
      <c r="B86" s="416">
        <v>49863966.57</v>
      </c>
      <c r="C86" s="416">
        <v>33103426.370000001</v>
      </c>
      <c r="D86" s="416">
        <v>50280200.68</v>
      </c>
      <c r="E86" s="417">
        <f>+D86/D84*100</f>
        <v>1.6177983643187115</v>
      </c>
    </row>
    <row r="87" spans="1:5" x14ac:dyDescent="0.25">
      <c r="A87" s="415" t="s">
        <v>490</v>
      </c>
      <c r="B87" s="416">
        <v>903959296.99000001</v>
      </c>
      <c r="C87" s="416">
        <v>414309108.41000003</v>
      </c>
      <c r="D87" s="416">
        <v>2346666407.71</v>
      </c>
      <c r="E87" s="417">
        <f>+D87/D84*100</f>
        <v>75.50552751681866</v>
      </c>
    </row>
    <row r="88" spans="1:5" x14ac:dyDescent="0.25">
      <c r="A88" s="415" t="s">
        <v>491</v>
      </c>
      <c r="B88" s="416">
        <v>375596443.25999999</v>
      </c>
      <c r="C88" s="416">
        <v>176564522.69999999</v>
      </c>
      <c r="D88" s="416">
        <v>360113338.56999999</v>
      </c>
      <c r="E88" s="417">
        <v>11</v>
      </c>
    </row>
    <row r="89" spans="1:5" x14ac:dyDescent="0.25">
      <c r="A89" s="415" t="s">
        <v>492</v>
      </c>
      <c r="B89" s="416">
        <v>62536397.380000003</v>
      </c>
      <c r="C89" s="416">
        <v>274486474.45999998</v>
      </c>
      <c r="D89" s="416">
        <v>182818672.94999999</v>
      </c>
      <c r="E89" s="417">
        <f>+D89/D84*100</f>
        <v>5.8823104535275581</v>
      </c>
    </row>
    <row r="90" spans="1:5" x14ac:dyDescent="0.25">
      <c r="A90" s="415" t="s">
        <v>499</v>
      </c>
      <c r="B90" s="416">
        <v>274012723.38</v>
      </c>
      <c r="C90" s="416">
        <v>0</v>
      </c>
      <c r="D90" s="416">
        <v>0</v>
      </c>
      <c r="E90" s="417">
        <f>+D90/D84*100</f>
        <v>0</v>
      </c>
    </row>
    <row r="91" spans="1:5" x14ac:dyDescent="0.25">
      <c r="A91" s="415" t="s">
        <v>493</v>
      </c>
      <c r="B91" s="416">
        <v>1541542042.75</v>
      </c>
      <c r="C91" s="416">
        <v>28952621.300000001</v>
      </c>
      <c r="D91" s="416">
        <v>168061268.58000001</v>
      </c>
      <c r="E91" s="417">
        <f>+D91/D84*100</f>
        <v>5.4074813094809562</v>
      </c>
    </row>
    <row r="92" spans="1:5" x14ac:dyDescent="0.25">
      <c r="A92" s="425"/>
      <c r="B92" s="403"/>
      <c r="C92" s="403"/>
      <c r="D92" s="403"/>
      <c r="E92" s="403"/>
    </row>
    <row r="95" spans="1:5" x14ac:dyDescent="0.25">
      <c r="A95" s="484" t="s">
        <v>500</v>
      </c>
    </row>
  </sheetData>
  <mergeCells count="39">
    <mergeCell ref="A21:A22"/>
    <mergeCell ref="C21:E21"/>
    <mergeCell ref="D22:E22"/>
    <mergeCell ref="A1:E1"/>
    <mergeCell ref="A2:E2"/>
    <mergeCell ref="A3:E3"/>
    <mergeCell ref="A4:E4"/>
    <mergeCell ref="A5:E5"/>
    <mergeCell ref="A6:A7"/>
    <mergeCell ref="C6:E6"/>
    <mergeCell ref="D7:E7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39:A40"/>
    <mergeCell ref="C39:E39"/>
    <mergeCell ref="D40:E40"/>
    <mergeCell ref="A81:A82"/>
    <mergeCell ref="C81:E81"/>
    <mergeCell ref="D82:E82"/>
    <mergeCell ref="A55:E55"/>
    <mergeCell ref="A56:E56"/>
    <mergeCell ref="A57:E57"/>
    <mergeCell ref="A58:E58"/>
    <mergeCell ref="A59:E59"/>
    <mergeCell ref="A60:A61"/>
    <mergeCell ref="C60:E60"/>
    <mergeCell ref="D61:E61"/>
    <mergeCell ref="A76:E76"/>
    <mergeCell ref="A77:E77"/>
    <mergeCell ref="A78:E78"/>
    <mergeCell ref="A79:E79"/>
    <mergeCell ref="A80:E80"/>
  </mergeCells>
  <pageMargins left="0.19719757252565651" right="0.19719757252565651" top="0.39370078740157477" bottom="0.19719757252565651" header="1.1126239316962329E-308" footer="0.19719757252565651"/>
  <pageSetup orientation="portrait" errors="NA" horizontalDpi="0" verticalDpi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1"/>
  <sheetViews>
    <sheetView showGridLines="0" topLeftCell="A13" zoomScale="90" zoomScaleNormal="90" workbookViewId="0">
      <selection activeCell="C35" sqref="C35"/>
    </sheetView>
  </sheetViews>
  <sheetFormatPr baseColWidth="10" defaultRowHeight="12.75" x14ac:dyDescent="0.25"/>
  <cols>
    <col min="1" max="1" width="70.5703125" style="355" bestFit="1" customWidth="1"/>
    <col min="2" max="2" width="14.7109375" style="355" bestFit="1" customWidth="1"/>
    <col min="3" max="3" width="14.85546875" style="355" bestFit="1" customWidth="1"/>
    <col min="4" max="4" width="14.7109375" style="355" bestFit="1" customWidth="1"/>
    <col min="5" max="5" width="11.5703125" style="355" bestFit="1" customWidth="1"/>
    <col min="6" max="256" width="11.42578125" style="355"/>
    <col min="257" max="257" width="70.5703125" style="355" bestFit="1" customWidth="1"/>
    <col min="258" max="258" width="14.7109375" style="355" bestFit="1" customWidth="1"/>
    <col min="259" max="259" width="14.85546875" style="355" bestFit="1" customWidth="1"/>
    <col min="260" max="260" width="14.7109375" style="355" bestFit="1" customWidth="1"/>
    <col min="261" max="261" width="11.5703125" style="355" bestFit="1" customWidth="1"/>
    <col min="262" max="512" width="11.42578125" style="355"/>
    <col min="513" max="513" width="70.5703125" style="355" bestFit="1" customWidth="1"/>
    <col min="514" max="514" width="14.7109375" style="355" bestFit="1" customWidth="1"/>
    <col min="515" max="515" width="14.85546875" style="355" bestFit="1" customWidth="1"/>
    <col min="516" max="516" width="14.7109375" style="355" bestFit="1" customWidth="1"/>
    <col min="517" max="517" width="11.5703125" style="355" bestFit="1" customWidth="1"/>
    <col min="518" max="768" width="11.42578125" style="355"/>
    <col min="769" max="769" width="70.5703125" style="355" bestFit="1" customWidth="1"/>
    <col min="770" max="770" width="14.7109375" style="355" bestFit="1" customWidth="1"/>
    <col min="771" max="771" width="14.85546875" style="355" bestFit="1" customWidth="1"/>
    <col min="772" max="772" width="14.7109375" style="355" bestFit="1" customWidth="1"/>
    <col min="773" max="773" width="11.5703125" style="355" bestFit="1" customWidth="1"/>
    <col min="774" max="1024" width="11.42578125" style="355"/>
    <col min="1025" max="1025" width="70.5703125" style="355" bestFit="1" customWidth="1"/>
    <col min="1026" max="1026" width="14.7109375" style="355" bestFit="1" customWidth="1"/>
    <col min="1027" max="1027" width="14.85546875" style="355" bestFit="1" customWidth="1"/>
    <col min="1028" max="1028" width="14.7109375" style="355" bestFit="1" customWidth="1"/>
    <col min="1029" max="1029" width="11.5703125" style="355" bestFit="1" customWidth="1"/>
    <col min="1030" max="1280" width="11.42578125" style="355"/>
    <col min="1281" max="1281" width="70.5703125" style="355" bestFit="1" customWidth="1"/>
    <col min="1282" max="1282" width="14.7109375" style="355" bestFit="1" customWidth="1"/>
    <col min="1283" max="1283" width="14.85546875" style="355" bestFit="1" customWidth="1"/>
    <col min="1284" max="1284" width="14.7109375" style="355" bestFit="1" customWidth="1"/>
    <col min="1285" max="1285" width="11.5703125" style="355" bestFit="1" customWidth="1"/>
    <col min="1286" max="1536" width="11.42578125" style="355"/>
    <col min="1537" max="1537" width="70.5703125" style="355" bestFit="1" customWidth="1"/>
    <col min="1538" max="1538" width="14.7109375" style="355" bestFit="1" customWidth="1"/>
    <col min="1539" max="1539" width="14.85546875" style="355" bestFit="1" customWidth="1"/>
    <col min="1540" max="1540" width="14.7109375" style="355" bestFit="1" customWidth="1"/>
    <col min="1541" max="1541" width="11.5703125" style="355" bestFit="1" customWidth="1"/>
    <col min="1542" max="1792" width="11.42578125" style="355"/>
    <col min="1793" max="1793" width="70.5703125" style="355" bestFit="1" customWidth="1"/>
    <col min="1794" max="1794" width="14.7109375" style="355" bestFit="1" customWidth="1"/>
    <col min="1795" max="1795" width="14.85546875" style="355" bestFit="1" customWidth="1"/>
    <col min="1796" max="1796" width="14.7109375" style="355" bestFit="1" customWidth="1"/>
    <col min="1797" max="1797" width="11.5703125" style="355" bestFit="1" customWidth="1"/>
    <col min="1798" max="2048" width="11.42578125" style="355"/>
    <col min="2049" max="2049" width="70.5703125" style="355" bestFit="1" customWidth="1"/>
    <col min="2050" max="2050" width="14.7109375" style="355" bestFit="1" customWidth="1"/>
    <col min="2051" max="2051" width="14.85546875" style="355" bestFit="1" customWidth="1"/>
    <col min="2052" max="2052" width="14.7109375" style="355" bestFit="1" customWidth="1"/>
    <col min="2053" max="2053" width="11.5703125" style="355" bestFit="1" customWidth="1"/>
    <col min="2054" max="2304" width="11.42578125" style="355"/>
    <col min="2305" max="2305" width="70.5703125" style="355" bestFit="1" customWidth="1"/>
    <col min="2306" max="2306" width="14.7109375" style="355" bestFit="1" customWidth="1"/>
    <col min="2307" max="2307" width="14.85546875" style="355" bestFit="1" customWidth="1"/>
    <col min="2308" max="2308" width="14.7109375" style="355" bestFit="1" customWidth="1"/>
    <col min="2309" max="2309" width="11.5703125" style="355" bestFit="1" customWidth="1"/>
    <col min="2310" max="2560" width="11.42578125" style="355"/>
    <col min="2561" max="2561" width="70.5703125" style="355" bestFit="1" customWidth="1"/>
    <col min="2562" max="2562" width="14.7109375" style="355" bestFit="1" customWidth="1"/>
    <col min="2563" max="2563" width="14.85546875" style="355" bestFit="1" customWidth="1"/>
    <col min="2564" max="2564" width="14.7109375" style="355" bestFit="1" customWidth="1"/>
    <col min="2565" max="2565" width="11.5703125" style="355" bestFit="1" customWidth="1"/>
    <col min="2566" max="2816" width="11.42578125" style="355"/>
    <col min="2817" max="2817" width="70.5703125" style="355" bestFit="1" customWidth="1"/>
    <col min="2818" max="2818" width="14.7109375" style="355" bestFit="1" customWidth="1"/>
    <col min="2819" max="2819" width="14.85546875" style="355" bestFit="1" customWidth="1"/>
    <col min="2820" max="2820" width="14.7109375" style="355" bestFit="1" customWidth="1"/>
    <col min="2821" max="2821" width="11.5703125" style="355" bestFit="1" customWidth="1"/>
    <col min="2822" max="3072" width="11.42578125" style="355"/>
    <col min="3073" max="3073" width="70.5703125" style="355" bestFit="1" customWidth="1"/>
    <col min="3074" max="3074" width="14.7109375" style="355" bestFit="1" customWidth="1"/>
    <col min="3075" max="3075" width="14.85546875" style="355" bestFit="1" customWidth="1"/>
    <col min="3076" max="3076" width="14.7109375" style="355" bestFit="1" customWidth="1"/>
    <col min="3077" max="3077" width="11.5703125" style="355" bestFit="1" customWidth="1"/>
    <col min="3078" max="3328" width="11.42578125" style="355"/>
    <col min="3329" max="3329" width="70.5703125" style="355" bestFit="1" customWidth="1"/>
    <col min="3330" max="3330" width="14.7109375" style="355" bestFit="1" customWidth="1"/>
    <col min="3331" max="3331" width="14.85546875" style="355" bestFit="1" customWidth="1"/>
    <col min="3332" max="3332" width="14.7109375" style="355" bestFit="1" customWidth="1"/>
    <col min="3333" max="3333" width="11.5703125" style="355" bestFit="1" customWidth="1"/>
    <col min="3334" max="3584" width="11.42578125" style="355"/>
    <col min="3585" max="3585" width="70.5703125" style="355" bestFit="1" customWidth="1"/>
    <col min="3586" max="3586" width="14.7109375" style="355" bestFit="1" customWidth="1"/>
    <col min="3587" max="3587" width="14.85546875" style="355" bestFit="1" customWidth="1"/>
    <col min="3588" max="3588" width="14.7109375" style="355" bestFit="1" customWidth="1"/>
    <col min="3589" max="3589" width="11.5703125" style="355" bestFit="1" customWidth="1"/>
    <col min="3590" max="3840" width="11.42578125" style="355"/>
    <col min="3841" max="3841" width="70.5703125" style="355" bestFit="1" customWidth="1"/>
    <col min="3842" max="3842" width="14.7109375" style="355" bestFit="1" customWidth="1"/>
    <col min="3843" max="3843" width="14.85546875" style="355" bestFit="1" customWidth="1"/>
    <col min="3844" max="3844" width="14.7109375" style="355" bestFit="1" customWidth="1"/>
    <col min="3845" max="3845" width="11.5703125" style="355" bestFit="1" customWidth="1"/>
    <col min="3846" max="4096" width="11.42578125" style="355"/>
    <col min="4097" max="4097" width="70.5703125" style="355" bestFit="1" customWidth="1"/>
    <col min="4098" max="4098" width="14.7109375" style="355" bestFit="1" customWidth="1"/>
    <col min="4099" max="4099" width="14.85546875" style="355" bestFit="1" customWidth="1"/>
    <col min="4100" max="4100" width="14.7109375" style="355" bestFit="1" customWidth="1"/>
    <col min="4101" max="4101" width="11.5703125" style="355" bestFit="1" customWidth="1"/>
    <col min="4102" max="4352" width="11.42578125" style="355"/>
    <col min="4353" max="4353" width="70.5703125" style="355" bestFit="1" customWidth="1"/>
    <col min="4354" max="4354" width="14.7109375" style="355" bestFit="1" customWidth="1"/>
    <col min="4355" max="4355" width="14.85546875" style="355" bestFit="1" customWidth="1"/>
    <col min="4356" max="4356" width="14.7109375" style="355" bestFit="1" customWidth="1"/>
    <col min="4357" max="4357" width="11.5703125" style="355" bestFit="1" customWidth="1"/>
    <col min="4358" max="4608" width="11.42578125" style="355"/>
    <col min="4609" max="4609" width="70.5703125" style="355" bestFit="1" customWidth="1"/>
    <col min="4610" max="4610" width="14.7109375" style="355" bestFit="1" customWidth="1"/>
    <col min="4611" max="4611" width="14.85546875" style="355" bestFit="1" customWidth="1"/>
    <col min="4612" max="4612" width="14.7109375" style="355" bestFit="1" customWidth="1"/>
    <col min="4613" max="4613" width="11.5703125" style="355" bestFit="1" customWidth="1"/>
    <col min="4614" max="4864" width="11.42578125" style="355"/>
    <col min="4865" max="4865" width="70.5703125" style="355" bestFit="1" customWidth="1"/>
    <col min="4866" max="4866" width="14.7109375" style="355" bestFit="1" customWidth="1"/>
    <col min="4867" max="4867" width="14.85546875" style="355" bestFit="1" customWidth="1"/>
    <col min="4868" max="4868" width="14.7109375" style="355" bestFit="1" customWidth="1"/>
    <col min="4869" max="4869" width="11.5703125" style="355" bestFit="1" customWidth="1"/>
    <col min="4870" max="5120" width="11.42578125" style="355"/>
    <col min="5121" max="5121" width="70.5703125" style="355" bestFit="1" customWidth="1"/>
    <col min="5122" max="5122" width="14.7109375" style="355" bestFit="1" customWidth="1"/>
    <col min="5123" max="5123" width="14.85546875" style="355" bestFit="1" customWidth="1"/>
    <col min="5124" max="5124" width="14.7109375" style="355" bestFit="1" customWidth="1"/>
    <col min="5125" max="5125" width="11.5703125" style="355" bestFit="1" customWidth="1"/>
    <col min="5126" max="5376" width="11.42578125" style="355"/>
    <col min="5377" max="5377" width="70.5703125" style="355" bestFit="1" customWidth="1"/>
    <col min="5378" max="5378" width="14.7109375" style="355" bestFit="1" customWidth="1"/>
    <col min="5379" max="5379" width="14.85546875" style="355" bestFit="1" customWidth="1"/>
    <col min="5380" max="5380" width="14.7109375" style="355" bestFit="1" customWidth="1"/>
    <col min="5381" max="5381" width="11.5703125" style="355" bestFit="1" customWidth="1"/>
    <col min="5382" max="5632" width="11.42578125" style="355"/>
    <col min="5633" max="5633" width="70.5703125" style="355" bestFit="1" customWidth="1"/>
    <col min="5634" max="5634" width="14.7109375" style="355" bestFit="1" customWidth="1"/>
    <col min="5635" max="5635" width="14.85546875" style="355" bestFit="1" customWidth="1"/>
    <col min="5636" max="5636" width="14.7109375" style="355" bestFit="1" customWidth="1"/>
    <col min="5637" max="5637" width="11.5703125" style="355" bestFit="1" customWidth="1"/>
    <col min="5638" max="5888" width="11.42578125" style="355"/>
    <col min="5889" max="5889" width="70.5703125" style="355" bestFit="1" customWidth="1"/>
    <col min="5890" max="5890" width="14.7109375" style="355" bestFit="1" customWidth="1"/>
    <col min="5891" max="5891" width="14.85546875" style="355" bestFit="1" customWidth="1"/>
    <col min="5892" max="5892" width="14.7109375" style="355" bestFit="1" customWidth="1"/>
    <col min="5893" max="5893" width="11.5703125" style="355" bestFit="1" customWidth="1"/>
    <col min="5894" max="6144" width="11.42578125" style="355"/>
    <col min="6145" max="6145" width="70.5703125" style="355" bestFit="1" customWidth="1"/>
    <col min="6146" max="6146" width="14.7109375" style="355" bestFit="1" customWidth="1"/>
    <col min="6147" max="6147" width="14.85546875" style="355" bestFit="1" customWidth="1"/>
    <col min="6148" max="6148" width="14.7109375" style="355" bestFit="1" customWidth="1"/>
    <col min="6149" max="6149" width="11.5703125" style="355" bestFit="1" customWidth="1"/>
    <col min="6150" max="6400" width="11.42578125" style="355"/>
    <col min="6401" max="6401" width="70.5703125" style="355" bestFit="1" customWidth="1"/>
    <col min="6402" max="6402" width="14.7109375" style="355" bestFit="1" customWidth="1"/>
    <col min="6403" max="6403" width="14.85546875" style="355" bestFit="1" customWidth="1"/>
    <col min="6404" max="6404" width="14.7109375" style="355" bestFit="1" customWidth="1"/>
    <col min="6405" max="6405" width="11.5703125" style="355" bestFit="1" customWidth="1"/>
    <col min="6406" max="6656" width="11.42578125" style="355"/>
    <col min="6657" max="6657" width="70.5703125" style="355" bestFit="1" customWidth="1"/>
    <col min="6658" max="6658" width="14.7109375" style="355" bestFit="1" customWidth="1"/>
    <col min="6659" max="6659" width="14.85546875" style="355" bestFit="1" customWidth="1"/>
    <col min="6660" max="6660" width="14.7109375" style="355" bestFit="1" customWidth="1"/>
    <col min="6661" max="6661" width="11.5703125" style="355" bestFit="1" customWidth="1"/>
    <col min="6662" max="6912" width="11.42578125" style="355"/>
    <col min="6913" max="6913" width="70.5703125" style="355" bestFit="1" customWidth="1"/>
    <col min="6914" max="6914" width="14.7109375" style="355" bestFit="1" customWidth="1"/>
    <col min="6915" max="6915" width="14.85546875" style="355" bestFit="1" customWidth="1"/>
    <col min="6916" max="6916" width="14.7109375" style="355" bestFit="1" customWidth="1"/>
    <col min="6917" max="6917" width="11.5703125" style="355" bestFit="1" customWidth="1"/>
    <col min="6918" max="7168" width="11.42578125" style="355"/>
    <col min="7169" max="7169" width="70.5703125" style="355" bestFit="1" customWidth="1"/>
    <col min="7170" max="7170" width="14.7109375" style="355" bestFit="1" customWidth="1"/>
    <col min="7171" max="7171" width="14.85546875" style="355" bestFit="1" customWidth="1"/>
    <col min="7172" max="7172" width="14.7109375" style="355" bestFit="1" customWidth="1"/>
    <col min="7173" max="7173" width="11.5703125" style="355" bestFit="1" customWidth="1"/>
    <col min="7174" max="7424" width="11.42578125" style="355"/>
    <col min="7425" max="7425" width="70.5703125" style="355" bestFit="1" customWidth="1"/>
    <col min="7426" max="7426" width="14.7109375" style="355" bestFit="1" customWidth="1"/>
    <col min="7427" max="7427" width="14.85546875" style="355" bestFit="1" customWidth="1"/>
    <col min="7428" max="7428" width="14.7109375" style="355" bestFit="1" customWidth="1"/>
    <col min="7429" max="7429" width="11.5703125" style="355" bestFit="1" customWidth="1"/>
    <col min="7430" max="7680" width="11.42578125" style="355"/>
    <col min="7681" max="7681" width="70.5703125" style="355" bestFit="1" customWidth="1"/>
    <col min="7682" max="7682" width="14.7109375" style="355" bestFit="1" customWidth="1"/>
    <col min="7683" max="7683" width="14.85546875" style="355" bestFit="1" customWidth="1"/>
    <col min="7684" max="7684" width="14.7109375" style="355" bestFit="1" customWidth="1"/>
    <col min="7685" max="7685" width="11.5703125" style="355" bestFit="1" customWidth="1"/>
    <col min="7686" max="7936" width="11.42578125" style="355"/>
    <col min="7937" max="7937" width="70.5703125" style="355" bestFit="1" customWidth="1"/>
    <col min="7938" max="7938" width="14.7109375" style="355" bestFit="1" customWidth="1"/>
    <col min="7939" max="7939" width="14.85546875" style="355" bestFit="1" customWidth="1"/>
    <col min="7940" max="7940" width="14.7109375" style="355" bestFit="1" customWidth="1"/>
    <col min="7941" max="7941" width="11.5703125" style="355" bestFit="1" customWidth="1"/>
    <col min="7942" max="8192" width="11.42578125" style="355"/>
    <col min="8193" max="8193" width="70.5703125" style="355" bestFit="1" customWidth="1"/>
    <col min="8194" max="8194" width="14.7109375" style="355" bestFit="1" customWidth="1"/>
    <col min="8195" max="8195" width="14.85546875" style="355" bestFit="1" customWidth="1"/>
    <col min="8196" max="8196" width="14.7109375" style="355" bestFit="1" customWidth="1"/>
    <col min="8197" max="8197" width="11.5703125" style="355" bestFit="1" customWidth="1"/>
    <col min="8198" max="8448" width="11.42578125" style="355"/>
    <col min="8449" max="8449" width="70.5703125" style="355" bestFit="1" customWidth="1"/>
    <col min="8450" max="8450" width="14.7109375" style="355" bestFit="1" customWidth="1"/>
    <col min="8451" max="8451" width="14.85546875" style="355" bestFit="1" customWidth="1"/>
    <col min="8452" max="8452" width="14.7109375" style="355" bestFit="1" customWidth="1"/>
    <col min="8453" max="8453" width="11.5703125" style="355" bestFit="1" customWidth="1"/>
    <col min="8454" max="8704" width="11.42578125" style="355"/>
    <col min="8705" max="8705" width="70.5703125" style="355" bestFit="1" customWidth="1"/>
    <col min="8706" max="8706" width="14.7109375" style="355" bestFit="1" customWidth="1"/>
    <col min="8707" max="8707" width="14.85546875" style="355" bestFit="1" customWidth="1"/>
    <col min="8708" max="8708" width="14.7109375" style="355" bestFit="1" customWidth="1"/>
    <col min="8709" max="8709" width="11.5703125" style="355" bestFit="1" customWidth="1"/>
    <col min="8710" max="8960" width="11.42578125" style="355"/>
    <col min="8961" max="8961" width="70.5703125" style="355" bestFit="1" customWidth="1"/>
    <col min="8962" max="8962" width="14.7109375" style="355" bestFit="1" customWidth="1"/>
    <col min="8963" max="8963" width="14.85546875" style="355" bestFit="1" customWidth="1"/>
    <col min="8964" max="8964" width="14.7109375" style="355" bestFit="1" customWidth="1"/>
    <col min="8965" max="8965" width="11.5703125" style="355" bestFit="1" customWidth="1"/>
    <col min="8966" max="9216" width="11.42578125" style="355"/>
    <col min="9217" max="9217" width="70.5703125" style="355" bestFit="1" customWidth="1"/>
    <col min="9218" max="9218" width="14.7109375" style="355" bestFit="1" customWidth="1"/>
    <col min="9219" max="9219" width="14.85546875" style="355" bestFit="1" customWidth="1"/>
    <col min="9220" max="9220" width="14.7109375" style="355" bestFit="1" customWidth="1"/>
    <col min="9221" max="9221" width="11.5703125" style="355" bestFit="1" customWidth="1"/>
    <col min="9222" max="9472" width="11.42578125" style="355"/>
    <col min="9473" max="9473" width="70.5703125" style="355" bestFit="1" customWidth="1"/>
    <col min="9474" max="9474" width="14.7109375" style="355" bestFit="1" customWidth="1"/>
    <col min="9475" max="9475" width="14.85546875" style="355" bestFit="1" customWidth="1"/>
    <col min="9476" max="9476" width="14.7109375" style="355" bestFit="1" customWidth="1"/>
    <col min="9477" max="9477" width="11.5703125" style="355" bestFit="1" customWidth="1"/>
    <col min="9478" max="9728" width="11.42578125" style="355"/>
    <col min="9729" max="9729" width="70.5703125" style="355" bestFit="1" customWidth="1"/>
    <col min="9730" max="9730" width="14.7109375" style="355" bestFit="1" customWidth="1"/>
    <col min="9731" max="9731" width="14.85546875" style="355" bestFit="1" customWidth="1"/>
    <col min="9732" max="9732" width="14.7109375" style="355" bestFit="1" customWidth="1"/>
    <col min="9733" max="9733" width="11.5703125" style="355" bestFit="1" customWidth="1"/>
    <col min="9734" max="9984" width="11.42578125" style="355"/>
    <col min="9985" max="9985" width="70.5703125" style="355" bestFit="1" customWidth="1"/>
    <col min="9986" max="9986" width="14.7109375" style="355" bestFit="1" customWidth="1"/>
    <col min="9987" max="9987" width="14.85546875" style="355" bestFit="1" customWidth="1"/>
    <col min="9988" max="9988" width="14.7109375" style="355" bestFit="1" customWidth="1"/>
    <col min="9989" max="9989" width="11.5703125" style="355" bestFit="1" customWidth="1"/>
    <col min="9990" max="10240" width="11.42578125" style="355"/>
    <col min="10241" max="10241" width="70.5703125" style="355" bestFit="1" customWidth="1"/>
    <col min="10242" max="10242" width="14.7109375" style="355" bestFit="1" customWidth="1"/>
    <col min="10243" max="10243" width="14.85546875" style="355" bestFit="1" customWidth="1"/>
    <col min="10244" max="10244" width="14.7109375" style="355" bestFit="1" customWidth="1"/>
    <col min="10245" max="10245" width="11.5703125" style="355" bestFit="1" customWidth="1"/>
    <col min="10246" max="10496" width="11.42578125" style="355"/>
    <col min="10497" max="10497" width="70.5703125" style="355" bestFit="1" customWidth="1"/>
    <col min="10498" max="10498" width="14.7109375" style="355" bestFit="1" customWidth="1"/>
    <col min="10499" max="10499" width="14.85546875" style="355" bestFit="1" customWidth="1"/>
    <col min="10500" max="10500" width="14.7109375" style="355" bestFit="1" customWidth="1"/>
    <col min="10501" max="10501" width="11.5703125" style="355" bestFit="1" customWidth="1"/>
    <col min="10502" max="10752" width="11.42578125" style="355"/>
    <col min="10753" max="10753" width="70.5703125" style="355" bestFit="1" customWidth="1"/>
    <col min="10754" max="10754" width="14.7109375" style="355" bestFit="1" customWidth="1"/>
    <col min="10755" max="10755" width="14.85546875" style="355" bestFit="1" customWidth="1"/>
    <col min="10756" max="10756" width="14.7109375" style="355" bestFit="1" customWidth="1"/>
    <col min="10757" max="10757" width="11.5703125" style="355" bestFit="1" customWidth="1"/>
    <col min="10758" max="11008" width="11.42578125" style="355"/>
    <col min="11009" max="11009" width="70.5703125" style="355" bestFit="1" customWidth="1"/>
    <col min="11010" max="11010" width="14.7109375" style="355" bestFit="1" customWidth="1"/>
    <col min="11011" max="11011" width="14.85546875" style="355" bestFit="1" customWidth="1"/>
    <col min="11012" max="11012" width="14.7109375" style="355" bestFit="1" customWidth="1"/>
    <col min="11013" max="11013" width="11.5703125" style="355" bestFit="1" customWidth="1"/>
    <col min="11014" max="11264" width="11.42578125" style="355"/>
    <col min="11265" max="11265" width="70.5703125" style="355" bestFit="1" customWidth="1"/>
    <col min="11266" max="11266" width="14.7109375" style="355" bestFit="1" customWidth="1"/>
    <col min="11267" max="11267" width="14.85546875" style="355" bestFit="1" customWidth="1"/>
    <col min="11268" max="11268" width="14.7109375" style="355" bestFit="1" customWidth="1"/>
    <col min="11269" max="11269" width="11.5703125" style="355" bestFit="1" customWidth="1"/>
    <col min="11270" max="11520" width="11.42578125" style="355"/>
    <col min="11521" max="11521" width="70.5703125" style="355" bestFit="1" customWidth="1"/>
    <col min="11522" max="11522" width="14.7109375" style="355" bestFit="1" customWidth="1"/>
    <col min="11523" max="11523" width="14.85546875" style="355" bestFit="1" customWidth="1"/>
    <col min="11524" max="11524" width="14.7109375" style="355" bestFit="1" customWidth="1"/>
    <col min="11525" max="11525" width="11.5703125" style="355" bestFit="1" customWidth="1"/>
    <col min="11526" max="11776" width="11.42578125" style="355"/>
    <col min="11777" max="11777" width="70.5703125" style="355" bestFit="1" customWidth="1"/>
    <col min="11778" max="11778" width="14.7109375" style="355" bestFit="1" customWidth="1"/>
    <col min="11779" max="11779" width="14.85546875" style="355" bestFit="1" customWidth="1"/>
    <col min="11780" max="11780" width="14.7109375" style="355" bestFit="1" customWidth="1"/>
    <col min="11781" max="11781" width="11.5703125" style="355" bestFit="1" customWidth="1"/>
    <col min="11782" max="12032" width="11.42578125" style="355"/>
    <col min="12033" max="12033" width="70.5703125" style="355" bestFit="1" customWidth="1"/>
    <col min="12034" max="12034" width="14.7109375" style="355" bestFit="1" customWidth="1"/>
    <col min="12035" max="12035" width="14.85546875" style="355" bestFit="1" customWidth="1"/>
    <col min="12036" max="12036" width="14.7109375" style="355" bestFit="1" customWidth="1"/>
    <col min="12037" max="12037" width="11.5703125" style="355" bestFit="1" customWidth="1"/>
    <col min="12038" max="12288" width="11.42578125" style="355"/>
    <col min="12289" max="12289" width="70.5703125" style="355" bestFit="1" customWidth="1"/>
    <col min="12290" max="12290" width="14.7109375" style="355" bestFit="1" customWidth="1"/>
    <col min="12291" max="12291" width="14.85546875" style="355" bestFit="1" customWidth="1"/>
    <col min="12292" max="12292" width="14.7109375" style="355" bestFit="1" customWidth="1"/>
    <col min="12293" max="12293" width="11.5703125" style="355" bestFit="1" customWidth="1"/>
    <col min="12294" max="12544" width="11.42578125" style="355"/>
    <col min="12545" max="12545" width="70.5703125" style="355" bestFit="1" customWidth="1"/>
    <col min="12546" max="12546" width="14.7109375" style="355" bestFit="1" customWidth="1"/>
    <col min="12547" max="12547" width="14.85546875" style="355" bestFit="1" customWidth="1"/>
    <col min="12548" max="12548" width="14.7109375" style="355" bestFit="1" customWidth="1"/>
    <col min="12549" max="12549" width="11.5703125" style="355" bestFit="1" customWidth="1"/>
    <col min="12550" max="12800" width="11.42578125" style="355"/>
    <col min="12801" max="12801" width="70.5703125" style="355" bestFit="1" customWidth="1"/>
    <col min="12802" max="12802" width="14.7109375" style="355" bestFit="1" customWidth="1"/>
    <col min="12803" max="12803" width="14.85546875" style="355" bestFit="1" customWidth="1"/>
    <col min="12804" max="12804" width="14.7109375" style="355" bestFit="1" customWidth="1"/>
    <col min="12805" max="12805" width="11.5703125" style="355" bestFit="1" customWidth="1"/>
    <col min="12806" max="13056" width="11.42578125" style="355"/>
    <col min="13057" max="13057" width="70.5703125" style="355" bestFit="1" customWidth="1"/>
    <col min="13058" max="13058" width="14.7109375" style="355" bestFit="1" customWidth="1"/>
    <col min="13059" max="13059" width="14.85546875" style="355" bestFit="1" customWidth="1"/>
    <col min="13060" max="13060" width="14.7109375" style="355" bestFit="1" customWidth="1"/>
    <col min="13061" max="13061" width="11.5703125" style="355" bestFit="1" customWidth="1"/>
    <col min="13062" max="13312" width="11.42578125" style="355"/>
    <col min="13313" max="13313" width="70.5703125" style="355" bestFit="1" customWidth="1"/>
    <col min="13314" max="13314" width="14.7109375" style="355" bestFit="1" customWidth="1"/>
    <col min="13315" max="13315" width="14.85546875" style="355" bestFit="1" customWidth="1"/>
    <col min="13316" max="13316" width="14.7109375" style="355" bestFit="1" customWidth="1"/>
    <col min="13317" max="13317" width="11.5703125" style="355" bestFit="1" customWidth="1"/>
    <col min="13318" max="13568" width="11.42578125" style="355"/>
    <col min="13569" max="13569" width="70.5703125" style="355" bestFit="1" customWidth="1"/>
    <col min="13570" max="13570" width="14.7109375" style="355" bestFit="1" customWidth="1"/>
    <col min="13571" max="13571" width="14.85546875" style="355" bestFit="1" customWidth="1"/>
    <col min="13572" max="13572" width="14.7109375" style="355" bestFit="1" customWidth="1"/>
    <col min="13573" max="13573" width="11.5703125" style="355" bestFit="1" customWidth="1"/>
    <col min="13574" max="13824" width="11.42578125" style="355"/>
    <col min="13825" max="13825" width="70.5703125" style="355" bestFit="1" customWidth="1"/>
    <col min="13826" max="13826" width="14.7109375" style="355" bestFit="1" customWidth="1"/>
    <col min="13827" max="13827" width="14.85546875" style="355" bestFit="1" customWidth="1"/>
    <col min="13828" max="13828" width="14.7109375" style="355" bestFit="1" customWidth="1"/>
    <col min="13829" max="13829" width="11.5703125" style="355" bestFit="1" customWidth="1"/>
    <col min="13830" max="14080" width="11.42578125" style="355"/>
    <col min="14081" max="14081" width="70.5703125" style="355" bestFit="1" customWidth="1"/>
    <col min="14082" max="14082" width="14.7109375" style="355" bestFit="1" customWidth="1"/>
    <col min="14083" max="14083" width="14.85546875" style="355" bestFit="1" customWidth="1"/>
    <col min="14084" max="14084" width="14.7109375" style="355" bestFit="1" customWidth="1"/>
    <col min="14085" max="14085" width="11.5703125" style="355" bestFit="1" customWidth="1"/>
    <col min="14086" max="14336" width="11.42578125" style="355"/>
    <col min="14337" max="14337" width="70.5703125" style="355" bestFit="1" customWidth="1"/>
    <col min="14338" max="14338" width="14.7109375" style="355" bestFit="1" customWidth="1"/>
    <col min="14339" max="14339" width="14.85546875" style="355" bestFit="1" customWidth="1"/>
    <col min="14340" max="14340" width="14.7109375" style="355" bestFit="1" customWidth="1"/>
    <col min="14341" max="14341" width="11.5703125" style="355" bestFit="1" customWidth="1"/>
    <col min="14342" max="14592" width="11.42578125" style="355"/>
    <col min="14593" max="14593" width="70.5703125" style="355" bestFit="1" customWidth="1"/>
    <col min="14594" max="14594" width="14.7109375" style="355" bestFit="1" customWidth="1"/>
    <col min="14595" max="14595" width="14.85546875" style="355" bestFit="1" customWidth="1"/>
    <col min="14596" max="14596" width="14.7109375" style="355" bestFit="1" customWidth="1"/>
    <col min="14597" max="14597" width="11.5703125" style="355" bestFit="1" customWidth="1"/>
    <col min="14598" max="14848" width="11.42578125" style="355"/>
    <col min="14849" max="14849" width="70.5703125" style="355" bestFit="1" customWidth="1"/>
    <col min="14850" max="14850" width="14.7109375" style="355" bestFit="1" customWidth="1"/>
    <col min="14851" max="14851" width="14.85546875" style="355" bestFit="1" customWidth="1"/>
    <col min="14852" max="14852" width="14.7109375" style="355" bestFit="1" customWidth="1"/>
    <col min="14853" max="14853" width="11.5703125" style="355" bestFit="1" customWidth="1"/>
    <col min="14854" max="15104" width="11.42578125" style="355"/>
    <col min="15105" max="15105" width="70.5703125" style="355" bestFit="1" customWidth="1"/>
    <col min="15106" max="15106" width="14.7109375" style="355" bestFit="1" customWidth="1"/>
    <col min="15107" max="15107" width="14.85546875" style="355" bestFit="1" customWidth="1"/>
    <col min="15108" max="15108" width="14.7109375" style="355" bestFit="1" customWidth="1"/>
    <col min="15109" max="15109" width="11.5703125" style="355" bestFit="1" customWidth="1"/>
    <col min="15110" max="15360" width="11.42578125" style="355"/>
    <col min="15361" max="15361" width="70.5703125" style="355" bestFit="1" customWidth="1"/>
    <col min="15362" max="15362" width="14.7109375" style="355" bestFit="1" customWidth="1"/>
    <col min="15363" max="15363" width="14.85546875" style="355" bestFit="1" customWidth="1"/>
    <col min="15364" max="15364" width="14.7109375" style="355" bestFit="1" customWidth="1"/>
    <col min="15365" max="15365" width="11.5703125" style="355" bestFit="1" customWidth="1"/>
    <col min="15366" max="15616" width="11.42578125" style="355"/>
    <col min="15617" max="15617" width="70.5703125" style="355" bestFit="1" customWidth="1"/>
    <col min="15618" max="15618" width="14.7109375" style="355" bestFit="1" customWidth="1"/>
    <col min="15619" max="15619" width="14.85546875" style="355" bestFit="1" customWidth="1"/>
    <col min="15620" max="15620" width="14.7109375" style="355" bestFit="1" customWidth="1"/>
    <col min="15621" max="15621" width="11.5703125" style="355" bestFit="1" customWidth="1"/>
    <col min="15622" max="15872" width="11.42578125" style="355"/>
    <col min="15873" max="15873" width="70.5703125" style="355" bestFit="1" customWidth="1"/>
    <col min="15874" max="15874" width="14.7109375" style="355" bestFit="1" customWidth="1"/>
    <col min="15875" max="15875" width="14.85546875" style="355" bestFit="1" customWidth="1"/>
    <col min="15876" max="15876" width="14.7109375" style="355" bestFit="1" customWidth="1"/>
    <col min="15877" max="15877" width="11.5703125" style="355" bestFit="1" customWidth="1"/>
    <col min="15878" max="16128" width="11.42578125" style="355"/>
    <col min="16129" max="16129" width="70.5703125" style="355" bestFit="1" customWidth="1"/>
    <col min="16130" max="16130" width="14.7109375" style="355" bestFit="1" customWidth="1"/>
    <col min="16131" max="16131" width="14.85546875" style="355" bestFit="1" customWidth="1"/>
    <col min="16132" max="16132" width="14.7109375" style="355" bestFit="1" customWidth="1"/>
    <col min="16133" max="16133" width="11.5703125" style="355" bestFit="1" customWidth="1"/>
    <col min="16134" max="16384" width="11.42578125" style="355"/>
  </cols>
  <sheetData>
    <row r="1" spans="1:5" x14ac:dyDescent="0.25">
      <c r="A1" s="969" t="s">
        <v>389</v>
      </c>
      <c r="B1" s="969"/>
      <c r="C1" s="969"/>
      <c r="D1" s="969"/>
      <c r="E1" s="969"/>
    </row>
    <row r="2" spans="1:5" x14ac:dyDescent="0.25">
      <c r="A2" s="969" t="s">
        <v>390</v>
      </c>
      <c r="B2" s="969"/>
      <c r="C2" s="969"/>
      <c r="D2" s="969"/>
      <c r="E2" s="969"/>
    </row>
    <row r="3" spans="1:5" x14ac:dyDescent="0.25">
      <c r="A3" s="969" t="s">
        <v>501</v>
      </c>
      <c r="B3" s="969"/>
      <c r="C3" s="969"/>
      <c r="D3" s="969"/>
      <c r="E3" s="969"/>
    </row>
    <row r="4" spans="1:5" x14ac:dyDescent="0.25">
      <c r="A4" s="969" t="s">
        <v>392</v>
      </c>
      <c r="B4" s="969"/>
      <c r="C4" s="969"/>
      <c r="D4" s="969"/>
      <c r="E4" s="969"/>
    </row>
    <row r="5" spans="1:5" x14ac:dyDescent="0.25">
      <c r="A5" s="497"/>
      <c r="B5" s="396"/>
      <c r="C5" s="396"/>
      <c r="D5" s="396"/>
      <c r="E5" s="498"/>
    </row>
    <row r="6" spans="1:5" x14ac:dyDescent="0.25">
      <c r="A6" s="970" t="s">
        <v>501</v>
      </c>
      <c r="B6" s="389">
        <v>2015</v>
      </c>
      <c r="C6" s="971">
        <v>2016</v>
      </c>
      <c r="D6" s="972"/>
      <c r="E6" s="973"/>
    </row>
    <row r="7" spans="1:5" x14ac:dyDescent="0.25">
      <c r="A7" s="970"/>
      <c r="B7" s="388" t="s">
        <v>393</v>
      </c>
      <c r="C7" s="388" t="s">
        <v>394</v>
      </c>
      <c r="D7" s="971" t="s">
        <v>393</v>
      </c>
      <c r="E7" s="973"/>
    </row>
    <row r="8" spans="1:5" x14ac:dyDescent="0.25">
      <c r="A8" s="488"/>
      <c r="B8" s="391"/>
      <c r="C8" s="391"/>
      <c r="D8" s="391"/>
      <c r="E8" s="391"/>
    </row>
    <row r="9" spans="1:5" x14ac:dyDescent="0.25">
      <c r="A9" s="499" t="s">
        <v>396</v>
      </c>
      <c r="B9" s="413">
        <v>27396257641.700001</v>
      </c>
      <c r="C9" s="413">
        <v>18119537494.09</v>
      </c>
      <c r="D9" s="413">
        <v>23516157688.66</v>
      </c>
      <c r="E9" s="500" t="s">
        <v>12</v>
      </c>
    </row>
    <row r="10" spans="1:5" x14ac:dyDescent="0.25">
      <c r="A10" s="499"/>
      <c r="B10" s="413"/>
      <c r="C10" s="413"/>
      <c r="D10" s="413"/>
      <c r="E10" s="500"/>
    </row>
    <row r="11" spans="1:5" x14ac:dyDescent="0.25">
      <c r="A11" s="501" t="s">
        <v>502</v>
      </c>
      <c r="B11" s="502">
        <v>8250848036.8999987</v>
      </c>
      <c r="C11" s="503">
        <v>9369508403.7699986</v>
      </c>
      <c r="D11" s="503">
        <v>9704653914.5599995</v>
      </c>
      <c r="E11" s="417">
        <v>40</v>
      </c>
    </row>
    <row r="12" spans="1:5" x14ac:dyDescent="0.25">
      <c r="A12" s="415" t="s">
        <v>503</v>
      </c>
      <c r="B12" s="503">
        <v>152615243.86000001</v>
      </c>
      <c r="C12" s="503">
        <v>165682174.11000001</v>
      </c>
      <c r="D12" s="503">
        <v>157682033.66</v>
      </c>
      <c r="E12" s="417">
        <f>+D12/D9*100</f>
        <v>0.67052634936207145</v>
      </c>
    </row>
    <row r="13" spans="1:5" x14ac:dyDescent="0.25">
      <c r="A13" s="501" t="s">
        <v>504</v>
      </c>
      <c r="B13" s="502">
        <v>366898119.50999999</v>
      </c>
      <c r="C13" s="503">
        <v>184003758.70000002</v>
      </c>
      <c r="D13" s="503">
        <v>358980946.91000003</v>
      </c>
      <c r="E13" s="417">
        <f>+D13/D9*100</f>
        <v>1.5265289154065691</v>
      </c>
    </row>
    <row r="14" spans="1:5" x14ac:dyDescent="0.25">
      <c r="A14" s="501" t="s">
        <v>505</v>
      </c>
      <c r="B14" s="502">
        <v>388381234.44999999</v>
      </c>
      <c r="C14" s="503">
        <v>331688661.33999997</v>
      </c>
      <c r="D14" s="503">
        <v>388271070.51999998</v>
      </c>
      <c r="E14" s="417">
        <f>+D14/D9*100</f>
        <v>1.6510821013384882</v>
      </c>
    </row>
    <row r="15" spans="1:5" x14ac:dyDescent="0.25">
      <c r="A15" s="501" t="s">
        <v>506</v>
      </c>
      <c r="B15" s="502">
        <v>18210064549.07</v>
      </c>
      <c r="C15" s="503">
        <v>8054618415.0500011</v>
      </c>
      <c r="D15" s="503">
        <v>12882707085.150002</v>
      </c>
      <c r="E15" s="417">
        <f>+D15/D9*100</f>
        <v>54.782363920626032</v>
      </c>
    </row>
    <row r="16" spans="1:5" x14ac:dyDescent="0.25">
      <c r="A16" s="501" t="s">
        <v>507</v>
      </c>
      <c r="B16" s="502">
        <v>12737130.310000001</v>
      </c>
      <c r="C16" s="503">
        <v>3730809.82</v>
      </c>
      <c r="D16" s="503">
        <v>6820690.5</v>
      </c>
      <c r="E16" s="417">
        <f>+D16/D9*100</f>
        <v>2.9004272680519933E-2</v>
      </c>
    </row>
    <row r="17" spans="1:5" x14ac:dyDescent="0.25">
      <c r="A17" s="501" t="s">
        <v>508</v>
      </c>
      <c r="B17" s="502">
        <v>14713327.6</v>
      </c>
      <c r="C17" s="503">
        <v>10305271.300000001</v>
      </c>
      <c r="D17" s="503">
        <v>17041947.359999999</v>
      </c>
      <c r="E17" s="417">
        <f>+D17/D9*100</f>
        <v>7.2469097994771456E-2</v>
      </c>
    </row>
    <row r="18" spans="1:5" x14ac:dyDescent="0.25">
      <c r="A18" s="403"/>
      <c r="B18" s="504"/>
      <c r="C18" s="505"/>
      <c r="D18" s="505"/>
      <c r="E18" s="420"/>
    </row>
    <row r="19" spans="1:5" x14ac:dyDescent="0.25">
      <c r="C19" s="427"/>
      <c r="D19" s="427"/>
    </row>
    <row r="20" spans="1:5" x14ac:dyDescent="0.25">
      <c r="A20" s="969" t="s">
        <v>389</v>
      </c>
      <c r="B20" s="969"/>
      <c r="C20" s="969"/>
      <c r="D20" s="969"/>
      <c r="E20" s="969"/>
    </row>
    <row r="21" spans="1:5" x14ac:dyDescent="0.25">
      <c r="A21" s="969" t="s">
        <v>390</v>
      </c>
      <c r="B21" s="969"/>
      <c r="C21" s="969"/>
      <c r="D21" s="969"/>
      <c r="E21" s="969"/>
    </row>
    <row r="22" spans="1:5" x14ac:dyDescent="0.25">
      <c r="A22" s="969" t="s">
        <v>501</v>
      </c>
      <c r="B22" s="969"/>
      <c r="C22" s="969"/>
      <c r="D22" s="969"/>
      <c r="E22" s="969"/>
    </row>
    <row r="23" spans="1:5" x14ac:dyDescent="0.25">
      <c r="A23" s="969" t="s">
        <v>392</v>
      </c>
      <c r="B23" s="969"/>
      <c r="C23" s="969"/>
      <c r="D23" s="969"/>
      <c r="E23" s="969"/>
    </row>
    <row r="24" spans="1:5" x14ac:dyDescent="0.25">
      <c r="A24" s="497"/>
      <c r="B24" s="396"/>
      <c r="C24" s="396"/>
      <c r="D24" s="396"/>
      <c r="E24" s="498"/>
    </row>
    <row r="25" spans="1:5" x14ac:dyDescent="0.25">
      <c r="A25" s="970" t="s">
        <v>502</v>
      </c>
      <c r="B25" s="389">
        <v>2015</v>
      </c>
      <c r="C25" s="971">
        <v>2016</v>
      </c>
      <c r="D25" s="972"/>
      <c r="E25" s="973"/>
    </row>
    <row r="26" spans="1:5" x14ac:dyDescent="0.25">
      <c r="A26" s="970"/>
      <c r="B26" s="388" t="s">
        <v>393</v>
      </c>
      <c r="C26" s="388" t="s">
        <v>394</v>
      </c>
      <c r="D26" s="971" t="s">
        <v>393</v>
      </c>
      <c r="E26" s="973"/>
    </row>
    <row r="27" spans="1:5" x14ac:dyDescent="0.25">
      <c r="A27" s="488"/>
      <c r="B27" s="391"/>
      <c r="C27" s="391"/>
      <c r="D27" s="391"/>
      <c r="E27" s="391"/>
    </row>
    <row r="28" spans="1:5" x14ac:dyDescent="0.25">
      <c r="A28" s="499" t="s">
        <v>396</v>
      </c>
      <c r="B28" s="413">
        <f>SUM(B30:B62)</f>
        <v>8250848036.8999987</v>
      </c>
      <c r="C28" s="413">
        <f>SUM(C30:C62)</f>
        <v>9369508403.7699986</v>
      </c>
      <c r="D28" s="413">
        <f>SUM(D30:D62)</f>
        <v>9704653914.5599995</v>
      </c>
      <c r="E28" s="500" t="s">
        <v>12</v>
      </c>
    </row>
    <row r="29" spans="1:5" x14ac:dyDescent="0.25">
      <c r="A29" s="499"/>
      <c r="B29" s="413"/>
      <c r="C29" s="413"/>
      <c r="D29" s="413"/>
      <c r="E29" s="500"/>
    </row>
    <row r="30" spans="1:5" x14ac:dyDescent="0.25">
      <c r="A30" s="501" t="s">
        <v>509</v>
      </c>
      <c r="B30" s="502">
        <v>41415059.509999998</v>
      </c>
      <c r="C30" s="503">
        <v>27974901.07</v>
      </c>
      <c r="D30" s="503">
        <v>35024536.240000002</v>
      </c>
      <c r="E30" s="417">
        <f>+D30/D28*100</f>
        <v>0.36090453661054622</v>
      </c>
    </row>
    <row r="31" spans="1:5" x14ac:dyDescent="0.25">
      <c r="A31" s="415" t="s">
        <v>510</v>
      </c>
      <c r="B31" s="416">
        <v>160123140.97999999</v>
      </c>
      <c r="C31" s="416">
        <v>121451938.54000001</v>
      </c>
      <c r="D31" s="416">
        <v>180621040.83000001</v>
      </c>
      <c r="E31" s="417">
        <f>+D31/D28*100</f>
        <v>1.8611796198008905</v>
      </c>
    </row>
    <row r="32" spans="1:5" x14ac:dyDescent="0.25">
      <c r="A32" s="501" t="s">
        <v>511</v>
      </c>
      <c r="B32" s="502">
        <v>192953837.87</v>
      </c>
      <c r="C32" s="503">
        <v>155011619.61000001</v>
      </c>
      <c r="D32" s="503">
        <v>200001352.16</v>
      </c>
      <c r="E32" s="417">
        <f>+D32/D28*100</f>
        <v>2.0608808301750541</v>
      </c>
    </row>
    <row r="33" spans="1:5" x14ac:dyDescent="0.25">
      <c r="A33" s="415" t="s">
        <v>512</v>
      </c>
      <c r="B33" s="416">
        <v>457661913.69</v>
      </c>
      <c r="C33" s="416">
        <v>310531530.92000002</v>
      </c>
      <c r="D33" s="416">
        <v>803298806.26999998</v>
      </c>
      <c r="E33" s="417">
        <f>+D33/D28*100</f>
        <v>8.2774595914729314</v>
      </c>
    </row>
    <row r="34" spans="1:5" x14ac:dyDescent="0.25">
      <c r="A34" s="501" t="s">
        <v>513</v>
      </c>
      <c r="B34" s="502">
        <v>202333169.66</v>
      </c>
      <c r="C34" s="503">
        <v>0</v>
      </c>
      <c r="D34" s="503">
        <v>0</v>
      </c>
      <c r="E34" s="417">
        <f>+D34/D28*100</f>
        <v>0</v>
      </c>
    </row>
    <row r="35" spans="1:5" x14ac:dyDescent="0.25">
      <c r="A35" s="415" t="s">
        <v>514</v>
      </c>
      <c r="B35" s="416">
        <v>255675156.53999999</v>
      </c>
      <c r="C35" s="416">
        <v>58057619.509999998</v>
      </c>
      <c r="D35" s="416">
        <v>484011204.45999998</v>
      </c>
      <c r="E35" s="417">
        <f>+D35/D28*100</f>
        <v>4.9874133454036169</v>
      </c>
    </row>
    <row r="36" spans="1:5" x14ac:dyDescent="0.25">
      <c r="A36" s="501" t="s">
        <v>515</v>
      </c>
      <c r="B36" s="502">
        <v>411443298.14999998</v>
      </c>
      <c r="C36" s="503">
        <v>46648454.799999997</v>
      </c>
      <c r="D36" s="503">
        <v>282966312.13999999</v>
      </c>
      <c r="E36" s="417">
        <f>+D36/D28*100</f>
        <v>2.9157795283710479</v>
      </c>
    </row>
    <row r="37" spans="1:5" x14ac:dyDescent="0.25">
      <c r="A37" s="415" t="s">
        <v>516</v>
      </c>
      <c r="B37" s="416">
        <v>48228110.420000002</v>
      </c>
      <c r="C37" s="416">
        <v>26717766.620000001</v>
      </c>
      <c r="D37" s="416">
        <v>21572561.670000002</v>
      </c>
      <c r="E37" s="417">
        <f>+D37/D28*100</f>
        <v>0.22229089115310385</v>
      </c>
    </row>
    <row r="38" spans="1:5" x14ac:dyDescent="0.25">
      <c r="A38" s="501" t="s">
        <v>517</v>
      </c>
      <c r="B38" s="502">
        <v>51364589.609999999</v>
      </c>
      <c r="C38" s="503">
        <v>23628125.27</v>
      </c>
      <c r="D38" s="503">
        <v>58779419.950000003</v>
      </c>
      <c r="E38" s="417">
        <f>+D38/D28*100</f>
        <v>0.60568280401851926</v>
      </c>
    </row>
    <row r="39" spans="1:5" x14ac:dyDescent="0.25">
      <c r="A39" s="415" t="s">
        <v>518</v>
      </c>
      <c r="B39" s="416">
        <v>112428691.95</v>
      </c>
      <c r="C39" s="416">
        <v>34127659.740000002</v>
      </c>
      <c r="D39" s="416">
        <v>77744775.260000005</v>
      </c>
      <c r="E39" s="417">
        <f>+D39/D28*100</f>
        <v>0.80110816876590163</v>
      </c>
    </row>
    <row r="40" spans="1:5" x14ac:dyDescent="0.25">
      <c r="A40" s="501" t="s">
        <v>519</v>
      </c>
      <c r="B40" s="502">
        <v>24847942.030000001</v>
      </c>
      <c r="C40" s="503">
        <v>12263126.26</v>
      </c>
      <c r="D40" s="503">
        <v>19134815.75</v>
      </c>
      <c r="E40" s="417">
        <f>+D40/D28*100</f>
        <v>0.19717154180317364</v>
      </c>
    </row>
    <row r="41" spans="1:5" x14ac:dyDescent="0.25">
      <c r="A41" s="415" t="s">
        <v>520</v>
      </c>
      <c r="B41" s="416">
        <v>31727706.620000001</v>
      </c>
      <c r="C41" s="416">
        <v>21210586.379999999</v>
      </c>
      <c r="D41" s="416">
        <v>25078991.75</v>
      </c>
      <c r="E41" s="417">
        <f>+D41/D28*100</f>
        <v>0.25842231954684863</v>
      </c>
    </row>
    <row r="42" spans="1:5" x14ac:dyDescent="0.25">
      <c r="A42" s="501" t="s">
        <v>521</v>
      </c>
      <c r="B42" s="502">
        <v>181869243.25999999</v>
      </c>
      <c r="C42" s="503">
        <v>58400656.649999999</v>
      </c>
      <c r="D42" s="503">
        <v>93545671.730000004</v>
      </c>
      <c r="E42" s="417">
        <f>+D42/D28*100</f>
        <v>0.96392589116086247</v>
      </c>
    </row>
    <row r="43" spans="1:5" x14ac:dyDescent="0.25">
      <c r="A43" s="415" t="s">
        <v>522</v>
      </c>
      <c r="B43" s="416">
        <v>262902304.08000001</v>
      </c>
      <c r="C43" s="416">
        <v>114316998.22</v>
      </c>
      <c r="D43" s="416">
        <v>282482632.43000001</v>
      </c>
      <c r="E43" s="417">
        <f>+D43/D28*100</f>
        <v>2.9107955308554403</v>
      </c>
    </row>
    <row r="44" spans="1:5" x14ac:dyDescent="0.25">
      <c r="A44" s="501" t="s">
        <v>523</v>
      </c>
      <c r="B44" s="502">
        <v>0</v>
      </c>
      <c r="C44" s="503">
        <v>7458539336.0799999</v>
      </c>
      <c r="D44" s="503">
        <v>0</v>
      </c>
      <c r="E44" s="417">
        <f>+D44/D28*100</f>
        <v>0</v>
      </c>
    </row>
    <row r="45" spans="1:5" x14ac:dyDescent="0.25">
      <c r="A45" s="415" t="s">
        <v>524</v>
      </c>
      <c r="B45" s="416">
        <v>806645061.60000002</v>
      </c>
      <c r="C45" s="416">
        <v>296221368</v>
      </c>
      <c r="D45" s="416">
        <v>2294686773.8899999</v>
      </c>
      <c r="E45" s="417">
        <f>+D45/D28*100</f>
        <v>23.645220057226936</v>
      </c>
    </row>
    <row r="46" spans="1:5" x14ac:dyDescent="0.25">
      <c r="A46" s="501" t="s">
        <v>525</v>
      </c>
      <c r="B46" s="502">
        <v>754600986.20000005</v>
      </c>
      <c r="C46" s="503">
        <v>336793397.57999998</v>
      </c>
      <c r="D46" s="503">
        <v>397346228.29000002</v>
      </c>
      <c r="E46" s="417">
        <f>+D46/D28*100</f>
        <v>4.0943884427847248</v>
      </c>
    </row>
    <row r="47" spans="1:5" x14ac:dyDescent="0.25">
      <c r="A47" s="415" t="s">
        <v>526</v>
      </c>
      <c r="B47" s="416">
        <v>97710378.609999999</v>
      </c>
      <c r="C47" s="416">
        <v>121827523.18000001</v>
      </c>
      <c r="D47" s="416">
        <v>146572677.47999999</v>
      </c>
      <c r="E47" s="417">
        <f>+D47/D28*100</f>
        <v>1.5103338951644156</v>
      </c>
    </row>
    <row r="48" spans="1:5" x14ac:dyDescent="0.25">
      <c r="A48" s="501" t="s">
        <v>527</v>
      </c>
      <c r="B48" s="502">
        <v>35953450.549999997</v>
      </c>
      <c r="C48" s="503">
        <v>21771245.760000002</v>
      </c>
      <c r="D48" s="503">
        <v>36803718.049999997</v>
      </c>
      <c r="E48" s="417">
        <f>+D48/D28*100</f>
        <v>0.37923782109100224</v>
      </c>
    </row>
    <row r="49" spans="1:5" x14ac:dyDescent="0.25">
      <c r="A49" s="415" t="s">
        <v>528</v>
      </c>
      <c r="B49" s="416">
        <v>11987943.960000001</v>
      </c>
      <c r="C49" s="416">
        <v>7977111.9199999999</v>
      </c>
      <c r="D49" s="416">
        <v>11587185.99</v>
      </c>
      <c r="E49" s="417">
        <f>+D49/D28*100</f>
        <v>0.11939824018469752</v>
      </c>
    </row>
    <row r="50" spans="1:5" x14ac:dyDescent="0.25">
      <c r="A50" s="501" t="s">
        <v>529</v>
      </c>
      <c r="B50" s="502">
        <v>8686866.0800000001</v>
      </c>
      <c r="C50" s="503">
        <v>6168965.8099999996</v>
      </c>
      <c r="D50" s="503">
        <v>26601552.210000001</v>
      </c>
      <c r="E50" s="417">
        <f>+D50/D28*100</f>
        <v>0.27411129180082761</v>
      </c>
    </row>
    <row r="51" spans="1:5" x14ac:dyDescent="0.25">
      <c r="A51" s="415" t="s">
        <v>530</v>
      </c>
      <c r="B51" s="416">
        <v>25543047.68</v>
      </c>
      <c r="C51" s="416">
        <v>2822642.88</v>
      </c>
      <c r="D51" s="416">
        <v>35357431.689999998</v>
      </c>
      <c r="E51" s="417">
        <f>+D51/D28*100</f>
        <v>0.36433480267599089</v>
      </c>
    </row>
    <row r="52" spans="1:5" x14ac:dyDescent="0.25">
      <c r="A52" s="501" t="s">
        <v>531</v>
      </c>
      <c r="B52" s="502">
        <v>3480359.49</v>
      </c>
      <c r="C52" s="503">
        <v>1524141.2</v>
      </c>
      <c r="D52" s="503">
        <v>2167506.4900000002</v>
      </c>
      <c r="E52" s="417">
        <f>+D52/D28*100</f>
        <v>2.2334711872085064E-2</v>
      </c>
    </row>
    <row r="53" spans="1:5" x14ac:dyDescent="0.25">
      <c r="A53" s="415" t="s">
        <v>532</v>
      </c>
      <c r="B53" s="416">
        <v>134181859.23</v>
      </c>
      <c r="C53" s="416">
        <v>68171100.959999993</v>
      </c>
      <c r="D53" s="416">
        <v>105132114.44</v>
      </c>
      <c r="E53" s="417">
        <f>+D53/D28*100</f>
        <v>1.0833164723398239</v>
      </c>
    </row>
    <row r="54" spans="1:5" x14ac:dyDescent="0.25">
      <c r="A54" s="501" t="s">
        <v>533</v>
      </c>
      <c r="B54" s="502">
        <v>3665574.4</v>
      </c>
      <c r="C54" s="503">
        <v>1317120.71</v>
      </c>
      <c r="D54" s="503">
        <v>1879480.05</v>
      </c>
      <c r="E54" s="417">
        <f>+D54/D28*100</f>
        <v>1.9366791093706034E-2</v>
      </c>
    </row>
    <row r="55" spans="1:5" x14ac:dyDescent="0.25">
      <c r="A55" s="415" t="s">
        <v>534</v>
      </c>
      <c r="B55" s="416">
        <v>36234500.450000003</v>
      </c>
      <c r="C55" s="416">
        <v>30409327.350000001</v>
      </c>
      <c r="D55" s="416">
        <v>35635912.299999997</v>
      </c>
      <c r="E55" s="417">
        <f>+D55/D28*100</f>
        <v>0.36720436002910978</v>
      </c>
    </row>
    <row r="56" spans="1:5" x14ac:dyDescent="0.25">
      <c r="A56" s="501" t="s">
        <v>535</v>
      </c>
      <c r="B56" s="502">
        <v>90876945.700000003</v>
      </c>
      <c r="C56" s="503">
        <v>5624138.75</v>
      </c>
      <c r="D56" s="503">
        <v>42212880.68</v>
      </c>
      <c r="E56" s="417">
        <v>1</v>
      </c>
    </row>
    <row r="57" spans="1:5" x14ac:dyDescent="0.25">
      <c r="A57" s="415" t="s">
        <v>536</v>
      </c>
      <c r="B57" s="416">
        <v>2371886623.25</v>
      </c>
      <c r="C57" s="416">
        <v>0</v>
      </c>
      <c r="D57" s="416">
        <v>2495301645.73</v>
      </c>
      <c r="E57" s="417">
        <f>+D57/D28*100</f>
        <v>25.712422799398045</v>
      </c>
    </row>
    <row r="58" spans="1:5" x14ac:dyDescent="0.25">
      <c r="A58" s="501" t="s">
        <v>537</v>
      </c>
      <c r="B58" s="502">
        <v>1434420275.3299999</v>
      </c>
      <c r="C58" s="503">
        <v>0</v>
      </c>
      <c r="D58" s="503">
        <v>1477249996.71</v>
      </c>
      <c r="E58" s="417">
        <v>16</v>
      </c>
    </row>
    <row r="59" spans="1:5" x14ac:dyDescent="0.25">
      <c r="A59" s="415" t="s">
        <v>538</v>
      </c>
      <c r="B59" s="416">
        <v>0</v>
      </c>
      <c r="C59" s="416">
        <v>0</v>
      </c>
      <c r="D59" s="416">
        <v>629174.34</v>
      </c>
      <c r="E59" s="417">
        <f>+D59/D28*100</f>
        <v>6.4832228489471707E-3</v>
      </c>
    </row>
    <row r="60" spans="1:5" x14ac:dyDescent="0.25">
      <c r="A60" s="501" t="s">
        <v>539</v>
      </c>
      <c r="B60" s="502">
        <v>0</v>
      </c>
      <c r="C60" s="503">
        <v>0</v>
      </c>
      <c r="D60" s="503">
        <v>980335.9</v>
      </c>
      <c r="E60" s="417">
        <f>+D60/D28*100</f>
        <v>1.010170902157769E-2</v>
      </c>
    </row>
    <row r="61" spans="1:5" x14ac:dyDescent="0.25">
      <c r="A61" s="415" t="s">
        <v>540</v>
      </c>
      <c r="B61" s="416">
        <v>0</v>
      </c>
      <c r="C61" s="416">
        <v>0</v>
      </c>
      <c r="D61" s="416">
        <v>30096093.57</v>
      </c>
      <c r="E61" s="417">
        <f>+D61/D28*100</f>
        <v>0.31012021484709001</v>
      </c>
    </row>
    <row r="62" spans="1:5" x14ac:dyDescent="0.25">
      <c r="A62" s="501" t="s">
        <v>541</v>
      </c>
      <c r="B62" s="502">
        <v>0</v>
      </c>
      <c r="C62" s="503">
        <v>0</v>
      </c>
      <c r="D62" s="503">
        <v>151086.10999999999</v>
      </c>
      <c r="E62" s="417">
        <f>+D62/D28*100</f>
        <v>1.5568418135274646E-3</v>
      </c>
    </row>
    <row r="63" spans="1:5" x14ac:dyDescent="0.25">
      <c r="A63" s="403"/>
      <c r="B63" s="504"/>
      <c r="C63" s="505"/>
      <c r="D63" s="505"/>
      <c r="E63" s="420"/>
    </row>
    <row r="64" spans="1:5" x14ac:dyDescent="0.25">
      <c r="A64" s="421"/>
      <c r="B64" s="422"/>
      <c r="C64" s="422"/>
      <c r="D64" s="422"/>
    </row>
    <row r="65" spans="1:5" x14ac:dyDescent="0.25">
      <c r="A65" s="969" t="s">
        <v>389</v>
      </c>
      <c r="B65" s="969"/>
      <c r="C65" s="969"/>
      <c r="D65" s="969"/>
      <c r="E65" s="969"/>
    </row>
    <row r="66" spans="1:5" x14ac:dyDescent="0.25">
      <c r="A66" s="969" t="s">
        <v>390</v>
      </c>
      <c r="B66" s="969"/>
      <c r="C66" s="969"/>
      <c r="D66" s="969"/>
      <c r="E66" s="969"/>
    </row>
    <row r="67" spans="1:5" x14ac:dyDescent="0.25">
      <c r="A67" s="969" t="s">
        <v>501</v>
      </c>
      <c r="B67" s="969"/>
      <c r="C67" s="969"/>
      <c r="D67" s="969"/>
      <c r="E67" s="969"/>
    </row>
    <row r="68" spans="1:5" x14ac:dyDescent="0.25">
      <c r="A68" s="969" t="s">
        <v>392</v>
      </c>
      <c r="B68" s="969"/>
      <c r="C68" s="969"/>
      <c r="D68" s="969"/>
      <c r="E68" s="969"/>
    </row>
    <row r="69" spans="1:5" x14ac:dyDescent="0.25">
      <c r="A69" s="497"/>
      <c r="B69" s="396"/>
      <c r="C69" s="396"/>
      <c r="D69" s="396"/>
      <c r="E69" s="498"/>
    </row>
    <row r="70" spans="1:5" x14ac:dyDescent="0.25">
      <c r="A70" s="970" t="s">
        <v>503</v>
      </c>
      <c r="B70" s="389">
        <v>2015</v>
      </c>
      <c r="C70" s="971">
        <v>2016</v>
      </c>
      <c r="D70" s="972"/>
      <c r="E70" s="973"/>
    </row>
    <row r="71" spans="1:5" x14ac:dyDescent="0.25">
      <c r="A71" s="970"/>
      <c r="B71" s="388" t="s">
        <v>393</v>
      </c>
      <c r="C71" s="388" t="s">
        <v>394</v>
      </c>
      <c r="D71" s="971" t="s">
        <v>393</v>
      </c>
      <c r="E71" s="973"/>
    </row>
    <row r="72" spans="1:5" x14ac:dyDescent="0.25">
      <c r="A72" s="488"/>
      <c r="B72" s="391"/>
      <c r="C72" s="391"/>
      <c r="D72" s="506"/>
      <c r="E72" s="507"/>
    </row>
    <row r="73" spans="1:5" x14ac:dyDescent="0.25">
      <c r="A73" s="499" t="s">
        <v>396</v>
      </c>
      <c r="B73" s="413">
        <f>SUM(B75:B76)</f>
        <v>152615243.86000001</v>
      </c>
      <c r="C73" s="413">
        <f>SUM(C75:C76)</f>
        <v>165682174.11000001</v>
      </c>
      <c r="D73" s="413">
        <f>SUM(D75:D76)</f>
        <v>157682033.66</v>
      </c>
      <c r="E73" s="500" t="s">
        <v>12</v>
      </c>
    </row>
    <row r="74" spans="1:5" x14ac:dyDescent="0.25">
      <c r="A74" s="499"/>
      <c r="B74" s="413"/>
      <c r="C74" s="413"/>
      <c r="D74" s="413"/>
      <c r="E74" s="500"/>
    </row>
    <row r="75" spans="1:5" x14ac:dyDescent="0.25">
      <c r="A75" s="415" t="s">
        <v>542</v>
      </c>
      <c r="B75" s="416">
        <v>129117798.31</v>
      </c>
      <c r="C75" s="416">
        <v>147164015.15000001</v>
      </c>
      <c r="D75" s="416">
        <v>131408465.39</v>
      </c>
      <c r="E75" s="417">
        <f>+D75/D73*100</f>
        <v>83.337627210813338</v>
      </c>
    </row>
    <row r="76" spans="1:5" x14ac:dyDescent="0.25">
      <c r="A76" s="501" t="s">
        <v>543</v>
      </c>
      <c r="B76" s="502">
        <v>23497445.550000001</v>
      </c>
      <c r="C76" s="503">
        <v>18518158.960000001</v>
      </c>
      <c r="D76" s="503">
        <v>26273568.27</v>
      </c>
      <c r="E76" s="417">
        <f>+D76/D73*100</f>
        <v>16.662372789186666</v>
      </c>
    </row>
    <row r="77" spans="1:5" x14ac:dyDescent="0.25">
      <c r="A77" s="403"/>
      <c r="B77" s="504"/>
      <c r="C77" s="505"/>
      <c r="D77" s="505"/>
      <c r="E77" s="420"/>
    </row>
    <row r="78" spans="1:5" x14ac:dyDescent="0.25">
      <c r="A78" s="421"/>
      <c r="B78" s="422"/>
      <c r="C78" s="422"/>
      <c r="D78" s="422"/>
    </row>
    <row r="79" spans="1:5" x14ac:dyDescent="0.25">
      <c r="A79" s="969" t="s">
        <v>389</v>
      </c>
      <c r="B79" s="969"/>
      <c r="C79" s="969"/>
      <c r="D79" s="969"/>
      <c r="E79" s="969"/>
    </row>
    <row r="80" spans="1:5" x14ac:dyDescent="0.25">
      <c r="A80" s="969" t="s">
        <v>390</v>
      </c>
      <c r="B80" s="969"/>
      <c r="C80" s="969"/>
      <c r="D80" s="969"/>
      <c r="E80" s="969"/>
    </row>
    <row r="81" spans="1:5" x14ac:dyDescent="0.25">
      <c r="A81" s="969" t="s">
        <v>501</v>
      </c>
      <c r="B81" s="969"/>
      <c r="C81" s="969"/>
      <c r="D81" s="969"/>
      <c r="E81" s="969"/>
    </row>
    <row r="82" spans="1:5" x14ac:dyDescent="0.25">
      <c r="A82" s="969" t="s">
        <v>392</v>
      </c>
      <c r="B82" s="969"/>
      <c r="C82" s="969"/>
      <c r="D82" s="969"/>
      <c r="E82" s="969"/>
    </row>
    <row r="83" spans="1:5" x14ac:dyDescent="0.25">
      <c r="A83" s="497"/>
      <c r="B83" s="396"/>
      <c r="C83" s="396"/>
      <c r="D83" s="396"/>
      <c r="E83" s="498"/>
    </row>
    <row r="84" spans="1:5" x14ac:dyDescent="0.25">
      <c r="A84" s="970" t="s">
        <v>504</v>
      </c>
      <c r="B84" s="389">
        <v>2015</v>
      </c>
      <c r="C84" s="971">
        <v>2016</v>
      </c>
      <c r="D84" s="972"/>
      <c r="E84" s="973"/>
    </row>
    <row r="85" spans="1:5" x14ac:dyDescent="0.25">
      <c r="A85" s="970"/>
      <c r="B85" s="388" t="s">
        <v>393</v>
      </c>
      <c r="C85" s="388" t="s">
        <v>394</v>
      </c>
      <c r="D85" s="971" t="s">
        <v>393</v>
      </c>
      <c r="E85" s="973"/>
    </row>
    <row r="86" spans="1:5" x14ac:dyDescent="0.25">
      <c r="A86" s="488"/>
      <c r="B86" s="391"/>
      <c r="C86" s="391"/>
      <c r="D86" s="391"/>
      <c r="E86" s="391"/>
    </row>
    <row r="87" spans="1:5" x14ac:dyDescent="0.25">
      <c r="A87" s="499" t="s">
        <v>396</v>
      </c>
      <c r="B87" s="413">
        <f>SUM(B89:B90)</f>
        <v>366898119.50999999</v>
      </c>
      <c r="C87" s="413">
        <f>SUM(C89:C90)</f>
        <v>184003758.70000002</v>
      </c>
      <c r="D87" s="413">
        <f>SUM(D89:D90)</f>
        <v>358980946.91000003</v>
      </c>
      <c r="E87" s="500" t="s">
        <v>12</v>
      </c>
    </row>
    <row r="88" spans="1:5" x14ac:dyDescent="0.25">
      <c r="A88" s="499"/>
      <c r="B88" s="413"/>
      <c r="C88" s="413"/>
      <c r="D88" s="413"/>
      <c r="E88" s="500"/>
    </row>
    <row r="89" spans="1:5" x14ac:dyDescent="0.25">
      <c r="A89" s="415" t="s">
        <v>544</v>
      </c>
      <c r="B89" s="416">
        <v>182976966.78</v>
      </c>
      <c r="C89" s="416">
        <v>30242690.989999998</v>
      </c>
      <c r="D89" s="416">
        <v>184553633.05000001</v>
      </c>
      <c r="E89" s="417">
        <f>+D89/D87*100</f>
        <v>51.410425717181418</v>
      </c>
    </row>
    <row r="90" spans="1:5" x14ac:dyDescent="0.25">
      <c r="A90" s="501" t="s">
        <v>545</v>
      </c>
      <c r="B90" s="502">
        <v>183921152.72999999</v>
      </c>
      <c r="C90" s="503">
        <v>153761067.71000001</v>
      </c>
      <c r="D90" s="503">
        <v>174427313.86000001</v>
      </c>
      <c r="E90" s="417">
        <f>+D90/D87*100</f>
        <v>48.589574282818589</v>
      </c>
    </row>
    <row r="91" spans="1:5" x14ac:dyDescent="0.25">
      <c r="A91" s="403"/>
      <c r="B91" s="504"/>
      <c r="C91" s="505"/>
      <c r="D91" s="505"/>
      <c r="E91" s="420"/>
    </row>
    <row r="92" spans="1:5" x14ac:dyDescent="0.25">
      <c r="A92" s="421"/>
      <c r="B92" s="422"/>
      <c r="C92" s="422"/>
      <c r="D92" s="422"/>
    </row>
    <row r="93" spans="1:5" x14ac:dyDescent="0.25">
      <c r="A93" s="969" t="s">
        <v>389</v>
      </c>
      <c r="B93" s="969"/>
      <c r="C93" s="969"/>
      <c r="D93" s="969"/>
      <c r="E93" s="969"/>
    </row>
    <row r="94" spans="1:5" x14ac:dyDescent="0.25">
      <c r="A94" s="969" t="s">
        <v>390</v>
      </c>
      <c r="B94" s="969"/>
      <c r="C94" s="969"/>
      <c r="D94" s="969"/>
      <c r="E94" s="969"/>
    </row>
    <row r="95" spans="1:5" x14ac:dyDescent="0.25">
      <c r="A95" s="969" t="s">
        <v>501</v>
      </c>
      <c r="B95" s="969"/>
      <c r="C95" s="969"/>
      <c r="D95" s="969"/>
      <c r="E95" s="969"/>
    </row>
    <row r="96" spans="1:5" x14ac:dyDescent="0.25">
      <c r="A96" s="969" t="s">
        <v>392</v>
      </c>
      <c r="B96" s="969"/>
      <c r="C96" s="969"/>
      <c r="D96" s="969"/>
      <c r="E96" s="969"/>
    </row>
    <row r="97" spans="1:5" x14ac:dyDescent="0.25">
      <c r="A97" s="497"/>
      <c r="B97" s="396"/>
      <c r="C97" s="396"/>
      <c r="D97" s="396"/>
      <c r="E97" s="498"/>
    </row>
    <row r="98" spans="1:5" x14ac:dyDescent="0.25">
      <c r="A98" s="970" t="s">
        <v>505</v>
      </c>
      <c r="B98" s="389">
        <v>2015</v>
      </c>
      <c r="C98" s="971">
        <v>2016</v>
      </c>
      <c r="D98" s="972"/>
      <c r="E98" s="973"/>
    </row>
    <row r="99" spans="1:5" x14ac:dyDescent="0.25">
      <c r="A99" s="970"/>
      <c r="B99" s="388" t="s">
        <v>393</v>
      </c>
      <c r="C99" s="388" t="s">
        <v>394</v>
      </c>
      <c r="D99" s="971" t="s">
        <v>393</v>
      </c>
      <c r="E99" s="973"/>
    </row>
    <row r="100" spans="1:5" x14ac:dyDescent="0.25">
      <c r="A100" s="488"/>
      <c r="B100" s="391"/>
      <c r="C100" s="391"/>
      <c r="D100" s="391"/>
      <c r="E100" s="391"/>
    </row>
    <row r="101" spans="1:5" x14ac:dyDescent="0.25">
      <c r="A101" s="499" t="s">
        <v>396</v>
      </c>
      <c r="B101" s="413">
        <f>SUM(B103:B108)</f>
        <v>388381234.44999999</v>
      </c>
      <c r="C101" s="413">
        <f>SUM(C103:C108)</f>
        <v>331688661.33999997</v>
      </c>
      <c r="D101" s="413">
        <f>SUM(D103:D108)</f>
        <v>388271070.51999998</v>
      </c>
      <c r="E101" s="500" t="s">
        <v>12</v>
      </c>
    </row>
    <row r="102" spans="1:5" x14ac:dyDescent="0.25">
      <c r="A102" s="499"/>
      <c r="B102" s="413"/>
      <c r="C102" s="413"/>
      <c r="D102" s="413"/>
      <c r="E102" s="500"/>
    </row>
    <row r="103" spans="1:5" x14ac:dyDescent="0.25">
      <c r="A103" s="415" t="s">
        <v>546</v>
      </c>
      <c r="B103" s="416">
        <v>11130494.140000001</v>
      </c>
      <c r="C103" s="416">
        <v>10680610.960000001</v>
      </c>
      <c r="D103" s="416">
        <v>10047288.720000001</v>
      </c>
      <c r="E103" s="417">
        <f>+D103/D101*100</f>
        <v>2.5876995436574668</v>
      </c>
    </row>
    <row r="104" spans="1:5" x14ac:dyDescent="0.25">
      <c r="A104" s="501" t="s">
        <v>547</v>
      </c>
      <c r="B104" s="502">
        <v>61582599.859999999</v>
      </c>
      <c r="C104" s="503">
        <v>36772528.420000002</v>
      </c>
      <c r="D104" s="503">
        <v>44893570.909999996</v>
      </c>
      <c r="E104" s="417">
        <f>+D104/D101*100</f>
        <v>11.562430044009037</v>
      </c>
    </row>
    <row r="105" spans="1:5" x14ac:dyDescent="0.25">
      <c r="A105" s="415" t="s">
        <v>548</v>
      </c>
      <c r="B105" s="416">
        <v>302994374.37</v>
      </c>
      <c r="C105" s="416">
        <v>274035526.94999999</v>
      </c>
      <c r="D105" s="416">
        <v>306749112.36000001</v>
      </c>
      <c r="E105" s="417">
        <v>78</v>
      </c>
    </row>
    <row r="106" spans="1:5" x14ac:dyDescent="0.25">
      <c r="A106" s="501" t="s">
        <v>549</v>
      </c>
      <c r="B106" s="502">
        <v>3116626.2</v>
      </c>
      <c r="C106" s="503">
        <v>3362421.68</v>
      </c>
      <c r="D106" s="503">
        <v>3575386.59</v>
      </c>
      <c r="E106" s="417">
        <f>+D106/D101*100</f>
        <v>0.9208480521640694</v>
      </c>
    </row>
    <row r="107" spans="1:5" x14ac:dyDescent="0.25">
      <c r="A107" s="415" t="s">
        <v>550</v>
      </c>
      <c r="B107" s="416">
        <v>9557139.8800000008</v>
      </c>
      <c r="C107" s="416">
        <v>6837573.3300000001</v>
      </c>
      <c r="D107" s="416">
        <v>9044425.3499999996</v>
      </c>
      <c r="E107" s="417">
        <f>+D107/D101*100</f>
        <v>2.329410053107245</v>
      </c>
    </row>
    <row r="108" spans="1:5" x14ac:dyDescent="0.25">
      <c r="A108" s="501" t="s">
        <v>551</v>
      </c>
      <c r="B108" s="502">
        <v>0</v>
      </c>
      <c r="C108" s="503">
        <v>0</v>
      </c>
      <c r="D108" s="503">
        <v>13961286.59</v>
      </c>
      <c r="E108" s="417">
        <f>+D108/D101*100</f>
        <v>3.5957576162710398</v>
      </c>
    </row>
    <row r="109" spans="1:5" x14ac:dyDescent="0.25">
      <c r="A109" s="418"/>
      <c r="B109" s="419"/>
      <c r="C109" s="419"/>
      <c r="D109" s="419"/>
      <c r="E109" s="403"/>
    </row>
    <row r="110" spans="1:5" x14ac:dyDescent="0.25">
      <c r="A110" s="969" t="s">
        <v>389</v>
      </c>
      <c r="B110" s="969"/>
      <c r="C110" s="969"/>
      <c r="D110" s="969"/>
      <c r="E110" s="969"/>
    </row>
    <row r="111" spans="1:5" x14ac:dyDescent="0.25">
      <c r="A111" s="969" t="s">
        <v>390</v>
      </c>
      <c r="B111" s="969"/>
      <c r="C111" s="969"/>
      <c r="D111" s="969"/>
      <c r="E111" s="969"/>
    </row>
    <row r="112" spans="1:5" x14ac:dyDescent="0.25">
      <c r="A112" s="969" t="s">
        <v>501</v>
      </c>
      <c r="B112" s="969"/>
      <c r="C112" s="969"/>
      <c r="D112" s="969"/>
      <c r="E112" s="969"/>
    </row>
    <row r="113" spans="1:5" x14ac:dyDescent="0.25">
      <c r="A113" s="969" t="s">
        <v>392</v>
      </c>
      <c r="B113" s="969"/>
      <c r="C113" s="969"/>
      <c r="D113" s="969"/>
      <c r="E113" s="969"/>
    </row>
    <row r="114" spans="1:5" x14ac:dyDescent="0.25">
      <c r="A114" s="497"/>
      <c r="B114" s="396"/>
      <c r="C114" s="396"/>
      <c r="D114" s="396"/>
      <c r="E114" s="498"/>
    </row>
    <row r="115" spans="1:5" x14ac:dyDescent="0.25">
      <c r="A115" s="970" t="s">
        <v>506</v>
      </c>
      <c r="B115" s="389">
        <v>2015</v>
      </c>
      <c r="C115" s="971">
        <v>2016</v>
      </c>
      <c r="D115" s="972"/>
      <c r="E115" s="973"/>
    </row>
    <row r="116" spans="1:5" x14ac:dyDescent="0.25">
      <c r="A116" s="970"/>
      <c r="B116" s="388" t="s">
        <v>393</v>
      </c>
      <c r="C116" s="388" t="s">
        <v>394</v>
      </c>
      <c r="D116" s="971" t="s">
        <v>393</v>
      </c>
      <c r="E116" s="973"/>
    </row>
    <row r="117" spans="1:5" x14ac:dyDescent="0.25">
      <c r="A117" s="488"/>
      <c r="B117" s="391"/>
      <c r="C117" s="391"/>
      <c r="D117" s="391"/>
      <c r="E117" s="391"/>
    </row>
    <row r="118" spans="1:5" x14ac:dyDescent="0.25">
      <c r="A118" s="499" t="s">
        <v>396</v>
      </c>
      <c r="B118" s="413">
        <f>SUM(B120:B170)</f>
        <v>18210064549.07</v>
      </c>
      <c r="C118" s="413">
        <f>SUM(C120:C170)</f>
        <v>8054618415.0500011</v>
      </c>
      <c r="D118" s="413">
        <f>SUM(D120:D170)</f>
        <v>12882707085.150002</v>
      </c>
      <c r="E118" s="500" t="s">
        <v>12</v>
      </c>
    </row>
    <row r="119" spans="1:5" x14ac:dyDescent="0.25">
      <c r="A119" s="499"/>
      <c r="B119" s="413"/>
      <c r="C119" s="413"/>
      <c r="D119" s="413"/>
      <c r="E119" s="500"/>
    </row>
    <row r="120" spans="1:5" x14ac:dyDescent="0.25">
      <c r="A120" s="501" t="s">
        <v>552</v>
      </c>
      <c r="B120" s="502">
        <v>332184490.41000003</v>
      </c>
      <c r="C120" s="503">
        <v>42360983.369999997</v>
      </c>
      <c r="D120" s="503">
        <v>138189928.80000001</v>
      </c>
      <c r="E120" s="417">
        <f>+D120/D118*100</f>
        <v>1.072677721278726</v>
      </c>
    </row>
    <row r="121" spans="1:5" x14ac:dyDescent="0.25">
      <c r="A121" s="415" t="s">
        <v>553</v>
      </c>
      <c r="B121" s="416">
        <v>7612428.8399999999</v>
      </c>
      <c r="C121" s="416">
        <v>5949413.8300000001</v>
      </c>
      <c r="D121" s="416">
        <v>7912356.3399999999</v>
      </c>
      <c r="E121" s="417">
        <f>+D121/D118*100</f>
        <v>6.141842927656592E-2</v>
      </c>
    </row>
    <row r="122" spans="1:5" x14ac:dyDescent="0.25">
      <c r="A122" s="501" t="s">
        <v>554</v>
      </c>
      <c r="B122" s="502">
        <v>0</v>
      </c>
      <c r="C122" s="503">
        <v>0</v>
      </c>
      <c r="D122" s="503">
        <v>0</v>
      </c>
      <c r="E122" s="417">
        <f>+D122/D118*100</f>
        <v>0</v>
      </c>
    </row>
    <row r="123" spans="1:5" x14ac:dyDescent="0.25">
      <c r="A123" s="415" t="s">
        <v>555</v>
      </c>
      <c r="B123" s="416">
        <v>6672188.5099999998</v>
      </c>
      <c r="C123" s="416">
        <v>1428804.13</v>
      </c>
      <c r="D123" s="416">
        <v>5664205.0999999996</v>
      </c>
      <c r="E123" s="417">
        <f>+D123/D118*100</f>
        <v>4.3967506693753627E-2</v>
      </c>
    </row>
    <row r="124" spans="1:5" x14ac:dyDescent="0.25">
      <c r="A124" s="501" t="s">
        <v>556</v>
      </c>
      <c r="B124" s="502">
        <v>325982811.82999998</v>
      </c>
      <c r="C124" s="503">
        <v>310696693.66000003</v>
      </c>
      <c r="D124" s="503">
        <v>344088187.74000001</v>
      </c>
      <c r="E124" s="417">
        <f>+D124/D118*100</f>
        <v>2.67093077150402</v>
      </c>
    </row>
    <row r="125" spans="1:5" x14ac:dyDescent="0.25">
      <c r="A125" s="415" t="s">
        <v>557</v>
      </c>
      <c r="B125" s="416">
        <v>276696390.00999999</v>
      </c>
      <c r="C125" s="416">
        <v>250462935.49000001</v>
      </c>
      <c r="D125" s="416">
        <v>256990728.38999999</v>
      </c>
      <c r="E125" s="417">
        <v>3</v>
      </c>
    </row>
    <row r="126" spans="1:5" x14ac:dyDescent="0.25">
      <c r="A126" s="501" t="s">
        <v>558</v>
      </c>
      <c r="B126" s="502">
        <v>47927192.25</v>
      </c>
      <c r="C126" s="503">
        <v>25476545.190000001</v>
      </c>
      <c r="D126" s="503">
        <v>43757378.759999998</v>
      </c>
      <c r="E126" s="417">
        <f>+D126/D118*100</f>
        <v>0.33965981273019452</v>
      </c>
    </row>
    <row r="127" spans="1:5" x14ac:dyDescent="0.25">
      <c r="A127" s="415" t="s">
        <v>559</v>
      </c>
      <c r="B127" s="416">
        <v>3885434.37</v>
      </c>
      <c r="C127" s="416">
        <v>7471.2</v>
      </c>
      <c r="D127" s="416">
        <v>0</v>
      </c>
      <c r="E127" s="417">
        <f>+D127/D118*100</f>
        <v>0</v>
      </c>
    </row>
    <row r="128" spans="1:5" x14ac:dyDescent="0.25">
      <c r="A128" s="501" t="s">
        <v>560</v>
      </c>
      <c r="B128" s="502">
        <v>38516117.729999997</v>
      </c>
      <c r="C128" s="503">
        <v>6600891.5899999999</v>
      </c>
      <c r="D128" s="503">
        <v>17179702.829999998</v>
      </c>
      <c r="E128" s="417">
        <f>+D128/D118*100</f>
        <v>0.13335475778847117</v>
      </c>
    </row>
    <row r="129" spans="1:5" x14ac:dyDescent="0.25">
      <c r="A129" s="415" t="s">
        <v>561</v>
      </c>
      <c r="B129" s="416">
        <v>56921589.859999999</v>
      </c>
      <c r="C129" s="416">
        <v>20191239.460000001</v>
      </c>
      <c r="D129" s="416">
        <v>123715486.23999999</v>
      </c>
      <c r="E129" s="417">
        <f>+D129/D118*100</f>
        <v>0.96032212346586543</v>
      </c>
    </row>
    <row r="130" spans="1:5" x14ac:dyDescent="0.25">
      <c r="A130" s="501" t="s">
        <v>562</v>
      </c>
      <c r="B130" s="502">
        <v>175589424.52000001</v>
      </c>
      <c r="C130" s="503">
        <v>33605377.270000003</v>
      </c>
      <c r="D130" s="503">
        <v>172851428.91</v>
      </c>
      <c r="E130" s="417">
        <f>+D130/D118*100</f>
        <v>1.3417321978021777</v>
      </c>
    </row>
    <row r="131" spans="1:5" x14ac:dyDescent="0.25">
      <c r="A131" s="415" t="s">
        <v>563</v>
      </c>
      <c r="B131" s="416">
        <v>11348121.23</v>
      </c>
      <c r="C131" s="416">
        <v>1036237.61</v>
      </c>
      <c r="D131" s="416">
        <v>6021245.5099999998</v>
      </c>
      <c r="E131" s="417">
        <f>+D131/D118*100</f>
        <v>4.6738977065936216E-2</v>
      </c>
    </row>
    <row r="132" spans="1:5" x14ac:dyDescent="0.25">
      <c r="A132" s="501" t="s">
        <v>564</v>
      </c>
      <c r="B132" s="502">
        <v>621238.85</v>
      </c>
      <c r="C132" s="503">
        <v>302326.43</v>
      </c>
      <c r="D132" s="503">
        <v>416253.78</v>
      </c>
      <c r="E132" s="417">
        <f>+D132/D118*100</f>
        <v>3.2311049009242712E-3</v>
      </c>
    </row>
    <row r="133" spans="1:5" x14ac:dyDescent="0.25">
      <c r="A133" s="415" t="s">
        <v>565</v>
      </c>
      <c r="B133" s="416">
        <v>481145.82</v>
      </c>
      <c r="C133" s="416">
        <v>266829.18</v>
      </c>
      <c r="D133" s="416">
        <v>270632.34999999998</v>
      </c>
      <c r="E133" s="417">
        <f>+D133/D118*100</f>
        <v>2.1007413132288016E-3</v>
      </c>
    </row>
    <row r="134" spans="1:5" x14ac:dyDescent="0.25">
      <c r="A134" s="501" t="s">
        <v>566</v>
      </c>
      <c r="B134" s="502">
        <v>2824724.34</v>
      </c>
      <c r="C134" s="503">
        <v>943738.81</v>
      </c>
      <c r="D134" s="503">
        <v>1331736.76</v>
      </c>
      <c r="E134" s="417">
        <f>+D134/D118*100</f>
        <v>1.033739843029656E-2</v>
      </c>
    </row>
    <row r="135" spans="1:5" x14ac:dyDescent="0.25">
      <c r="A135" s="415" t="s">
        <v>567</v>
      </c>
      <c r="B135" s="416">
        <v>5522487.6500000004</v>
      </c>
      <c r="C135" s="416">
        <v>1942073.29</v>
      </c>
      <c r="D135" s="416">
        <v>4702452.99</v>
      </c>
      <c r="E135" s="417">
        <f>+D135/D118*100</f>
        <v>3.6502056275272726E-2</v>
      </c>
    </row>
    <row r="136" spans="1:5" x14ac:dyDescent="0.25">
      <c r="A136" s="501" t="s">
        <v>568</v>
      </c>
      <c r="B136" s="502">
        <v>6210665.5099999998</v>
      </c>
      <c r="C136" s="503">
        <v>1016159.85</v>
      </c>
      <c r="D136" s="503">
        <v>6119485.3600000003</v>
      </c>
      <c r="E136" s="417">
        <f>+D136/D118*100</f>
        <v>4.7501548545289679E-2</v>
      </c>
    </row>
    <row r="137" spans="1:5" x14ac:dyDescent="0.25">
      <c r="A137" s="415" t="s">
        <v>569</v>
      </c>
      <c r="B137" s="416">
        <v>7571898.7800000003</v>
      </c>
      <c r="C137" s="416">
        <v>1656761.43</v>
      </c>
      <c r="D137" s="416">
        <v>366037.17</v>
      </c>
      <c r="E137" s="417">
        <f>+D137/D118*100</f>
        <v>2.8413063153623504E-3</v>
      </c>
    </row>
    <row r="138" spans="1:5" x14ac:dyDescent="0.25">
      <c r="A138" s="501" t="s">
        <v>570</v>
      </c>
      <c r="B138" s="502">
        <v>62464618.899999999</v>
      </c>
      <c r="C138" s="503">
        <v>11806854.68</v>
      </c>
      <c r="D138" s="503">
        <v>12162075.26</v>
      </c>
      <c r="E138" s="417">
        <f>+D138/D118*100</f>
        <v>9.4406208102172248E-2</v>
      </c>
    </row>
    <row r="139" spans="1:5" x14ac:dyDescent="0.25">
      <c r="A139" s="415" t="s">
        <v>571</v>
      </c>
      <c r="B139" s="416">
        <v>1542436.12</v>
      </c>
      <c r="C139" s="416">
        <v>1124358.67</v>
      </c>
      <c r="D139" s="416">
        <v>1166011.3</v>
      </c>
      <c r="E139" s="417">
        <f>+D139/D118*100</f>
        <v>9.0509804522690002E-3</v>
      </c>
    </row>
    <row r="140" spans="1:5" x14ac:dyDescent="0.25">
      <c r="A140" s="501" t="s">
        <v>572</v>
      </c>
      <c r="B140" s="502">
        <v>30663108.41</v>
      </c>
      <c r="C140" s="503">
        <v>4384523.55</v>
      </c>
      <c r="D140" s="503">
        <v>29725908.710000001</v>
      </c>
      <c r="E140" s="417">
        <f>+D140/D118*100</f>
        <v>0.23074271978336985</v>
      </c>
    </row>
    <row r="141" spans="1:5" x14ac:dyDescent="0.25">
      <c r="A141" s="415" t="s">
        <v>573</v>
      </c>
      <c r="B141" s="416">
        <v>30992519.989999998</v>
      </c>
      <c r="C141" s="416">
        <v>16892485.289999999</v>
      </c>
      <c r="D141" s="416">
        <v>16499552.689999999</v>
      </c>
      <c r="E141" s="417">
        <f>+D141/D118*100</f>
        <v>0.12807519864376304</v>
      </c>
    </row>
    <row r="142" spans="1:5" x14ac:dyDescent="0.25">
      <c r="A142" s="501" t="s">
        <v>574</v>
      </c>
      <c r="B142" s="502">
        <v>111196575.02</v>
      </c>
      <c r="C142" s="503">
        <v>59247283.310000002</v>
      </c>
      <c r="D142" s="503">
        <v>117792302.5</v>
      </c>
      <c r="E142" s="417">
        <v>2</v>
      </c>
    </row>
    <row r="143" spans="1:5" x14ac:dyDescent="0.25">
      <c r="A143" s="415" t="s">
        <v>575</v>
      </c>
      <c r="B143" s="416">
        <v>7258363.2800000003</v>
      </c>
      <c r="C143" s="416">
        <v>4886747.0199999996</v>
      </c>
      <c r="D143" s="416">
        <v>7945092.6299999999</v>
      </c>
      <c r="E143" s="417">
        <f>+D143/D118*100</f>
        <v>6.167253961054793E-2</v>
      </c>
    </row>
    <row r="144" spans="1:5" x14ac:dyDescent="0.25">
      <c r="A144" s="501" t="s">
        <v>576</v>
      </c>
      <c r="B144" s="502">
        <v>28822732.98</v>
      </c>
      <c r="C144" s="503">
        <v>1858326.47</v>
      </c>
      <c r="D144" s="503">
        <v>15895075.35</v>
      </c>
      <c r="E144" s="417">
        <f>+D144/D118*100</f>
        <v>0.12338303778033097</v>
      </c>
    </row>
    <row r="145" spans="1:5" x14ac:dyDescent="0.25">
      <c r="A145" s="415" t="s">
        <v>577</v>
      </c>
      <c r="B145" s="416">
        <v>133169961.44</v>
      </c>
      <c r="C145" s="416">
        <v>1833738.44</v>
      </c>
      <c r="D145" s="416">
        <v>14982712.630000001</v>
      </c>
      <c r="E145" s="417">
        <f>+D145/D118*100</f>
        <v>0.11630096478146812</v>
      </c>
    </row>
    <row r="146" spans="1:5" x14ac:dyDescent="0.25">
      <c r="A146" s="501" t="s">
        <v>578</v>
      </c>
      <c r="B146" s="502">
        <v>28479130.57</v>
      </c>
      <c r="C146" s="503">
        <v>4123835.26</v>
      </c>
      <c r="D146" s="503">
        <v>11090613.9</v>
      </c>
      <c r="E146" s="417">
        <f>+D146/D118*100</f>
        <v>8.6089156779666581E-2</v>
      </c>
    </row>
    <row r="147" spans="1:5" x14ac:dyDescent="0.25">
      <c r="A147" s="415" t="s">
        <v>579</v>
      </c>
      <c r="B147" s="416">
        <v>63052428.289999999</v>
      </c>
      <c r="C147" s="416">
        <v>31079146.379999999</v>
      </c>
      <c r="D147" s="416">
        <v>164049188.72</v>
      </c>
      <c r="E147" s="417">
        <v>2</v>
      </c>
    </row>
    <row r="148" spans="1:5" x14ac:dyDescent="0.25">
      <c r="A148" s="501" t="s">
        <v>580</v>
      </c>
      <c r="B148" s="502">
        <v>12959458336.540001</v>
      </c>
      <c r="C148" s="503">
        <v>5548762585.0299997</v>
      </c>
      <c r="D148" s="503">
        <v>7597288013.1000004</v>
      </c>
      <c r="E148" s="417">
        <f>+D148/D118*100</f>
        <v>58.972760638619611</v>
      </c>
    </row>
    <row r="149" spans="1:5" x14ac:dyDescent="0.25">
      <c r="A149" s="415" t="s">
        <v>581</v>
      </c>
      <c r="B149" s="416">
        <v>76040179.200000003</v>
      </c>
      <c r="C149" s="416">
        <v>6460278.1399999997</v>
      </c>
      <c r="D149" s="416">
        <v>144630566.99000001</v>
      </c>
      <c r="E149" s="417">
        <v>2</v>
      </c>
    </row>
    <row r="150" spans="1:5" x14ac:dyDescent="0.25">
      <c r="A150" s="501" t="s">
        <v>582</v>
      </c>
      <c r="B150" s="502">
        <v>14381575.66</v>
      </c>
      <c r="C150" s="503">
        <v>2845696.87</v>
      </c>
      <c r="D150" s="503">
        <v>30458543.449999999</v>
      </c>
      <c r="E150" s="417">
        <f>+D150/D118*100</f>
        <v>0.23642968243149609</v>
      </c>
    </row>
    <row r="151" spans="1:5" x14ac:dyDescent="0.25">
      <c r="A151" s="415" t="s">
        <v>583</v>
      </c>
      <c r="B151" s="416">
        <v>4595258.42</v>
      </c>
      <c r="C151" s="416">
        <v>2388360.35</v>
      </c>
      <c r="D151" s="416">
        <v>3011326.3</v>
      </c>
      <c r="E151" s="417">
        <f>+D151/D118*100</f>
        <v>2.3374949691056621E-2</v>
      </c>
    </row>
    <row r="152" spans="1:5" x14ac:dyDescent="0.25">
      <c r="A152" s="501" t="s">
        <v>584</v>
      </c>
      <c r="B152" s="502">
        <v>3365082.03</v>
      </c>
      <c r="C152" s="503">
        <v>1002777.6</v>
      </c>
      <c r="D152" s="503">
        <v>4380850.5999999996</v>
      </c>
      <c r="E152" s="417">
        <f>+D152/D118*100</f>
        <v>3.4005667993878719E-2</v>
      </c>
    </row>
    <row r="153" spans="1:5" x14ac:dyDescent="0.25">
      <c r="A153" s="415" t="s">
        <v>585</v>
      </c>
      <c r="B153" s="416">
        <v>10820818.109999999</v>
      </c>
      <c r="C153" s="416">
        <v>6613725.5700000003</v>
      </c>
      <c r="D153" s="416">
        <v>8512620.3000000007</v>
      </c>
      <c r="E153" s="417">
        <f>+D153/D118*100</f>
        <v>6.6077884436358605E-2</v>
      </c>
    </row>
    <row r="154" spans="1:5" x14ac:dyDescent="0.25">
      <c r="A154" s="501" t="s">
        <v>586</v>
      </c>
      <c r="B154" s="502">
        <v>5507671.1299999999</v>
      </c>
      <c r="C154" s="503">
        <v>3548200.02</v>
      </c>
      <c r="D154" s="503">
        <v>8002091</v>
      </c>
      <c r="E154" s="417">
        <f>+D154/D118*100</f>
        <v>6.2114980548025292E-2</v>
      </c>
    </row>
    <row r="155" spans="1:5" x14ac:dyDescent="0.25">
      <c r="A155" s="415" t="s">
        <v>587</v>
      </c>
      <c r="B155" s="416">
        <v>111741091.39</v>
      </c>
      <c r="C155" s="416">
        <v>47117360.259999998</v>
      </c>
      <c r="D155" s="416">
        <v>59438871.619999997</v>
      </c>
      <c r="E155" s="417">
        <f>+D155/D118*100</f>
        <v>0.46138494981785044</v>
      </c>
    </row>
    <row r="156" spans="1:5" x14ac:dyDescent="0.25">
      <c r="A156" s="501" t="s">
        <v>588</v>
      </c>
      <c r="B156" s="502">
        <v>2005259586.4000001</v>
      </c>
      <c r="C156" s="503">
        <v>879476746.44000006</v>
      </c>
      <c r="D156" s="503">
        <v>1409976663.6300001</v>
      </c>
      <c r="E156" s="417">
        <f>+D156/D118*100</f>
        <v>10.944723452226057</v>
      </c>
    </row>
    <row r="157" spans="1:5" x14ac:dyDescent="0.25">
      <c r="A157" s="415" t="s">
        <v>589</v>
      </c>
      <c r="B157" s="416">
        <v>487540128.47000003</v>
      </c>
      <c r="C157" s="416">
        <v>60240505.380000003</v>
      </c>
      <c r="D157" s="416">
        <v>423903556.37</v>
      </c>
      <c r="E157" s="417">
        <v>4</v>
      </c>
    </row>
    <row r="158" spans="1:5" x14ac:dyDescent="0.25">
      <c r="A158" s="501" t="s">
        <v>590</v>
      </c>
      <c r="B158" s="502">
        <v>3994518.5</v>
      </c>
      <c r="C158" s="503">
        <v>1985294.99</v>
      </c>
      <c r="D158" s="503">
        <v>5775883.5599999996</v>
      </c>
      <c r="E158" s="417">
        <f>+D158/D118*100</f>
        <v>4.4834393282588147E-2</v>
      </c>
    </row>
    <row r="159" spans="1:5" x14ac:dyDescent="0.25">
      <c r="A159" s="415" t="s">
        <v>591</v>
      </c>
      <c r="B159" s="416">
        <v>11617527.529999999</v>
      </c>
      <c r="C159" s="416">
        <v>1688380.04</v>
      </c>
      <c r="D159" s="416">
        <v>10452112.859999999</v>
      </c>
      <c r="E159" s="417">
        <f>+D159/D118*100</f>
        <v>8.1132892263367784E-2</v>
      </c>
    </row>
    <row r="160" spans="1:5" x14ac:dyDescent="0.25">
      <c r="A160" s="501" t="s">
        <v>592</v>
      </c>
      <c r="B160" s="502">
        <v>3966200.07</v>
      </c>
      <c r="C160" s="503">
        <v>355084.72</v>
      </c>
      <c r="D160" s="503">
        <v>4281793.53</v>
      </c>
      <c r="E160" s="417">
        <f>+D160/D118*100</f>
        <v>3.3236752972018259E-2</v>
      </c>
    </row>
    <row r="161" spans="1:5" x14ac:dyDescent="0.25">
      <c r="A161" s="415" t="s">
        <v>593</v>
      </c>
      <c r="B161" s="416">
        <v>11226593.109999999</v>
      </c>
      <c r="C161" s="416">
        <v>2797277.3</v>
      </c>
      <c r="D161" s="416">
        <v>10617190.07</v>
      </c>
      <c r="E161" s="417">
        <f>+D161/D118*100</f>
        <v>8.2414278302100963E-2</v>
      </c>
    </row>
    <row r="162" spans="1:5" x14ac:dyDescent="0.25">
      <c r="A162" s="501" t="s">
        <v>594</v>
      </c>
      <c r="B162" s="502">
        <v>34168916.479999997</v>
      </c>
      <c r="C162" s="503">
        <v>2271013.9500000002</v>
      </c>
      <c r="D162" s="503">
        <v>34598206.729999997</v>
      </c>
      <c r="E162" s="417">
        <f>+D162/D118*100</f>
        <v>0.26856317155484832</v>
      </c>
    </row>
    <row r="163" spans="1:5" x14ac:dyDescent="0.25">
      <c r="A163" s="415" t="s">
        <v>595</v>
      </c>
      <c r="B163" s="416">
        <v>31177506.199999999</v>
      </c>
      <c r="C163" s="416">
        <v>2808639.38</v>
      </c>
      <c r="D163" s="416">
        <v>29190511.699999999</v>
      </c>
      <c r="E163" s="417">
        <f>+D163/D118*100</f>
        <v>0.22658678418333469</v>
      </c>
    </row>
    <row r="164" spans="1:5" x14ac:dyDescent="0.25">
      <c r="A164" s="501" t="s">
        <v>596</v>
      </c>
      <c r="B164" s="502">
        <v>64749187.229999997</v>
      </c>
      <c r="C164" s="503">
        <v>27511459.859999999</v>
      </c>
      <c r="D164" s="503">
        <v>60321626.729999997</v>
      </c>
      <c r="E164" s="417">
        <f>+D164/D118*100</f>
        <v>0.46823719837217448</v>
      </c>
    </row>
    <row r="165" spans="1:5" x14ac:dyDescent="0.25">
      <c r="A165" s="415" t="s">
        <v>597</v>
      </c>
      <c r="B165" s="416">
        <v>40486194.060000002</v>
      </c>
      <c r="C165" s="416">
        <v>1859161.79</v>
      </c>
      <c r="D165" s="416">
        <v>39011671.539999999</v>
      </c>
      <c r="E165" s="417">
        <f>+D165/D118*100</f>
        <v>0.30282200225579192</v>
      </c>
    </row>
    <row r="166" spans="1:5" x14ac:dyDescent="0.25">
      <c r="A166" s="501" t="s">
        <v>598</v>
      </c>
      <c r="B166" s="502">
        <v>60359516.159999996</v>
      </c>
      <c r="C166" s="503">
        <v>21884913.829999998</v>
      </c>
      <c r="D166" s="503">
        <v>53330212.200000003</v>
      </c>
      <c r="E166" s="417">
        <f>+D166/D118*100</f>
        <v>0.41396743593956392</v>
      </c>
    </row>
    <row r="167" spans="1:5" x14ac:dyDescent="0.25">
      <c r="A167" s="415" t="s">
        <v>599</v>
      </c>
      <c r="B167" s="416">
        <v>4730403.26</v>
      </c>
      <c r="C167" s="416">
        <v>3387825.31</v>
      </c>
      <c r="D167" s="416">
        <v>3992377.96</v>
      </c>
      <c r="E167" s="417">
        <f>+D167/D118*100</f>
        <v>3.099020984962117E-2</v>
      </c>
    </row>
    <row r="168" spans="1:5" x14ac:dyDescent="0.25">
      <c r="A168" s="501" t="s">
        <v>600</v>
      </c>
      <c r="B168" s="502">
        <v>18205375</v>
      </c>
      <c r="C168" s="503">
        <v>9293224.1500000004</v>
      </c>
      <c r="D168" s="503">
        <v>11713641.449999999</v>
      </c>
      <c r="E168" s="417">
        <f>+D168/D118*100</f>
        <v>9.0925310748564692E-2</v>
      </c>
    </row>
    <row r="169" spans="1:5" x14ac:dyDescent="0.25">
      <c r="A169" s="415" t="s">
        <v>601</v>
      </c>
      <c r="B169" s="416">
        <v>442462658.61000001</v>
      </c>
      <c r="C169" s="416">
        <v>579138123.21000004</v>
      </c>
      <c r="D169" s="416">
        <v>1408492783.6800001</v>
      </c>
      <c r="E169" s="417">
        <f>+D169/D118*100</f>
        <v>10.933205066065508</v>
      </c>
    </row>
    <row r="170" spans="1:5" x14ac:dyDescent="0.25">
      <c r="A170" s="501" t="s">
        <v>602</v>
      </c>
      <c r="B170" s="502">
        <v>0</v>
      </c>
      <c r="C170" s="503">
        <v>0</v>
      </c>
      <c r="D170" s="503">
        <v>440189.06</v>
      </c>
      <c r="E170" s="417">
        <f>+D170/D118*100</f>
        <v>3.4168987705030527E-3</v>
      </c>
    </row>
    <row r="171" spans="1:5" x14ac:dyDescent="0.25">
      <c r="A171" s="418"/>
      <c r="B171" s="419"/>
      <c r="C171" s="419"/>
      <c r="D171" s="419"/>
      <c r="E171" s="403"/>
    </row>
    <row r="172" spans="1:5" x14ac:dyDescent="0.25">
      <c r="A172" s="969" t="s">
        <v>389</v>
      </c>
      <c r="B172" s="969"/>
      <c r="C172" s="969"/>
      <c r="D172" s="969"/>
      <c r="E172" s="969"/>
    </row>
    <row r="173" spans="1:5" x14ac:dyDescent="0.25">
      <c r="A173" s="969" t="s">
        <v>390</v>
      </c>
      <c r="B173" s="969"/>
      <c r="C173" s="969"/>
      <c r="D173" s="969"/>
      <c r="E173" s="969"/>
    </row>
    <row r="174" spans="1:5" x14ac:dyDescent="0.25">
      <c r="A174" s="969" t="s">
        <v>501</v>
      </c>
      <c r="B174" s="969"/>
      <c r="C174" s="969"/>
      <c r="D174" s="969"/>
      <c r="E174" s="969"/>
    </row>
    <row r="175" spans="1:5" x14ac:dyDescent="0.25">
      <c r="A175" s="969" t="s">
        <v>392</v>
      </c>
      <c r="B175" s="969"/>
      <c r="C175" s="969"/>
      <c r="D175" s="969"/>
      <c r="E175" s="969"/>
    </row>
    <row r="176" spans="1:5" x14ac:dyDescent="0.25">
      <c r="A176" s="497"/>
      <c r="B176" s="396"/>
      <c r="C176" s="396"/>
      <c r="D176" s="396"/>
      <c r="E176" s="498"/>
    </row>
    <row r="177" spans="1:5" x14ac:dyDescent="0.25">
      <c r="A177" s="970" t="s">
        <v>502</v>
      </c>
      <c r="B177" s="389">
        <v>2015</v>
      </c>
      <c r="C177" s="971">
        <v>2016</v>
      </c>
      <c r="D177" s="972"/>
      <c r="E177" s="973"/>
    </row>
    <row r="178" spans="1:5" x14ac:dyDescent="0.25">
      <c r="A178" s="970"/>
      <c r="B178" s="388" t="s">
        <v>393</v>
      </c>
      <c r="C178" s="388" t="s">
        <v>394</v>
      </c>
      <c r="D178" s="971" t="s">
        <v>393</v>
      </c>
      <c r="E178" s="973"/>
    </row>
    <row r="179" spans="1:5" x14ac:dyDescent="0.25">
      <c r="A179" s="488"/>
      <c r="B179" s="391"/>
      <c r="C179" s="391"/>
      <c r="D179" s="391"/>
      <c r="E179" s="391"/>
    </row>
    <row r="180" spans="1:5" x14ac:dyDescent="0.25">
      <c r="A180" s="499" t="s">
        <v>396</v>
      </c>
      <c r="B180" s="413">
        <f>SUM(B182:B184)</f>
        <v>12737130.310000001</v>
      </c>
      <c r="C180" s="413">
        <f>SUM(C182:C184)</f>
        <v>3730809.82</v>
      </c>
      <c r="D180" s="413">
        <f>SUM(D182:D184)</f>
        <v>6820690.5</v>
      </c>
      <c r="E180" s="500" t="s">
        <v>12</v>
      </c>
    </row>
    <row r="181" spans="1:5" x14ac:dyDescent="0.25">
      <c r="A181" s="499"/>
      <c r="B181" s="413"/>
      <c r="C181" s="413"/>
      <c r="D181" s="413"/>
      <c r="E181" s="500"/>
    </row>
    <row r="182" spans="1:5" x14ac:dyDescent="0.25">
      <c r="A182" s="501" t="s">
        <v>603</v>
      </c>
      <c r="B182" s="502">
        <v>8757563.4600000009</v>
      </c>
      <c r="C182" s="503">
        <v>1158805.01</v>
      </c>
      <c r="D182" s="503">
        <v>3928913.61</v>
      </c>
      <c r="E182" s="417">
        <f>+D182/D180*100</f>
        <v>57.602871879320716</v>
      </c>
    </row>
    <row r="183" spans="1:5" x14ac:dyDescent="0.25">
      <c r="A183" s="415" t="s">
        <v>604</v>
      </c>
      <c r="B183" s="416">
        <v>2401612.5</v>
      </c>
      <c r="C183" s="416">
        <v>1606979.04</v>
      </c>
      <c r="D183" s="416">
        <v>1549133.34</v>
      </c>
      <c r="E183" s="417">
        <v>22</v>
      </c>
    </row>
    <row r="184" spans="1:5" x14ac:dyDescent="0.25">
      <c r="A184" s="501" t="s">
        <v>605</v>
      </c>
      <c r="B184" s="502">
        <v>1577954.35</v>
      </c>
      <c r="C184" s="503">
        <v>965025.77</v>
      </c>
      <c r="D184" s="503">
        <v>1342643.55</v>
      </c>
      <c r="E184" s="417">
        <f>+D184/D180*100</f>
        <v>19.684862551672737</v>
      </c>
    </row>
    <row r="185" spans="1:5" x14ac:dyDescent="0.25">
      <c r="A185" s="418"/>
      <c r="B185" s="419"/>
      <c r="C185" s="419"/>
      <c r="D185" s="419"/>
      <c r="E185" s="403"/>
    </row>
    <row r="186" spans="1:5" x14ac:dyDescent="0.25">
      <c r="A186" s="969" t="s">
        <v>389</v>
      </c>
      <c r="B186" s="969"/>
      <c r="C186" s="969"/>
      <c r="D186" s="969"/>
      <c r="E186" s="969"/>
    </row>
    <row r="187" spans="1:5" x14ac:dyDescent="0.25">
      <c r="A187" s="969" t="s">
        <v>390</v>
      </c>
      <c r="B187" s="969"/>
      <c r="C187" s="969"/>
      <c r="D187" s="969"/>
      <c r="E187" s="969"/>
    </row>
    <row r="188" spans="1:5" x14ac:dyDescent="0.25">
      <c r="A188" s="969" t="s">
        <v>501</v>
      </c>
      <c r="B188" s="969"/>
      <c r="C188" s="969"/>
      <c r="D188" s="969"/>
      <c r="E188" s="969"/>
    </row>
    <row r="189" spans="1:5" x14ac:dyDescent="0.25">
      <c r="A189" s="969" t="s">
        <v>392</v>
      </c>
      <c r="B189" s="969"/>
      <c r="C189" s="969"/>
      <c r="D189" s="969"/>
      <c r="E189" s="969"/>
    </row>
    <row r="190" spans="1:5" x14ac:dyDescent="0.25">
      <c r="A190" s="497"/>
      <c r="B190" s="396"/>
      <c r="C190" s="396"/>
      <c r="D190" s="396"/>
      <c r="E190" s="498"/>
    </row>
    <row r="191" spans="1:5" x14ac:dyDescent="0.25">
      <c r="A191" s="970" t="s">
        <v>508</v>
      </c>
      <c r="B191" s="389">
        <v>2015</v>
      </c>
      <c r="C191" s="971">
        <v>2016</v>
      </c>
      <c r="D191" s="972"/>
      <c r="E191" s="973"/>
    </row>
    <row r="192" spans="1:5" x14ac:dyDescent="0.25">
      <c r="A192" s="970"/>
      <c r="B192" s="388" t="s">
        <v>393</v>
      </c>
      <c r="C192" s="388" t="s">
        <v>394</v>
      </c>
      <c r="D192" s="971" t="s">
        <v>393</v>
      </c>
      <c r="E192" s="973"/>
    </row>
    <row r="193" spans="1:5" x14ac:dyDescent="0.25">
      <c r="A193" s="488"/>
      <c r="B193" s="391"/>
      <c r="C193" s="391"/>
      <c r="D193" s="391"/>
      <c r="E193" s="391"/>
    </row>
    <row r="194" spans="1:5" x14ac:dyDescent="0.25">
      <c r="A194" s="499" t="s">
        <v>396</v>
      </c>
      <c r="B194" s="413">
        <f>+B196</f>
        <v>14713327.6</v>
      </c>
      <c r="C194" s="413">
        <v>10305271.300000001</v>
      </c>
      <c r="D194" s="413">
        <v>17041947.359999999</v>
      </c>
      <c r="E194" s="500" t="s">
        <v>12</v>
      </c>
    </row>
    <row r="195" spans="1:5" x14ac:dyDescent="0.25">
      <c r="A195" s="499"/>
      <c r="B195" s="413"/>
      <c r="C195" s="413"/>
      <c r="D195" s="413"/>
      <c r="E195" s="500"/>
    </row>
    <row r="196" spans="1:5" x14ac:dyDescent="0.25">
      <c r="A196" s="501" t="s">
        <v>606</v>
      </c>
      <c r="B196" s="502">
        <v>14713327.6</v>
      </c>
      <c r="C196" s="503">
        <v>10305271.300000001</v>
      </c>
      <c r="D196" s="503">
        <v>17041947.359999999</v>
      </c>
      <c r="E196" s="417">
        <f>+D196/D194*100</f>
        <v>100</v>
      </c>
    </row>
    <row r="197" spans="1:5" x14ac:dyDescent="0.25">
      <c r="A197" s="425"/>
      <c r="B197" s="403"/>
      <c r="C197" s="403"/>
      <c r="D197" s="403"/>
      <c r="E197" s="403"/>
    </row>
    <row r="201" spans="1:5" x14ac:dyDescent="0.25">
      <c r="A201" s="484" t="s">
        <v>607</v>
      </c>
      <c r="B201" s="374"/>
      <c r="D201" s="374"/>
    </row>
  </sheetData>
  <mergeCells count="56">
    <mergeCell ref="A1:E1"/>
    <mergeCell ref="A2:E2"/>
    <mergeCell ref="A3:E3"/>
    <mergeCell ref="A4:E4"/>
    <mergeCell ref="A6:A7"/>
    <mergeCell ref="C6:E6"/>
    <mergeCell ref="D7:E7"/>
    <mergeCell ref="A20:E20"/>
    <mergeCell ref="A21:E21"/>
    <mergeCell ref="A22:E22"/>
    <mergeCell ref="A23:E23"/>
    <mergeCell ref="A25:A26"/>
    <mergeCell ref="C25:E25"/>
    <mergeCell ref="D26:E26"/>
    <mergeCell ref="A65:E65"/>
    <mergeCell ref="A66:E66"/>
    <mergeCell ref="A67:E67"/>
    <mergeCell ref="A68:E68"/>
    <mergeCell ref="A70:A71"/>
    <mergeCell ref="C70:E70"/>
    <mergeCell ref="D71:E71"/>
    <mergeCell ref="A79:E79"/>
    <mergeCell ref="A80:E80"/>
    <mergeCell ref="A81:E81"/>
    <mergeCell ref="A82:E82"/>
    <mergeCell ref="A84:A85"/>
    <mergeCell ref="C84:E84"/>
    <mergeCell ref="D85:E85"/>
    <mergeCell ref="A93:E93"/>
    <mergeCell ref="A94:E94"/>
    <mergeCell ref="A95:E95"/>
    <mergeCell ref="A96:E96"/>
    <mergeCell ref="A98:A99"/>
    <mergeCell ref="C98:E98"/>
    <mergeCell ref="D99:E99"/>
    <mergeCell ref="A110:E110"/>
    <mergeCell ref="A111:E111"/>
    <mergeCell ref="A112:E112"/>
    <mergeCell ref="A113:E113"/>
    <mergeCell ref="A115:A116"/>
    <mergeCell ref="C115:E115"/>
    <mergeCell ref="D116:E116"/>
    <mergeCell ref="A172:E172"/>
    <mergeCell ref="A173:E173"/>
    <mergeCell ref="A174:E174"/>
    <mergeCell ref="A175:E175"/>
    <mergeCell ref="A177:A178"/>
    <mergeCell ref="C177:E177"/>
    <mergeCell ref="D178:E178"/>
    <mergeCell ref="A186:E186"/>
    <mergeCell ref="A187:E187"/>
    <mergeCell ref="A188:E188"/>
    <mergeCell ref="A189:E189"/>
    <mergeCell ref="A191:A192"/>
    <mergeCell ref="C191:E191"/>
    <mergeCell ref="D192:E192"/>
  </mergeCells>
  <pageMargins left="0.39370078740157477" right="0.19719757252565651" top="0.39370078740157477" bottom="0.19719757252565651" header="1.1126239316962329E-308" footer="0.19719757252565651"/>
  <pageSetup orientation="portrait" errors="NA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topLeftCell="A7" zoomScale="120" zoomScaleNormal="120" workbookViewId="0">
      <selection activeCell="C35" sqref="C35"/>
    </sheetView>
  </sheetViews>
  <sheetFormatPr baseColWidth="10" defaultColWidth="11" defaultRowHeight="15.75" x14ac:dyDescent="0.25"/>
  <cols>
    <col min="1" max="1" width="2.42578125" style="508" customWidth="1"/>
    <col min="2" max="2" width="31.28515625" style="508" customWidth="1"/>
    <col min="3" max="3" width="11.7109375" style="508" customWidth="1"/>
    <col min="4" max="4" width="11.28515625" style="508" customWidth="1"/>
    <col min="5" max="5" width="11.42578125" style="508" customWidth="1"/>
    <col min="6" max="6" width="12.140625" style="508" customWidth="1"/>
    <col min="7" max="16384" width="11" style="508"/>
  </cols>
  <sheetData>
    <row r="1" spans="1:6" ht="15" customHeight="1" x14ac:dyDescent="0.25">
      <c r="A1" s="974" t="s">
        <v>608</v>
      </c>
      <c r="B1" s="974"/>
      <c r="C1" s="974"/>
      <c r="D1" s="974"/>
      <c r="E1" s="974"/>
      <c r="F1" s="974"/>
    </row>
    <row r="2" spans="1:6" ht="13.5" customHeight="1" x14ac:dyDescent="0.25">
      <c r="A2" s="974" t="s">
        <v>408</v>
      </c>
      <c r="B2" s="974"/>
      <c r="C2" s="974"/>
      <c r="D2" s="974"/>
      <c r="E2" s="974"/>
      <c r="F2" s="974"/>
    </row>
    <row r="3" spans="1:6" ht="14.25" customHeight="1" x14ac:dyDescent="0.25">
      <c r="A3" s="975" t="s">
        <v>609</v>
      </c>
      <c r="B3" s="975"/>
      <c r="C3" s="975"/>
      <c r="D3" s="975"/>
      <c r="E3" s="975"/>
      <c r="F3" s="975"/>
    </row>
    <row r="4" spans="1:6" ht="9.75" customHeight="1" x14ac:dyDescent="0.25">
      <c r="A4" s="976" t="s">
        <v>610</v>
      </c>
      <c r="B4" s="976"/>
      <c r="C4" s="976"/>
      <c r="D4" s="976"/>
      <c r="E4" s="976"/>
      <c r="F4" s="976"/>
    </row>
    <row r="5" spans="1:6" x14ac:dyDescent="0.25">
      <c r="A5" s="509"/>
      <c r="B5" s="510"/>
      <c r="C5" s="509"/>
      <c r="D5" s="509"/>
      <c r="E5" s="509"/>
      <c r="F5" s="509"/>
    </row>
    <row r="6" spans="1:6" ht="22.5" x14ac:dyDescent="0.25">
      <c r="A6" s="977" t="s">
        <v>3</v>
      </c>
      <c r="B6" s="978"/>
      <c r="C6" s="511" t="s">
        <v>611</v>
      </c>
      <c r="D6" s="511" t="s">
        <v>422</v>
      </c>
      <c r="E6" s="511" t="s">
        <v>612</v>
      </c>
      <c r="F6" s="512" t="s">
        <v>14</v>
      </c>
    </row>
    <row r="7" spans="1:6" x14ac:dyDescent="0.25">
      <c r="A7" s="979" t="s">
        <v>14</v>
      </c>
      <c r="B7" s="980"/>
      <c r="C7" s="513">
        <f>C9+C15+C25</f>
        <v>1074589589</v>
      </c>
      <c r="D7" s="513">
        <f>D9+D15+D25</f>
        <v>880155303</v>
      </c>
      <c r="E7" s="513">
        <f>E9+E15+E25</f>
        <v>2127887244</v>
      </c>
      <c r="F7" s="513">
        <f>F9+F15+F25</f>
        <v>4082632136</v>
      </c>
    </row>
    <row r="8" spans="1:6" x14ac:dyDescent="0.25">
      <c r="A8" s="514"/>
      <c r="B8" s="515"/>
      <c r="C8" s="516"/>
      <c r="D8" s="516"/>
      <c r="E8" s="516"/>
      <c r="F8" s="516"/>
    </row>
    <row r="9" spans="1:6" x14ac:dyDescent="0.25">
      <c r="A9" s="517" t="s">
        <v>613</v>
      </c>
      <c r="B9" s="517"/>
      <c r="C9" s="518">
        <f>SUM(C10:C13)</f>
        <v>1074589589</v>
      </c>
      <c r="D9" s="518">
        <f>SUM(D10:D13)</f>
        <v>0</v>
      </c>
      <c r="E9" s="518">
        <f>SUM(E10:E13)</f>
        <v>0</v>
      </c>
      <c r="F9" s="518">
        <f>SUM(F10:F13)</f>
        <v>1074589589</v>
      </c>
    </row>
    <row r="10" spans="1:6" ht="12.75" customHeight="1" x14ac:dyDescent="0.25">
      <c r="A10" s="519"/>
      <c r="B10" s="520" t="s">
        <v>614</v>
      </c>
      <c r="C10" s="516">
        <v>50323168</v>
      </c>
      <c r="D10" s="516">
        <v>0</v>
      </c>
      <c r="E10" s="516">
        <v>0</v>
      </c>
      <c r="F10" s="516">
        <f>C10+D10+E10</f>
        <v>50323168</v>
      </c>
    </row>
    <row r="11" spans="1:6" ht="12.75" customHeight="1" x14ac:dyDescent="0.25">
      <c r="A11" s="519"/>
      <c r="B11" s="520" t="s">
        <v>615</v>
      </c>
      <c r="C11" s="516">
        <v>795394506</v>
      </c>
      <c r="D11" s="516">
        <v>0</v>
      </c>
      <c r="E11" s="516">
        <v>0</v>
      </c>
      <c r="F11" s="516">
        <f t="shared" ref="F11:F13" si="0">C11+D11+E11</f>
        <v>795394506</v>
      </c>
    </row>
    <row r="12" spans="1:6" ht="12.75" customHeight="1" x14ac:dyDescent="0.25">
      <c r="A12" s="519"/>
      <c r="B12" s="521" t="s">
        <v>616</v>
      </c>
      <c r="C12" s="516">
        <v>106268564</v>
      </c>
      <c r="D12" s="516">
        <v>0</v>
      </c>
      <c r="E12" s="516">
        <v>0</v>
      </c>
      <c r="F12" s="516">
        <f t="shared" si="0"/>
        <v>106268564</v>
      </c>
    </row>
    <row r="13" spans="1:6" ht="12.75" customHeight="1" x14ac:dyDescent="0.25">
      <c r="A13" s="519"/>
      <c r="B13" s="521" t="s">
        <v>617</v>
      </c>
      <c r="C13" s="516">
        <v>122603351</v>
      </c>
      <c r="D13" s="516">
        <v>0</v>
      </c>
      <c r="E13" s="516">
        <v>0</v>
      </c>
      <c r="F13" s="516">
        <f t="shared" si="0"/>
        <v>122603351</v>
      </c>
    </row>
    <row r="14" spans="1:6" x14ac:dyDescent="0.25">
      <c r="A14" s="522"/>
      <c r="B14" s="521"/>
      <c r="C14" s="516"/>
      <c r="D14" s="516"/>
      <c r="E14" s="516"/>
      <c r="F14" s="516"/>
    </row>
    <row r="15" spans="1:6" x14ac:dyDescent="0.25">
      <c r="A15" s="517" t="s">
        <v>618</v>
      </c>
      <c r="B15" s="520"/>
      <c r="C15" s="518">
        <f>SUM(C16:C23)</f>
        <v>0</v>
      </c>
      <c r="D15" s="518">
        <f>SUM(D16:D23)</f>
        <v>880155303</v>
      </c>
      <c r="E15" s="518">
        <f>SUM(E16:E23)</f>
        <v>0</v>
      </c>
      <c r="F15" s="518">
        <f>SUM(F16:F23)</f>
        <v>880155303</v>
      </c>
    </row>
    <row r="16" spans="1:6" ht="22.5" x14ac:dyDescent="0.25">
      <c r="A16" s="517"/>
      <c r="B16" s="520" t="s">
        <v>619</v>
      </c>
      <c r="C16" s="516">
        <v>0</v>
      </c>
      <c r="D16" s="516">
        <v>264334635</v>
      </c>
      <c r="E16" s="516">
        <v>0</v>
      </c>
      <c r="F16" s="516">
        <f t="shared" ref="F16:F23" si="1">C16+D16+E16</f>
        <v>264334635</v>
      </c>
    </row>
    <row r="17" spans="1:6" ht="22.5" x14ac:dyDescent="0.25">
      <c r="A17" s="517"/>
      <c r="B17" s="520" t="s">
        <v>620</v>
      </c>
      <c r="C17" s="516">
        <v>0</v>
      </c>
      <c r="D17" s="516">
        <v>319483321</v>
      </c>
      <c r="E17" s="516">
        <v>0</v>
      </c>
      <c r="F17" s="516">
        <f t="shared" si="1"/>
        <v>319483321</v>
      </c>
    </row>
    <row r="18" spans="1:6" ht="22.5" x14ac:dyDescent="0.25">
      <c r="A18" s="517"/>
      <c r="B18" s="520" t="s">
        <v>621</v>
      </c>
      <c r="C18" s="516">
        <v>0</v>
      </c>
      <c r="D18" s="516">
        <v>163346713</v>
      </c>
      <c r="E18" s="516">
        <v>0</v>
      </c>
      <c r="F18" s="516">
        <f t="shared" si="1"/>
        <v>163346713</v>
      </c>
    </row>
    <row r="19" spans="1:6" ht="22.5" x14ac:dyDescent="0.25">
      <c r="A19" s="517"/>
      <c r="B19" s="520" t="s">
        <v>622</v>
      </c>
      <c r="C19" s="516">
        <v>0</v>
      </c>
      <c r="D19" s="516">
        <v>25057375</v>
      </c>
      <c r="E19" s="516">
        <v>0</v>
      </c>
      <c r="F19" s="516">
        <f t="shared" si="1"/>
        <v>25057375</v>
      </c>
    </row>
    <row r="20" spans="1:6" ht="33.75" x14ac:dyDescent="0.25">
      <c r="A20" s="517"/>
      <c r="B20" s="520" t="s">
        <v>623</v>
      </c>
      <c r="C20" s="516">
        <v>0</v>
      </c>
      <c r="D20" s="516">
        <v>6679504</v>
      </c>
      <c r="E20" s="516">
        <v>0</v>
      </c>
      <c r="F20" s="516">
        <f t="shared" si="1"/>
        <v>6679504</v>
      </c>
    </row>
    <row r="21" spans="1:6" ht="22.5" x14ac:dyDescent="0.25">
      <c r="A21" s="517"/>
      <c r="B21" s="520" t="s">
        <v>624</v>
      </c>
      <c r="C21" s="516"/>
      <c r="D21" s="516">
        <v>11249141</v>
      </c>
      <c r="E21" s="516"/>
      <c r="F21" s="516">
        <f t="shared" si="1"/>
        <v>11249141</v>
      </c>
    </row>
    <row r="22" spans="1:6" ht="22.5" x14ac:dyDescent="0.25">
      <c r="A22" s="517"/>
      <c r="B22" s="520" t="s">
        <v>625</v>
      </c>
      <c r="C22" s="516">
        <v>0</v>
      </c>
      <c r="D22" s="516">
        <v>3870576</v>
      </c>
      <c r="E22" s="516">
        <v>0</v>
      </c>
      <c r="F22" s="516">
        <f t="shared" si="1"/>
        <v>3870576</v>
      </c>
    </row>
    <row r="23" spans="1:6" ht="33.75" x14ac:dyDescent="0.25">
      <c r="A23" s="517"/>
      <c r="B23" s="520" t="s">
        <v>626</v>
      </c>
      <c r="C23" s="516">
        <v>0</v>
      </c>
      <c r="D23" s="516">
        <v>86134038</v>
      </c>
      <c r="E23" s="516">
        <v>0</v>
      </c>
      <c r="F23" s="516">
        <f t="shared" si="1"/>
        <v>86134038</v>
      </c>
    </row>
    <row r="24" spans="1:6" x14ac:dyDescent="0.25">
      <c r="A24" s="517"/>
      <c r="B24" s="520"/>
      <c r="C24" s="516"/>
      <c r="D24" s="516"/>
      <c r="E24" s="516"/>
      <c r="F24" s="516"/>
    </row>
    <row r="25" spans="1:6" x14ac:dyDescent="0.25">
      <c r="A25" s="517" t="s">
        <v>627</v>
      </c>
      <c r="B25" s="520"/>
      <c r="C25" s="518">
        <f>SUM(C26:C38)</f>
        <v>0</v>
      </c>
      <c r="D25" s="518">
        <f>SUM(D26:D38)</f>
        <v>0</v>
      </c>
      <c r="E25" s="518">
        <f>SUM(E26:E37)</f>
        <v>2127887244</v>
      </c>
      <c r="F25" s="518">
        <f>SUM(F26:F37)</f>
        <v>2127887244</v>
      </c>
    </row>
    <row r="26" spans="1:6" x14ac:dyDescent="0.25">
      <c r="A26" s="517"/>
      <c r="B26" s="520" t="s">
        <v>628</v>
      </c>
      <c r="C26" s="516">
        <v>0</v>
      </c>
      <c r="D26" s="516">
        <v>0</v>
      </c>
      <c r="E26" s="523">
        <v>27979357</v>
      </c>
      <c r="F26" s="523">
        <f t="shared" ref="F26:F37" si="2">C26+D26+E26</f>
        <v>27979357</v>
      </c>
    </row>
    <row r="27" spans="1:6" x14ac:dyDescent="0.25">
      <c r="A27" s="517"/>
      <c r="B27" s="520" t="s">
        <v>629</v>
      </c>
      <c r="C27" s="516">
        <v>0</v>
      </c>
      <c r="D27" s="516">
        <v>0</v>
      </c>
      <c r="E27" s="523">
        <v>116072602</v>
      </c>
      <c r="F27" s="523">
        <f t="shared" si="2"/>
        <v>116072602</v>
      </c>
    </row>
    <row r="28" spans="1:6" ht="22.5" x14ac:dyDescent="0.25">
      <c r="A28" s="517"/>
      <c r="B28" s="524" t="s">
        <v>630</v>
      </c>
      <c r="C28" s="516">
        <v>0</v>
      </c>
      <c r="D28" s="516">
        <v>0</v>
      </c>
      <c r="E28" s="523">
        <v>0</v>
      </c>
      <c r="F28" s="523">
        <f t="shared" si="2"/>
        <v>0</v>
      </c>
    </row>
    <row r="29" spans="1:6" x14ac:dyDescent="0.25">
      <c r="A29" s="517"/>
      <c r="B29" s="520" t="s">
        <v>631</v>
      </c>
      <c r="C29" s="516">
        <v>0</v>
      </c>
      <c r="D29" s="516">
        <v>0</v>
      </c>
      <c r="E29" s="523">
        <v>2400000</v>
      </c>
      <c r="F29" s="523">
        <f t="shared" si="2"/>
        <v>2400000</v>
      </c>
    </row>
    <row r="30" spans="1:6" x14ac:dyDescent="0.25">
      <c r="A30" s="517"/>
      <c r="B30" s="520" t="s">
        <v>632</v>
      </c>
      <c r="C30" s="516">
        <v>0</v>
      </c>
      <c r="D30" s="516">
        <v>0</v>
      </c>
      <c r="E30" s="523">
        <v>317056546</v>
      </c>
      <c r="F30" s="523">
        <f t="shared" si="2"/>
        <v>317056546</v>
      </c>
    </row>
    <row r="31" spans="1:6" x14ac:dyDescent="0.25">
      <c r="A31" s="517"/>
      <c r="B31" s="520" t="s">
        <v>633</v>
      </c>
      <c r="C31" s="516">
        <v>0</v>
      </c>
      <c r="D31" s="516">
        <v>0</v>
      </c>
      <c r="E31" s="523">
        <v>17975289</v>
      </c>
      <c r="F31" s="523">
        <f t="shared" si="2"/>
        <v>17975289</v>
      </c>
    </row>
    <row r="32" spans="1:6" ht="22.5" x14ac:dyDescent="0.25">
      <c r="A32" s="517"/>
      <c r="B32" s="520" t="s">
        <v>634</v>
      </c>
      <c r="C32" s="516">
        <v>0</v>
      </c>
      <c r="D32" s="516">
        <v>0</v>
      </c>
      <c r="E32" s="523">
        <v>78748374</v>
      </c>
      <c r="F32" s="523">
        <f t="shared" si="2"/>
        <v>78748374</v>
      </c>
    </row>
    <row r="33" spans="1:8" x14ac:dyDescent="0.25">
      <c r="A33" s="517"/>
      <c r="B33" s="520" t="s">
        <v>635</v>
      </c>
      <c r="C33" s="516">
        <v>0</v>
      </c>
      <c r="D33" s="516">
        <v>0</v>
      </c>
      <c r="E33" s="523">
        <v>6523967</v>
      </c>
      <c r="F33" s="523">
        <f t="shared" si="2"/>
        <v>6523967</v>
      </c>
      <c r="H33" s="1112"/>
    </row>
    <row r="34" spans="1:8" ht="22.5" x14ac:dyDescent="0.25">
      <c r="A34" s="517"/>
      <c r="B34" s="520" t="s">
        <v>636</v>
      </c>
      <c r="C34" s="516">
        <v>0</v>
      </c>
      <c r="D34" s="516">
        <v>0</v>
      </c>
      <c r="E34" s="523">
        <v>1540224898</v>
      </c>
      <c r="F34" s="523">
        <f t="shared" si="2"/>
        <v>1540224898</v>
      </c>
    </row>
    <row r="35" spans="1:8" x14ac:dyDescent="0.25">
      <c r="A35" s="517"/>
      <c r="B35" s="520" t="s">
        <v>637</v>
      </c>
      <c r="C35" s="516">
        <v>0</v>
      </c>
      <c r="D35" s="516">
        <v>0</v>
      </c>
      <c r="E35" s="523">
        <v>0</v>
      </c>
      <c r="F35" s="523">
        <f t="shared" si="2"/>
        <v>0</v>
      </c>
    </row>
    <row r="36" spans="1:8" x14ac:dyDescent="0.25">
      <c r="A36" s="517"/>
      <c r="B36" s="524" t="s">
        <v>638</v>
      </c>
      <c r="C36" s="516">
        <v>0</v>
      </c>
      <c r="D36" s="516">
        <v>0</v>
      </c>
      <c r="E36" s="523">
        <v>5144841</v>
      </c>
      <c r="F36" s="523">
        <f t="shared" si="2"/>
        <v>5144841</v>
      </c>
    </row>
    <row r="37" spans="1:8" x14ac:dyDescent="0.25">
      <c r="A37" s="525"/>
      <c r="B37" s="526" t="s">
        <v>639</v>
      </c>
      <c r="C37" s="527">
        <v>0</v>
      </c>
      <c r="D37" s="528">
        <v>0</v>
      </c>
      <c r="E37" s="527">
        <v>15761370</v>
      </c>
      <c r="F37" s="527">
        <f t="shared" si="2"/>
        <v>15761370</v>
      </c>
    </row>
    <row r="38" spans="1:8" x14ac:dyDescent="0.25">
      <c r="A38" s="529"/>
      <c r="B38" s="530"/>
      <c r="C38" s="531"/>
      <c r="D38" s="532"/>
      <c r="E38" s="532"/>
      <c r="F38" s="531"/>
    </row>
    <row r="39" spans="1:8" x14ac:dyDescent="0.25">
      <c r="A39" s="533"/>
      <c r="B39" s="534"/>
      <c r="C39" s="533"/>
      <c r="D39" s="533"/>
      <c r="E39" s="533"/>
      <c r="F39" s="533"/>
    </row>
  </sheetData>
  <mergeCells count="6">
    <mergeCell ref="A7:B7"/>
    <mergeCell ref="A1:F1"/>
    <mergeCell ref="A2:F2"/>
    <mergeCell ref="A3:F3"/>
    <mergeCell ref="A4:F4"/>
    <mergeCell ref="A6:B6"/>
  </mergeCells>
  <pageMargins left="0.7" right="0.7" top="0.75" bottom="0.75" header="0.3" footer="0.3"/>
  <pageSetup orientation="portrait" horizontalDpi="0" verticalDpi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showGridLines="0" topLeftCell="A21" zoomScale="150" zoomScaleNormal="150" zoomScalePageLayoutView="120" workbookViewId="0">
      <selection activeCell="C35" sqref="C35"/>
    </sheetView>
  </sheetViews>
  <sheetFormatPr baseColWidth="10" defaultColWidth="11" defaultRowHeight="11.25" x14ac:dyDescent="0.2"/>
  <cols>
    <col min="1" max="1" width="46.140625" style="535" customWidth="1"/>
    <col min="2" max="5" width="11.28515625" style="535" customWidth="1"/>
    <col min="6" max="8" width="11" style="535"/>
    <col min="9" max="10" width="12.140625" style="535" bestFit="1" customWidth="1"/>
    <col min="11" max="16384" width="11" style="535"/>
  </cols>
  <sheetData>
    <row r="1" spans="1:10" x14ac:dyDescent="0.2">
      <c r="A1" s="985" t="s">
        <v>608</v>
      </c>
      <c r="B1" s="985"/>
      <c r="C1" s="985"/>
      <c r="D1" s="985"/>
      <c r="E1" s="985"/>
      <c r="H1" s="535" t="s">
        <v>640</v>
      </c>
    </row>
    <row r="2" spans="1:10" x14ac:dyDescent="0.2">
      <c r="A2" s="985" t="s">
        <v>408</v>
      </c>
      <c r="B2" s="985"/>
      <c r="C2" s="985"/>
      <c r="D2" s="985"/>
      <c r="E2" s="985"/>
    </row>
    <row r="3" spans="1:10" x14ac:dyDescent="0.2">
      <c r="A3" s="986" t="s">
        <v>609</v>
      </c>
      <c r="B3" s="986"/>
      <c r="C3" s="986"/>
      <c r="D3" s="986"/>
      <c r="E3" s="986"/>
      <c r="F3" s="536"/>
    </row>
    <row r="4" spans="1:10" x14ac:dyDescent="0.2">
      <c r="A4" s="987" t="s">
        <v>610</v>
      </c>
      <c r="B4" s="987"/>
      <c r="C4" s="987"/>
      <c r="D4" s="987"/>
      <c r="E4" s="987"/>
    </row>
    <row r="5" spans="1:10" x14ac:dyDescent="0.2">
      <c r="A5" s="537"/>
      <c r="B5" s="538"/>
      <c r="C5" s="538"/>
      <c r="D5" s="538"/>
      <c r="E5" s="538"/>
    </row>
    <row r="6" spans="1:10" x14ac:dyDescent="0.2">
      <c r="A6" s="981" t="s">
        <v>641</v>
      </c>
      <c r="B6" s="539" t="s">
        <v>642</v>
      </c>
      <c r="C6" s="539" t="s">
        <v>642</v>
      </c>
      <c r="D6" s="539" t="s">
        <v>642</v>
      </c>
      <c r="E6" s="981" t="s">
        <v>14</v>
      </c>
    </row>
    <row r="7" spans="1:10" x14ac:dyDescent="0.2">
      <c r="A7" s="982"/>
      <c r="B7" s="540" t="s">
        <v>611</v>
      </c>
      <c r="C7" s="540" t="s">
        <v>422</v>
      </c>
      <c r="D7" s="540" t="s">
        <v>423</v>
      </c>
      <c r="E7" s="982"/>
    </row>
    <row r="8" spans="1:10" x14ac:dyDescent="0.2">
      <c r="A8" s="541" t="s">
        <v>14</v>
      </c>
      <c r="B8" s="542">
        <f>B13+B16+B71+B75+B30</f>
        <v>1074589589</v>
      </c>
      <c r="C8" s="542">
        <f>C13+C16+C71+C75+C30</f>
        <v>880155303</v>
      </c>
      <c r="D8" s="542">
        <f>D13+D16+D71+D75+D30</f>
        <v>2127887244</v>
      </c>
      <c r="E8" s="542">
        <f>E10+E16+E30+E71+E75+E13+E64</f>
        <v>4082632136</v>
      </c>
      <c r="G8" s="543"/>
      <c r="H8" s="543"/>
      <c r="I8" s="543"/>
      <c r="J8" s="543"/>
    </row>
    <row r="9" spans="1:10" x14ac:dyDescent="0.2">
      <c r="A9" s="544"/>
      <c r="B9" s="545"/>
      <c r="C9" s="545"/>
      <c r="D9" s="545"/>
      <c r="E9" s="545"/>
    </row>
    <row r="10" spans="1:10" hidden="1" x14ac:dyDescent="0.2">
      <c r="A10" s="546"/>
      <c r="B10" s="547"/>
      <c r="C10" s="547"/>
      <c r="D10" s="547"/>
      <c r="E10" s="547"/>
    </row>
    <row r="11" spans="1:10" hidden="1" x14ac:dyDescent="0.2">
      <c r="A11" s="544"/>
      <c r="B11" s="545"/>
      <c r="C11" s="545"/>
      <c r="D11" s="548"/>
      <c r="E11" s="548"/>
    </row>
    <row r="12" spans="1:10" hidden="1" x14ac:dyDescent="0.2">
      <c r="A12" s="544"/>
      <c r="B12" s="545"/>
      <c r="C12" s="545"/>
      <c r="D12" s="545"/>
      <c r="E12" s="545"/>
    </row>
    <row r="13" spans="1:10" x14ac:dyDescent="0.2">
      <c r="A13" s="546" t="s">
        <v>504</v>
      </c>
      <c r="B13" s="547">
        <f>SUM(B14:B14)</f>
        <v>123452518</v>
      </c>
      <c r="C13" s="547">
        <f>SUM(C14:C14)</f>
        <v>1198832</v>
      </c>
      <c r="D13" s="547">
        <f>SUM(D14:D14)</f>
        <v>86304</v>
      </c>
      <c r="E13" s="547">
        <f>SUM(E14:E14)</f>
        <v>124737654</v>
      </c>
      <c r="F13" s="543"/>
    </row>
    <row r="14" spans="1:10" x14ac:dyDescent="0.2">
      <c r="A14" s="544" t="s">
        <v>643</v>
      </c>
      <c r="B14" s="549">
        <v>123452518</v>
      </c>
      <c r="C14" s="548">
        <v>1198832</v>
      </c>
      <c r="D14" s="548">
        <v>86304</v>
      </c>
      <c r="E14" s="548">
        <f t="shared" ref="E14" si="0">B14+C14+D14</f>
        <v>124737654</v>
      </c>
    </row>
    <row r="15" spans="1:10" x14ac:dyDescent="0.2">
      <c r="A15" s="544"/>
      <c r="B15" s="545"/>
      <c r="C15" s="545"/>
      <c r="D15" s="545"/>
      <c r="E15" s="545"/>
    </row>
    <row r="16" spans="1:10" x14ac:dyDescent="0.2">
      <c r="A16" s="546" t="s">
        <v>644</v>
      </c>
      <c r="B16" s="547">
        <f>SUM(B17:B27)</f>
        <v>885195716</v>
      </c>
      <c r="C16" s="547">
        <f>SUM(C17:C27)</f>
        <v>336310595</v>
      </c>
      <c r="D16" s="547">
        <f>SUM(D17:D27)</f>
        <v>1605372208</v>
      </c>
      <c r="E16" s="547">
        <f>SUM(E17:E29)</f>
        <v>2826878519</v>
      </c>
    </row>
    <row r="17" spans="1:5" x14ac:dyDescent="0.2">
      <c r="A17" s="550" t="s">
        <v>645</v>
      </c>
      <c r="B17" s="548">
        <v>0</v>
      </c>
      <c r="C17" s="548">
        <v>2437772</v>
      </c>
      <c r="D17" s="548">
        <v>0</v>
      </c>
      <c r="E17" s="548">
        <f t="shared" ref="E17:E27" si="1">B17+C17+D17</f>
        <v>2437772</v>
      </c>
    </row>
    <row r="18" spans="1:5" x14ac:dyDescent="0.2">
      <c r="A18" s="550" t="s">
        <v>646</v>
      </c>
      <c r="B18" s="548">
        <v>342380666</v>
      </c>
      <c r="C18" s="548">
        <v>0</v>
      </c>
      <c r="D18" s="548">
        <v>0</v>
      </c>
      <c r="E18" s="548">
        <f t="shared" si="1"/>
        <v>342380666</v>
      </c>
    </row>
    <row r="19" spans="1:5" ht="24.95" customHeight="1" x14ac:dyDescent="0.2">
      <c r="A19" s="551" t="s">
        <v>647</v>
      </c>
      <c r="B19" s="548">
        <v>258960786</v>
      </c>
      <c r="C19" s="548">
        <v>110647535</v>
      </c>
      <c r="D19" s="548">
        <v>34462773</v>
      </c>
      <c r="E19" s="548">
        <f t="shared" si="1"/>
        <v>404071094</v>
      </c>
    </row>
    <row r="20" spans="1:5" x14ac:dyDescent="0.2">
      <c r="A20" s="550" t="s">
        <v>648</v>
      </c>
      <c r="B20" s="548">
        <v>110274791</v>
      </c>
      <c r="C20" s="548">
        <v>605047</v>
      </c>
      <c r="D20" s="548">
        <v>139022322</v>
      </c>
      <c r="E20" s="548">
        <f t="shared" si="1"/>
        <v>249902160</v>
      </c>
    </row>
    <row r="21" spans="1:5" x14ac:dyDescent="0.2">
      <c r="A21" s="550" t="s">
        <v>649</v>
      </c>
      <c r="B21" s="548">
        <v>4244240</v>
      </c>
      <c r="C21" s="548">
        <v>0</v>
      </c>
      <c r="D21" s="548">
        <v>27546577</v>
      </c>
      <c r="E21" s="548">
        <f t="shared" si="1"/>
        <v>31790817</v>
      </c>
    </row>
    <row r="22" spans="1:5" x14ac:dyDescent="0.2">
      <c r="A22" s="550" t="s">
        <v>650</v>
      </c>
      <c r="B22" s="548">
        <v>3994640</v>
      </c>
      <c r="C22" s="548">
        <v>9630230</v>
      </c>
      <c r="D22" s="548">
        <v>0</v>
      </c>
      <c r="E22" s="548">
        <f t="shared" si="1"/>
        <v>13624870</v>
      </c>
    </row>
    <row r="23" spans="1:5" x14ac:dyDescent="0.2">
      <c r="A23" s="550" t="s">
        <v>651</v>
      </c>
      <c r="B23" s="548">
        <v>8800000</v>
      </c>
      <c r="C23" s="548">
        <v>0</v>
      </c>
      <c r="D23" s="548">
        <v>1322966</v>
      </c>
      <c r="E23" s="548">
        <f t="shared" si="1"/>
        <v>10122966</v>
      </c>
    </row>
    <row r="24" spans="1:5" x14ac:dyDescent="0.2">
      <c r="A24" s="550" t="s">
        <v>652</v>
      </c>
      <c r="B24" s="548">
        <v>80394304</v>
      </c>
      <c r="C24" s="548">
        <v>43054376</v>
      </c>
      <c r="D24" s="548">
        <v>99198749</v>
      </c>
      <c r="E24" s="548">
        <f t="shared" si="1"/>
        <v>222647429</v>
      </c>
    </row>
    <row r="25" spans="1:5" x14ac:dyDescent="0.2">
      <c r="A25" s="550" t="s">
        <v>653</v>
      </c>
      <c r="B25" s="548">
        <v>0</v>
      </c>
      <c r="C25" s="548">
        <v>0</v>
      </c>
      <c r="D25" s="548">
        <v>39937713</v>
      </c>
      <c r="E25" s="548">
        <f t="shared" si="1"/>
        <v>39937713</v>
      </c>
    </row>
    <row r="26" spans="1:5" x14ac:dyDescent="0.2">
      <c r="A26" s="551" t="s">
        <v>654</v>
      </c>
      <c r="B26" s="548">
        <v>5908975</v>
      </c>
      <c r="C26" s="548">
        <v>233973</v>
      </c>
      <c r="D26" s="548">
        <v>26570087</v>
      </c>
      <c r="E26" s="548">
        <f t="shared" si="1"/>
        <v>32713035</v>
      </c>
    </row>
    <row r="27" spans="1:5" x14ac:dyDescent="0.2">
      <c r="A27" s="551" t="s">
        <v>655</v>
      </c>
      <c r="B27" s="548">
        <v>70237314</v>
      </c>
      <c r="C27" s="548">
        <v>169701662</v>
      </c>
      <c r="D27" s="548">
        <v>1237311021</v>
      </c>
      <c r="E27" s="548">
        <f t="shared" si="1"/>
        <v>1477249997</v>
      </c>
    </row>
    <row r="28" spans="1:5" ht="26.1" hidden="1" customHeight="1" x14ac:dyDescent="0.2">
      <c r="A28" s="552"/>
      <c r="B28" s="548"/>
      <c r="C28" s="548"/>
      <c r="D28" s="548"/>
      <c r="E28" s="548"/>
    </row>
    <row r="29" spans="1:5" hidden="1" x14ac:dyDescent="0.2">
      <c r="A29" s="553"/>
      <c r="B29" s="554"/>
      <c r="C29" s="554"/>
      <c r="D29" s="554"/>
      <c r="E29" s="554"/>
    </row>
    <row r="30" spans="1:5" x14ac:dyDescent="0.2">
      <c r="A30" s="546" t="s">
        <v>506</v>
      </c>
      <c r="B30" s="547">
        <f>SUM(B31:B45)+SUM(B51:B62)</f>
        <v>65930868</v>
      </c>
      <c r="C30" s="547">
        <f>SUM(C31:C45)+SUM(C51:C70)</f>
        <v>532918800</v>
      </c>
      <c r="D30" s="547">
        <f>SUM(D31:D45)+SUM(D51:D70)</f>
        <v>515411940</v>
      </c>
      <c r="E30" s="547">
        <f>SUM(E31:E45)+SUM(E51:E70)</f>
        <v>1114261608</v>
      </c>
    </row>
    <row r="31" spans="1:5" x14ac:dyDescent="0.2">
      <c r="A31" s="550" t="s">
        <v>656</v>
      </c>
      <c r="B31" s="548">
        <v>33359107</v>
      </c>
      <c r="C31" s="548">
        <v>17930525</v>
      </c>
      <c r="D31" s="548">
        <v>28554067</v>
      </c>
      <c r="E31" s="548">
        <f t="shared" ref="E31:E45" si="2">B31+C31+D31</f>
        <v>79843699</v>
      </c>
    </row>
    <row r="32" spans="1:5" x14ac:dyDescent="0.2">
      <c r="A32" s="550" t="s">
        <v>657</v>
      </c>
      <c r="B32" s="548">
        <v>0</v>
      </c>
      <c r="C32" s="548">
        <v>0</v>
      </c>
      <c r="D32" s="548">
        <v>3880895</v>
      </c>
      <c r="E32" s="548">
        <f>B32+C32+D32</f>
        <v>3880895</v>
      </c>
    </row>
    <row r="33" spans="1:8" x14ac:dyDescent="0.2">
      <c r="A33" s="550" t="s">
        <v>658</v>
      </c>
      <c r="B33" s="548">
        <v>0</v>
      </c>
      <c r="C33" s="548">
        <v>0</v>
      </c>
      <c r="D33" s="548">
        <v>1871870</v>
      </c>
      <c r="E33" s="548">
        <f t="shared" si="2"/>
        <v>1871870</v>
      </c>
      <c r="H33" s="1111"/>
    </row>
    <row r="34" spans="1:8" x14ac:dyDescent="0.2">
      <c r="A34" s="550" t="s">
        <v>659</v>
      </c>
      <c r="B34" s="548">
        <v>0</v>
      </c>
      <c r="C34" s="548">
        <v>0</v>
      </c>
      <c r="D34" s="548">
        <v>4222737</v>
      </c>
      <c r="E34" s="548">
        <f t="shared" si="2"/>
        <v>4222737</v>
      </c>
    </row>
    <row r="35" spans="1:8" x14ac:dyDescent="0.2">
      <c r="A35" s="550" t="s">
        <v>660</v>
      </c>
      <c r="B35" s="548">
        <v>1385726</v>
      </c>
      <c r="C35" s="548">
        <v>0</v>
      </c>
      <c r="D35" s="548">
        <v>6749655</v>
      </c>
      <c r="E35" s="548">
        <f t="shared" si="2"/>
        <v>8135381</v>
      </c>
    </row>
    <row r="36" spans="1:8" x14ac:dyDescent="0.2">
      <c r="A36" s="550" t="s">
        <v>661</v>
      </c>
      <c r="B36" s="548">
        <v>9797030</v>
      </c>
      <c r="C36" s="548">
        <v>82875430</v>
      </c>
      <c r="D36" s="548">
        <v>7380361</v>
      </c>
      <c r="E36" s="548">
        <f t="shared" si="2"/>
        <v>100052821</v>
      </c>
    </row>
    <row r="37" spans="1:8" x14ac:dyDescent="0.2">
      <c r="A37" s="551" t="s">
        <v>662</v>
      </c>
      <c r="B37" s="548">
        <v>8508668</v>
      </c>
      <c r="C37" s="548">
        <v>3878040</v>
      </c>
      <c r="D37" s="548">
        <v>93215003</v>
      </c>
      <c r="E37" s="548">
        <f t="shared" si="2"/>
        <v>105601711</v>
      </c>
    </row>
    <row r="38" spans="1:8" x14ac:dyDescent="0.2">
      <c r="A38" s="550" t="s">
        <v>663</v>
      </c>
      <c r="B38" s="548">
        <v>0</v>
      </c>
      <c r="C38" s="548">
        <v>0</v>
      </c>
      <c r="D38" s="548">
        <v>4179156</v>
      </c>
      <c r="E38" s="548">
        <f t="shared" si="2"/>
        <v>4179156</v>
      </c>
    </row>
    <row r="39" spans="1:8" ht="12.75" customHeight="1" x14ac:dyDescent="0.2">
      <c r="A39" s="550" t="s">
        <v>664</v>
      </c>
      <c r="B39" s="548">
        <v>0</v>
      </c>
      <c r="C39" s="548">
        <v>0</v>
      </c>
      <c r="D39" s="548">
        <v>2409272</v>
      </c>
      <c r="E39" s="548">
        <f t="shared" si="2"/>
        <v>2409272</v>
      </c>
    </row>
    <row r="40" spans="1:8" x14ac:dyDescent="0.2">
      <c r="A40" s="550" t="s">
        <v>665</v>
      </c>
      <c r="B40" s="548">
        <v>0</v>
      </c>
      <c r="C40" s="548">
        <v>0</v>
      </c>
      <c r="D40" s="548">
        <v>1556000</v>
      </c>
      <c r="E40" s="548">
        <f t="shared" si="2"/>
        <v>1556000</v>
      </c>
    </row>
    <row r="41" spans="1:8" x14ac:dyDescent="0.2">
      <c r="A41" s="550" t="s">
        <v>666</v>
      </c>
      <c r="B41" s="548">
        <v>0</v>
      </c>
      <c r="C41" s="548">
        <v>0</v>
      </c>
      <c r="D41" s="548">
        <v>14621859</v>
      </c>
      <c r="E41" s="548">
        <f t="shared" si="2"/>
        <v>14621859</v>
      </c>
    </row>
    <row r="42" spans="1:8" x14ac:dyDescent="0.2">
      <c r="A42" s="550" t="s">
        <v>667</v>
      </c>
      <c r="B42" s="548">
        <v>10168376</v>
      </c>
      <c r="C42" s="548">
        <v>255294</v>
      </c>
      <c r="D42" s="548">
        <v>0</v>
      </c>
      <c r="E42" s="548">
        <f t="shared" si="2"/>
        <v>10423670</v>
      </c>
    </row>
    <row r="43" spans="1:8" x14ac:dyDescent="0.2">
      <c r="A43" s="550" t="s">
        <v>668</v>
      </c>
      <c r="B43" s="548">
        <v>0</v>
      </c>
      <c r="C43" s="548">
        <v>0</v>
      </c>
      <c r="D43" s="548">
        <v>60400</v>
      </c>
      <c r="E43" s="548">
        <f t="shared" si="2"/>
        <v>60400</v>
      </c>
    </row>
    <row r="44" spans="1:8" x14ac:dyDescent="0.2">
      <c r="A44" s="550" t="s">
        <v>669</v>
      </c>
      <c r="B44" s="548">
        <v>0</v>
      </c>
      <c r="C44" s="548">
        <v>0</v>
      </c>
      <c r="D44" s="548">
        <v>122111207</v>
      </c>
      <c r="E44" s="548">
        <f t="shared" si="2"/>
        <v>122111207</v>
      </c>
    </row>
    <row r="45" spans="1:8" x14ac:dyDescent="0.2">
      <c r="A45" s="555" t="s">
        <v>670</v>
      </c>
      <c r="B45" s="548">
        <v>0</v>
      </c>
      <c r="C45" s="548">
        <v>799333</v>
      </c>
      <c r="D45" s="548">
        <v>122853245</v>
      </c>
      <c r="E45" s="548">
        <f t="shared" si="2"/>
        <v>123652578</v>
      </c>
    </row>
    <row r="46" spans="1:8" x14ac:dyDescent="0.2">
      <c r="A46" s="556"/>
      <c r="B46" s="557"/>
      <c r="C46" s="557"/>
      <c r="D46" s="557"/>
      <c r="E46" s="557" t="s">
        <v>671</v>
      </c>
    </row>
    <row r="47" spans="1:8" x14ac:dyDescent="0.2">
      <c r="A47" s="558"/>
      <c r="B47" s="559"/>
      <c r="C47" s="559"/>
      <c r="D47" s="559"/>
      <c r="E47" s="559"/>
    </row>
    <row r="48" spans="1:8" x14ac:dyDescent="0.2">
      <c r="A48" s="558"/>
      <c r="B48" s="559"/>
      <c r="C48" s="559"/>
      <c r="D48" s="559"/>
      <c r="E48" s="559" t="s">
        <v>671</v>
      </c>
    </row>
    <row r="49" spans="1:5" x14ac:dyDescent="0.2">
      <c r="A49" s="981" t="s">
        <v>641</v>
      </c>
      <c r="B49" s="560" t="s">
        <v>642</v>
      </c>
      <c r="C49" s="560" t="s">
        <v>642</v>
      </c>
      <c r="D49" s="560" t="s">
        <v>642</v>
      </c>
      <c r="E49" s="983" t="s">
        <v>14</v>
      </c>
    </row>
    <row r="50" spans="1:5" x14ac:dyDescent="0.2">
      <c r="A50" s="982"/>
      <c r="B50" s="561" t="s">
        <v>611</v>
      </c>
      <c r="C50" s="561" t="s">
        <v>422</v>
      </c>
      <c r="D50" s="561" t="s">
        <v>423</v>
      </c>
      <c r="E50" s="984"/>
    </row>
    <row r="51" spans="1:5" x14ac:dyDescent="0.2">
      <c r="A51" s="555" t="s">
        <v>672</v>
      </c>
      <c r="B51" s="548">
        <v>0</v>
      </c>
      <c r="C51" s="548">
        <v>91676982</v>
      </c>
      <c r="D51" s="548">
        <v>38360498</v>
      </c>
      <c r="E51" s="562">
        <f t="shared" ref="E51:E63" si="3">B51+C51+D51</f>
        <v>130037480</v>
      </c>
    </row>
    <row r="52" spans="1:5" x14ac:dyDescent="0.2">
      <c r="A52" s="555" t="s">
        <v>673</v>
      </c>
      <c r="B52" s="548">
        <v>0</v>
      </c>
      <c r="C52" s="548">
        <v>0</v>
      </c>
      <c r="D52" s="548">
        <v>27768490</v>
      </c>
      <c r="E52" s="562">
        <f t="shared" si="3"/>
        <v>27768490</v>
      </c>
    </row>
    <row r="53" spans="1:5" x14ac:dyDescent="0.2">
      <c r="A53" s="555" t="s">
        <v>674</v>
      </c>
      <c r="B53" s="548">
        <v>208479</v>
      </c>
      <c r="C53" s="548">
        <v>0</v>
      </c>
      <c r="D53" s="548">
        <v>20000</v>
      </c>
      <c r="E53" s="562">
        <f t="shared" si="3"/>
        <v>228479</v>
      </c>
    </row>
    <row r="54" spans="1:5" x14ac:dyDescent="0.2">
      <c r="A54" s="555" t="s">
        <v>675</v>
      </c>
      <c r="B54" s="548">
        <v>2503482</v>
      </c>
      <c r="C54" s="548">
        <v>0</v>
      </c>
      <c r="D54" s="548">
        <v>0</v>
      </c>
      <c r="E54" s="562">
        <f t="shared" si="3"/>
        <v>2503482</v>
      </c>
    </row>
    <row r="55" spans="1:5" x14ac:dyDescent="0.2">
      <c r="A55" s="555" t="s">
        <v>132</v>
      </c>
      <c r="B55" s="548">
        <v>0</v>
      </c>
      <c r="C55" s="548">
        <v>0</v>
      </c>
      <c r="D55" s="548">
        <v>2340783</v>
      </c>
      <c r="E55" s="562">
        <f t="shared" si="3"/>
        <v>2340783</v>
      </c>
    </row>
    <row r="56" spans="1:5" x14ac:dyDescent="0.2">
      <c r="A56" s="555" t="s">
        <v>676</v>
      </c>
      <c r="B56" s="548">
        <v>0</v>
      </c>
      <c r="C56" s="548">
        <v>11249141</v>
      </c>
      <c r="D56" s="548">
        <v>16793086</v>
      </c>
      <c r="E56" s="562">
        <f t="shared" si="3"/>
        <v>28042227</v>
      </c>
    </row>
    <row r="57" spans="1:5" x14ac:dyDescent="0.2">
      <c r="A57" s="555" t="s">
        <v>677</v>
      </c>
      <c r="B57" s="548">
        <v>0</v>
      </c>
      <c r="C57" s="548">
        <v>319483322</v>
      </c>
      <c r="D57" s="548">
        <v>0</v>
      </c>
      <c r="E57" s="562">
        <f t="shared" si="3"/>
        <v>319483322</v>
      </c>
    </row>
    <row r="58" spans="1:5" x14ac:dyDescent="0.2">
      <c r="A58" s="555" t="s">
        <v>678</v>
      </c>
      <c r="B58" s="548">
        <v>0</v>
      </c>
      <c r="C58" s="548">
        <v>0</v>
      </c>
      <c r="D58" s="548">
        <v>1520558</v>
      </c>
      <c r="E58" s="562">
        <f t="shared" si="3"/>
        <v>1520558</v>
      </c>
    </row>
    <row r="59" spans="1:5" x14ac:dyDescent="0.2">
      <c r="A59" s="555" t="s">
        <v>679</v>
      </c>
      <c r="B59" s="548">
        <v>0</v>
      </c>
      <c r="C59" s="548">
        <v>107135</v>
      </c>
      <c r="D59" s="548">
        <v>370133</v>
      </c>
      <c r="E59" s="562">
        <f t="shared" si="3"/>
        <v>477268</v>
      </c>
    </row>
    <row r="60" spans="1:5" x14ac:dyDescent="0.2">
      <c r="A60" s="555" t="s">
        <v>680</v>
      </c>
      <c r="B60" s="548">
        <v>0</v>
      </c>
      <c r="C60" s="548">
        <v>40057</v>
      </c>
      <c r="D60" s="548">
        <v>0</v>
      </c>
      <c r="E60" s="562">
        <f t="shared" si="3"/>
        <v>40057</v>
      </c>
    </row>
    <row r="61" spans="1:5" x14ac:dyDescent="0.2">
      <c r="A61" s="555" t="s">
        <v>681</v>
      </c>
      <c r="B61" s="548">
        <v>0</v>
      </c>
      <c r="C61" s="548">
        <v>1550810</v>
      </c>
      <c r="D61" s="548">
        <v>4556780</v>
      </c>
      <c r="E61" s="562">
        <f t="shared" si="3"/>
        <v>6107590</v>
      </c>
    </row>
    <row r="62" spans="1:5" x14ac:dyDescent="0.2">
      <c r="A62" s="555" t="s">
        <v>682</v>
      </c>
      <c r="B62" s="548">
        <v>0</v>
      </c>
      <c r="C62" s="548">
        <v>1739539</v>
      </c>
      <c r="D62" s="548">
        <v>1044773</v>
      </c>
      <c r="E62" s="562">
        <f t="shared" si="3"/>
        <v>2784312</v>
      </c>
    </row>
    <row r="63" spans="1:5" x14ac:dyDescent="0.2">
      <c r="A63" s="550" t="s">
        <v>683</v>
      </c>
      <c r="B63" s="548">
        <v>0</v>
      </c>
      <c r="C63" s="548">
        <v>0</v>
      </c>
      <c r="D63" s="548">
        <v>359047</v>
      </c>
      <c r="E63" s="548">
        <f t="shared" si="3"/>
        <v>359047</v>
      </c>
    </row>
    <row r="64" spans="1:5" hidden="1" x14ac:dyDescent="0.2">
      <c r="A64" s="546" t="s">
        <v>684</v>
      </c>
      <c r="B64" s="547">
        <f>B65</f>
        <v>0</v>
      </c>
      <c r="C64" s="547">
        <f t="shared" ref="C64:D64" si="4">C65</f>
        <v>0</v>
      </c>
      <c r="D64" s="547">
        <f t="shared" si="4"/>
        <v>0</v>
      </c>
      <c r="E64" s="563">
        <f t="shared" ref="E64" si="5">SUM(E65:E66)</f>
        <v>0</v>
      </c>
    </row>
    <row r="65" spans="1:5" hidden="1" x14ac:dyDescent="0.2">
      <c r="A65" s="550"/>
      <c r="B65" s="548"/>
      <c r="C65" s="548"/>
      <c r="D65" s="548"/>
      <c r="E65" s="548">
        <f>B65+C65+D65</f>
        <v>0</v>
      </c>
    </row>
    <row r="66" spans="1:5" hidden="1" x14ac:dyDescent="0.2">
      <c r="A66" s="550"/>
      <c r="B66" s="548"/>
      <c r="C66" s="548"/>
      <c r="D66" s="548"/>
      <c r="E66" s="548">
        <f>B66+C66+D66</f>
        <v>0</v>
      </c>
    </row>
    <row r="67" spans="1:5" hidden="1" x14ac:dyDescent="0.2">
      <c r="A67" s="544"/>
      <c r="B67" s="548"/>
      <c r="C67" s="548"/>
      <c r="D67" s="548"/>
      <c r="E67" s="548"/>
    </row>
    <row r="68" spans="1:5" x14ac:dyDescent="0.2">
      <c r="A68" s="544" t="s">
        <v>685</v>
      </c>
      <c r="B68" s="548">
        <v>0</v>
      </c>
      <c r="C68" s="548">
        <v>201938</v>
      </c>
      <c r="D68" s="548">
        <v>5821189</v>
      </c>
      <c r="E68" s="548">
        <f>B68+C68+D68</f>
        <v>6023127</v>
      </c>
    </row>
    <row r="69" spans="1:5" x14ac:dyDescent="0.2">
      <c r="A69" s="544" t="s">
        <v>686</v>
      </c>
      <c r="B69" s="548">
        <v>0</v>
      </c>
      <c r="C69" s="548">
        <v>1131254</v>
      </c>
      <c r="D69" s="548">
        <v>803216</v>
      </c>
      <c r="E69" s="548">
        <f>B69+C69+D69</f>
        <v>1934470</v>
      </c>
    </row>
    <row r="70" spans="1:5" x14ac:dyDescent="0.2">
      <c r="A70" s="544" t="s">
        <v>687</v>
      </c>
      <c r="B70" s="548">
        <v>0</v>
      </c>
      <c r="C70" s="548">
        <v>0</v>
      </c>
      <c r="D70" s="548">
        <v>1987660</v>
      </c>
      <c r="E70" s="548">
        <f>B70+C70+D70</f>
        <v>1987660</v>
      </c>
    </row>
    <row r="71" spans="1:5" x14ac:dyDescent="0.2">
      <c r="A71" s="546" t="s">
        <v>688</v>
      </c>
      <c r="B71" s="563">
        <f>SUM(B72:B74)</f>
        <v>10487</v>
      </c>
      <c r="C71" s="563">
        <f>SUM(C72:C74)</f>
        <v>9727076</v>
      </c>
      <c r="D71" s="563">
        <f>SUM(D72:D74)</f>
        <v>7016792</v>
      </c>
      <c r="E71" s="563">
        <f>SUM(E72:E74)</f>
        <v>16754355</v>
      </c>
    </row>
    <row r="72" spans="1:5" x14ac:dyDescent="0.2">
      <c r="A72" s="544" t="s">
        <v>689</v>
      </c>
      <c r="B72" s="548">
        <v>10487</v>
      </c>
      <c r="C72" s="548">
        <v>0</v>
      </c>
      <c r="D72" s="548">
        <v>0</v>
      </c>
      <c r="E72" s="548">
        <f>B72+C72+D72</f>
        <v>10487</v>
      </c>
    </row>
    <row r="73" spans="1:5" x14ac:dyDescent="0.2">
      <c r="A73" s="544" t="s">
        <v>690</v>
      </c>
      <c r="B73" s="548">
        <v>0</v>
      </c>
      <c r="C73" s="548">
        <v>9727076</v>
      </c>
      <c r="D73" s="548">
        <v>7016792</v>
      </c>
      <c r="E73" s="548">
        <f>B73+C73+D73</f>
        <v>16743868</v>
      </c>
    </row>
    <row r="74" spans="1:5" x14ac:dyDescent="0.2">
      <c r="A74" s="544"/>
      <c r="B74" s="548"/>
      <c r="C74" s="548"/>
      <c r="D74" s="548"/>
      <c r="E74" s="548"/>
    </row>
    <row r="75" spans="1:5" x14ac:dyDescent="0.2">
      <c r="A75" s="546" t="s">
        <v>691</v>
      </c>
      <c r="B75" s="547">
        <f>SUM(B76)</f>
        <v>0</v>
      </c>
      <c r="C75" s="547">
        <f>SUM(C76)</f>
        <v>0</v>
      </c>
      <c r="D75" s="547">
        <f>SUM(D76)</f>
        <v>0</v>
      </c>
      <c r="E75" s="547">
        <f>SUM(E76)</f>
        <v>0</v>
      </c>
    </row>
    <row r="76" spans="1:5" x14ac:dyDescent="0.2">
      <c r="A76" s="544" t="s">
        <v>692</v>
      </c>
      <c r="B76" s="548"/>
      <c r="C76" s="548"/>
      <c r="D76" s="548"/>
      <c r="E76" s="548">
        <f>B76+C76+D76</f>
        <v>0</v>
      </c>
    </row>
    <row r="77" spans="1:5" x14ac:dyDescent="0.2">
      <c r="A77" s="564"/>
      <c r="B77" s="565"/>
      <c r="C77" s="565"/>
      <c r="D77" s="565"/>
      <c r="E77" s="565"/>
    </row>
  </sheetData>
  <mergeCells count="8">
    <mergeCell ref="A49:A50"/>
    <mergeCell ref="E49:E50"/>
    <mergeCell ref="A1:E1"/>
    <mergeCell ref="A2:E2"/>
    <mergeCell ref="A3:E3"/>
    <mergeCell ref="A4:E4"/>
    <mergeCell ref="A6:A7"/>
    <mergeCell ref="E6:E7"/>
  </mergeCells>
  <pageMargins left="0.7" right="0.7" top="0.75" bottom="0.75" header="0.3" footer="0.3"/>
  <pageSetup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zoomScale="130" zoomScaleNormal="130" workbookViewId="0">
      <selection activeCell="C35" sqref="C35"/>
    </sheetView>
  </sheetViews>
  <sheetFormatPr baseColWidth="10" defaultColWidth="11.42578125" defaultRowHeight="12.75" x14ac:dyDescent="0.2"/>
  <cols>
    <col min="1" max="1" width="27.85546875" style="599" customWidth="1"/>
    <col min="2" max="2" width="19.140625" style="566" customWidth="1"/>
    <col min="3" max="3" width="20.7109375" style="566" customWidth="1"/>
    <col min="4" max="4" width="20.85546875" style="566" customWidth="1"/>
    <col min="5" max="5" width="12.7109375" style="566" bestFit="1" customWidth="1"/>
    <col min="6" max="6" width="14.85546875" style="566" customWidth="1"/>
    <col min="7" max="16384" width="11.42578125" style="566"/>
  </cols>
  <sheetData>
    <row r="1" spans="1:6" x14ac:dyDescent="0.2">
      <c r="A1" s="988"/>
      <c r="B1" s="988"/>
      <c r="C1" s="988"/>
      <c r="D1" s="988"/>
    </row>
    <row r="2" spans="1:6" x14ac:dyDescent="0.2">
      <c r="A2" s="988" t="s">
        <v>693</v>
      </c>
      <c r="B2" s="988"/>
      <c r="C2" s="988"/>
      <c r="D2" s="988"/>
    </row>
    <row r="3" spans="1:6" x14ac:dyDescent="0.2">
      <c r="A3" s="989" t="s">
        <v>1</v>
      </c>
      <c r="B3" s="989"/>
      <c r="C3" s="989"/>
      <c r="D3" s="989"/>
    </row>
    <row r="4" spans="1:6" x14ac:dyDescent="0.2">
      <c r="A4" s="990" t="s">
        <v>2</v>
      </c>
      <c r="B4" s="990"/>
      <c r="C4" s="990"/>
      <c r="D4" s="990"/>
    </row>
    <row r="5" spans="1:6" x14ac:dyDescent="0.2">
      <c r="A5" s="567"/>
      <c r="B5" s="568"/>
      <c r="C5" s="568"/>
      <c r="D5" s="568"/>
    </row>
    <row r="6" spans="1:6" s="569" customFormat="1" x14ac:dyDescent="0.25">
      <c r="A6" s="991" t="s">
        <v>3</v>
      </c>
      <c r="B6" s="994" t="s">
        <v>694</v>
      </c>
      <c r="C6" s="995"/>
      <c r="D6" s="991" t="s">
        <v>695</v>
      </c>
    </row>
    <row r="7" spans="1:6" s="569" customFormat="1" ht="15.75" customHeight="1" x14ac:dyDescent="0.25">
      <c r="A7" s="992"/>
      <c r="B7" s="996"/>
      <c r="C7" s="997"/>
      <c r="D7" s="998"/>
    </row>
    <row r="8" spans="1:6" s="569" customFormat="1" x14ac:dyDescent="0.25">
      <c r="A8" s="993"/>
      <c r="B8" s="570" t="s">
        <v>394</v>
      </c>
      <c r="C8" s="571" t="s">
        <v>424</v>
      </c>
      <c r="D8" s="571" t="s">
        <v>11</v>
      </c>
    </row>
    <row r="9" spans="1:6" x14ac:dyDescent="0.2">
      <c r="A9" s="572" t="s">
        <v>14</v>
      </c>
      <c r="B9" s="573">
        <f>B11+B12+B14+B17+B18+B23+B24+B25</f>
        <v>9136854843</v>
      </c>
      <c r="C9" s="573">
        <f>C11+C12+C14+C17+C18+C23+C24+C25</f>
        <v>11168914319</v>
      </c>
      <c r="D9" s="574">
        <f>C9-B9</f>
        <v>2032059476</v>
      </c>
      <c r="E9" s="575"/>
      <c r="F9" s="575"/>
    </row>
    <row r="10" spans="1:6" x14ac:dyDescent="0.2">
      <c r="A10" s="576"/>
      <c r="B10" s="577"/>
      <c r="C10" s="577"/>
      <c r="D10" s="578"/>
    </row>
    <row r="11" spans="1:6" x14ac:dyDescent="0.2">
      <c r="A11" s="576" t="s">
        <v>696</v>
      </c>
      <c r="B11" s="579">
        <v>5548762585</v>
      </c>
      <c r="C11" s="579">
        <v>7163230350</v>
      </c>
      <c r="D11" s="580">
        <f t="shared" ref="D11:D12" si="0">C11-B11</f>
        <v>1614467765</v>
      </c>
      <c r="F11" s="581"/>
    </row>
    <row r="12" spans="1:6" x14ac:dyDescent="0.2">
      <c r="A12" s="576" t="s">
        <v>697</v>
      </c>
      <c r="B12" s="579">
        <v>878351825</v>
      </c>
      <c r="C12" s="579">
        <v>1325072157</v>
      </c>
      <c r="D12" s="580">
        <f t="shared" si="0"/>
        <v>446720332</v>
      </c>
      <c r="F12" s="581"/>
    </row>
    <row r="13" spans="1:6" x14ac:dyDescent="0.2">
      <c r="A13" s="576"/>
      <c r="B13" s="579"/>
      <c r="C13" s="579"/>
      <c r="D13" s="580"/>
      <c r="F13" s="581"/>
    </row>
    <row r="14" spans="1:6" x14ac:dyDescent="0.2">
      <c r="A14" s="582" t="s">
        <v>698</v>
      </c>
      <c r="B14" s="583">
        <f>B15+B16</f>
        <v>697207298</v>
      </c>
      <c r="C14" s="583">
        <f>C15+C16</f>
        <v>801048619</v>
      </c>
      <c r="D14" s="584">
        <f>C14-B14</f>
        <v>103841321</v>
      </c>
      <c r="E14" s="575"/>
      <c r="F14" s="581"/>
    </row>
    <row r="15" spans="1:6" x14ac:dyDescent="0.2">
      <c r="A15" s="576" t="s">
        <v>699</v>
      </c>
      <c r="B15" s="585"/>
      <c r="C15" s="579">
        <v>528289714</v>
      </c>
      <c r="D15" s="580">
        <f t="shared" ref="D15:D17" si="1">C15-B15</f>
        <v>528289714</v>
      </c>
      <c r="F15" s="581"/>
    </row>
    <row r="16" spans="1:6" x14ac:dyDescent="0.2">
      <c r="A16" s="576" t="s">
        <v>700</v>
      </c>
      <c r="B16" s="585">
        <v>697207298</v>
      </c>
      <c r="C16" s="579">
        <v>272758905</v>
      </c>
      <c r="D16" s="580">
        <f t="shared" si="1"/>
        <v>-424448393</v>
      </c>
      <c r="F16" s="581"/>
    </row>
    <row r="17" spans="1:6" s="588" customFormat="1" ht="34.5" x14ac:dyDescent="0.25">
      <c r="A17" s="576" t="s">
        <v>701</v>
      </c>
      <c r="B17" s="586"/>
      <c r="C17" s="587">
        <v>510036087</v>
      </c>
      <c r="D17" s="580">
        <f t="shared" si="1"/>
        <v>510036087</v>
      </c>
      <c r="E17" s="566"/>
      <c r="F17" s="581"/>
    </row>
    <row r="18" spans="1:6" s="588" customFormat="1" ht="15" x14ac:dyDescent="0.25">
      <c r="A18" s="582" t="s">
        <v>702</v>
      </c>
      <c r="B18" s="583">
        <f>B19+B20+B21+B22</f>
        <v>925429987</v>
      </c>
      <c r="C18" s="583">
        <f>C20+C21+C22+C19</f>
        <v>514566913</v>
      </c>
      <c r="D18" s="583">
        <f>SUM(D19:D22)</f>
        <v>-410863074</v>
      </c>
      <c r="E18" s="566"/>
      <c r="F18" s="581"/>
    </row>
    <row r="19" spans="1:6" s="588" customFormat="1" ht="15" x14ac:dyDescent="0.25">
      <c r="A19" s="576" t="s">
        <v>703</v>
      </c>
      <c r="B19" s="589">
        <v>566573245</v>
      </c>
      <c r="C19" s="589">
        <v>319483321</v>
      </c>
      <c r="D19" s="580">
        <f>C19-B19</f>
        <v>-247089924</v>
      </c>
      <c r="E19" s="566"/>
      <c r="F19" s="581"/>
    </row>
    <row r="20" spans="1:6" s="588" customFormat="1" ht="15" x14ac:dyDescent="0.25">
      <c r="A20" s="576" t="s">
        <v>704</v>
      </c>
      <c r="B20" s="579">
        <v>317041447</v>
      </c>
      <c r="C20" s="589">
        <v>163346713</v>
      </c>
      <c r="D20" s="580">
        <f>C20-B20</f>
        <v>-153694734</v>
      </c>
      <c r="E20" s="566"/>
      <c r="F20" s="581"/>
    </row>
    <row r="21" spans="1:6" s="588" customFormat="1" ht="15" x14ac:dyDescent="0.25">
      <c r="A21" s="576" t="s">
        <v>705</v>
      </c>
      <c r="B21" s="577">
        <v>25488615</v>
      </c>
      <c r="C21" s="579">
        <v>25057375</v>
      </c>
      <c r="D21" s="580">
        <f t="shared" ref="D21:D25" si="2">C21-B21</f>
        <v>-431240</v>
      </c>
      <c r="E21" s="566"/>
      <c r="F21" s="581"/>
    </row>
    <row r="22" spans="1:6" s="588" customFormat="1" ht="15" x14ac:dyDescent="0.25">
      <c r="A22" s="576" t="s">
        <v>706</v>
      </c>
      <c r="B22" s="577">
        <v>16326680</v>
      </c>
      <c r="C22" s="579">
        <v>6679504</v>
      </c>
      <c r="D22" s="580">
        <f t="shared" si="2"/>
        <v>-9647176</v>
      </c>
      <c r="E22" s="566"/>
      <c r="F22" s="581"/>
    </row>
    <row r="23" spans="1:6" s="588" customFormat="1" ht="15" x14ac:dyDescent="0.25">
      <c r="A23" s="576" t="s">
        <v>707</v>
      </c>
      <c r="B23" s="577">
        <v>31079146</v>
      </c>
      <c r="C23" s="579">
        <v>41937982</v>
      </c>
      <c r="D23" s="580">
        <f t="shared" si="2"/>
        <v>10858836</v>
      </c>
      <c r="E23" s="566"/>
    </row>
    <row r="24" spans="1:6" s="588" customFormat="1" ht="23.25" x14ac:dyDescent="0.25">
      <c r="A24" s="576" t="s">
        <v>708</v>
      </c>
      <c r="B24" s="590">
        <v>266618548</v>
      </c>
      <c r="C24" s="579">
        <v>3870576</v>
      </c>
      <c r="D24" s="580">
        <f t="shared" si="2"/>
        <v>-262747972</v>
      </c>
      <c r="E24" s="566"/>
    </row>
    <row r="25" spans="1:6" s="588" customFormat="1" ht="30" customHeight="1" x14ac:dyDescent="0.25">
      <c r="A25" s="576" t="s">
        <v>709</v>
      </c>
      <c r="B25" s="590">
        <v>789405454</v>
      </c>
      <c r="C25" s="587">
        <v>809151635</v>
      </c>
      <c r="D25" s="580">
        <f t="shared" si="2"/>
        <v>19746181</v>
      </c>
      <c r="E25" s="566"/>
    </row>
    <row r="26" spans="1:6" s="588" customFormat="1" ht="9.75" customHeight="1" x14ac:dyDescent="0.25">
      <c r="A26" s="591"/>
      <c r="B26" s="592"/>
      <c r="C26" s="592"/>
      <c r="D26" s="593"/>
      <c r="E26" s="566"/>
    </row>
    <row r="27" spans="1:6" s="588" customFormat="1" ht="15" x14ac:dyDescent="0.25">
      <c r="A27" s="594"/>
      <c r="B27" s="594"/>
      <c r="C27" s="594"/>
      <c r="D27" s="594"/>
      <c r="E27" s="566"/>
    </row>
    <row r="28" spans="1:6" s="588" customFormat="1" ht="15" x14ac:dyDescent="0.25">
      <c r="A28" s="595"/>
      <c r="B28" s="596"/>
      <c r="C28" s="596"/>
      <c r="D28" s="596"/>
      <c r="E28" s="566"/>
    </row>
    <row r="31" spans="1:6" x14ac:dyDescent="0.2">
      <c r="A31" s="597"/>
      <c r="B31" s="598"/>
      <c r="C31" s="598"/>
      <c r="D31" s="598"/>
    </row>
    <row r="33" spans="8:8" x14ac:dyDescent="0.2">
      <c r="H33" s="1110"/>
    </row>
  </sheetData>
  <mergeCells count="7">
    <mergeCell ref="A1:D1"/>
    <mergeCell ref="A2:D2"/>
    <mergeCell ref="A3:D3"/>
    <mergeCell ref="A4:D4"/>
    <mergeCell ref="A6:A8"/>
    <mergeCell ref="B6:C7"/>
    <mergeCell ref="D6:D7"/>
  </mergeCells>
  <pageMargins left="0.75" right="0.4" top="1" bottom="1" header="0" footer="0"/>
  <pageSetup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8"/>
  <sheetViews>
    <sheetView showGridLines="0" zoomScale="58" zoomScaleNormal="58" workbookViewId="0">
      <selection activeCell="C35" sqref="C35"/>
    </sheetView>
  </sheetViews>
  <sheetFormatPr baseColWidth="10" defaultColWidth="11.5703125" defaultRowHeight="15.75" x14ac:dyDescent="0.25"/>
  <cols>
    <col min="1" max="1" width="8.140625" style="600" customWidth="1"/>
    <col min="2" max="2" width="3.28515625" style="600" customWidth="1"/>
    <col min="3" max="3" width="24.28515625" style="642" hidden="1" customWidth="1"/>
    <col min="4" max="4" width="23.5703125" style="642" customWidth="1"/>
    <col min="5" max="5" width="18.28515625" style="642" customWidth="1"/>
    <col min="6" max="6" width="20.42578125" style="642" customWidth="1"/>
    <col min="7" max="7" width="13.7109375" style="642" customWidth="1"/>
    <col min="8" max="8" width="8.5703125" style="642" customWidth="1"/>
    <col min="9" max="9" width="13.85546875" style="642" customWidth="1"/>
    <col min="10" max="10" width="10" style="642" customWidth="1"/>
    <col min="11" max="11" width="14.5703125" style="642" customWidth="1"/>
    <col min="12" max="12" width="10.28515625" style="642" customWidth="1"/>
    <col min="13" max="13" width="17.140625" style="644" customWidth="1"/>
    <col min="14" max="14" width="2" style="600" customWidth="1"/>
    <col min="15" max="16384" width="11.5703125" style="600"/>
  </cols>
  <sheetData>
    <row r="1" spans="2:13" ht="22.15" customHeight="1" x14ac:dyDescent="0.25">
      <c r="B1" s="999" t="s">
        <v>710</v>
      </c>
      <c r="C1" s="999"/>
      <c r="D1" s="999"/>
      <c r="E1" s="999"/>
      <c r="F1" s="999"/>
      <c r="G1" s="999"/>
      <c r="H1" s="999"/>
      <c r="I1" s="999"/>
      <c r="J1" s="999"/>
      <c r="K1" s="999"/>
      <c r="L1" s="999"/>
      <c r="M1" s="999"/>
    </row>
    <row r="2" spans="2:13" ht="16.5" thickBot="1" x14ac:dyDescent="0.3">
      <c r="B2" s="1000" t="s">
        <v>711</v>
      </c>
      <c r="C2" s="1000"/>
      <c r="D2" s="1000"/>
      <c r="E2" s="1000"/>
      <c r="F2" s="1000"/>
      <c r="G2" s="1000"/>
      <c r="H2" s="1000"/>
      <c r="I2" s="1000"/>
      <c r="J2" s="1000"/>
      <c r="K2" s="1000"/>
      <c r="L2" s="1000"/>
      <c r="M2" s="1000"/>
    </row>
    <row r="3" spans="2:13" ht="6.6" customHeight="1" x14ac:dyDescent="0.25"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</row>
    <row r="4" spans="2:13" ht="28.15" customHeight="1" x14ac:dyDescent="0.25">
      <c r="B4" s="602"/>
      <c r="C4" s="602" t="s">
        <v>712</v>
      </c>
      <c r="D4" s="603" t="s">
        <v>713</v>
      </c>
      <c r="E4" s="603" t="s">
        <v>714</v>
      </c>
      <c r="F4" s="603" t="s">
        <v>715</v>
      </c>
      <c r="G4" s="603" t="s">
        <v>716</v>
      </c>
      <c r="H4" s="603" t="s">
        <v>717</v>
      </c>
      <c r="I4" s="603" t="s">
        <v>718</v>
      </c>
      <c r="J4" s="603" t="s">
        <v>719</v>
      </c>
      <c r="K4" s="603" t="s">
        <v>720</v>
      </c>
      <c r="L4" s="603" t="s">
        <v>721</v>
      </c>
      <c r="M4" s="603" t="s">
        <v>722</v>
      </c>
    </row>
    <row r="5" spans="2:13" ht="6" customHeight="1" thickBot="1" x14ac:dyDescent="0.3">
      <c r="B5" s="604"/>
      <c r="C5" s="604"/>
      <c r="D5" s="605"/>
      <c r="E5" s="605"/>
      <c r="F5" s="605"/>
      <c r="G5" s="605"/>
      <c r="H5" s="605"/>
      <c r="I5" s="605"/>
      <c r="J5" s="605"/>
      <c r="K5" s="606"/>
      <c r="L5" s="605"/>
      <c r="M5" s="605"/>
    </row>
    <row r="6" spans="2:13" ht="27.6" customHeight="1" thickBot="1" x14ac:dyDescent="0.3">
      <c r="B6" s="607"/>
      <c r="C6" s="608"/>
      <c r="D6" s="1001" t="s">
        <v>723</v>
      </c>
      <c r="E6" s="1001"/>
      <c r="F6" s="609">
        <f>SUM(F7:F16)</f>
        <v>7307959086.2399998</v>
      </c>
      <c r="G6" s="610"/>
      <c r="H6" s="610"/>
      <c r="I6" s="610"/>
      <c r="J6" s="610"/>
      <c r="K6" s="610"/>
      <c r="L6" s="611"/>
      <c r="M6" s="611"/>
    </row>
    <row r="7" spans="2:13" ht="36.6" customHeight="1" thickTop="1" x14ac:dyDescent="0.25">
      <c r="B7" s="612">
        <v>1</v>
      </c>
      <c r="C7" s="613" t="s">
        <v>724</v>
      </c>
      <c r="D7" s="614" t="s">
        <v>725</v>
      </c>
      <c r="E7" s="615">
        <v>1940000000</v>
      </c>
      <c r="F7" s="615">
        <v>1557600000</v>
      </c>
      <c r="G7" s="616" t="s">
        <v>726</v>
      </c>
      <c r="H7" s="617">
        <v>1.35</v>
      </c>
      <c r="I7" s="618">
        <v>40893</v>
      </c>
      <c r="J7" s="619">
        <v>180</v>
      </c>
      <c r="K7" s="618">
        <v>46357</v>
      </c>
      <c r="L7" s="620" t="s">
        <v>727</v>
      </c>
      <c r="M7" s="620" t="s">
        <v>728</v>
      </c>
    </row>
    <row r="8" spans="2:13" ht="36" customHeight="1" x14ac:dyDescent="0.25">
      <c r="B8" s="612">
        <v>2</v>
      </c>
      <c r="C8" s="613" t="s">
        <v>724</v>
      </c>
      <c r="D8" s="614" t="s">
        <v>729</v>
      </c>
      <c r="E8" s="621">
        <v>1200000000</v>
      </c>
      <c r="F8" s="621">
        <v>1113684916.29</v>
      </c>
      <c r="G8" s="622">
        <v>0.09</v>
      </c>
      <c r="H8" s="623"/>
      <c r="I8" s="618">
        <v>41631</v>
      </c>
      <c r="J8" s="619">
        <v>179</v>
      </c>
      <c r="K8" s="618">
        <v>47092</v>
      </c>
      <c r="L8" s="620" t="s">
        <v>730</v>
      </c>
      <c r="M8" s="620" t="s">
        <v>728</v>
      </c>
    </row>
    <row r="9" spans="2:13" ht="25.15" customHeight="1" x14ac:dyDescent="0.25">
      <c r="B9" s="612">
        <v>3</v>
      </c>
      <c r="C9" s="613" t="s">
        <v>731</v>
      </c>
      <c r="D9" s="614" t="s">
        <v>617</v>
      </c>
      <c r="E9" s="621">
        <v>150000000</v>
      </c>
      <c r="F9" s="621">
        <v>0</v>
      </c>
      <c r="G9" s="624">
        <v>6.6000000000000003E-2</v>
      </c>
      <c r="H9" s="617"/>
      <c r="I9" s="618">
        <v>41242</v>
      </c>
      <c r="J9" s="619">
        <v>48</v>
      </c>
      <c r="K9" s="618">
        <v>42704</v>
      </c>
      <c r="L9" s="620" t="s">
        <v>732</v>
      </c>
      <c r="M9" s="620"/>
    </row>
    <row r="10" spans="2:13" ht="25.15" customHeight="1" x14ac:dyDescent="0.25">
      <c r="B10" s="612">
        <v>4</v>
      </c>
      <c r="C10" s="613" t="s">
        <v>731</v>
      </c>
      <c r="D10" s="614" t="s">
        <v>617</v>
      </c>
      <c r="E10" s="621">
        <v>1392000000</v>
      </c>
      <c r="F10" s="621">
        <v>1244342315.53</v>
      </c>
      <c r="G10" s="624">
        <v>6.88E-2</v>
      </c>
      <c r="H10" s="617">
        <v>0.95</v>
      </c>
      <c r="I10" s="618">
        <v>41626</v>
      </c>
      <c r="J10" s="619">
        <v>179</v>
      </c>
      <c r="K10" s="618">
        <v>47061</v>
      </c>
      <c r="L10" s="620" t="s">
        <v>730</v>
      </c>
      <c r="M10" s="625" t="s">
        <v>733</v>
      </c>
    </row>
    <row r="11" spans="2:13" ht="25.15" customHeight="1" x14ac:dyDescent="0.25">
      <c r="B11" s="612">
        <v>5</v>
      </c>
      <c r="C11" s="613" t="s">
        <v>731</v>
      </c>
      <c r="D11" s="614" t="s">
        <v>734</v>
      </c>
      <c r="E11" s="621">
        <v>752805612.47000003</v>
      </c>
      <c r="F11" s="621">
        <v>0</v>
      </c>
      <c r="G11" s="624" t="s">
        <v>735</v>
      </c>
      <c r="H11" s="617"/>
      <c r="I11" s="618">
        <v>41865</v>
      </c>
      <c r="J11" s="619">
        <v>204</v>
      </c>
      <c r="K11" s="618">
        <v>48014</v>
      </c>
      <c r="L11" s="620" t="s">
        <v>736</v>
      </c>
      <c r="M11" s="620"/>
    </row>
    <row r="12" spans="2:13" ht="25.15" customHeight="1" x14ac:dyDescent="0.25">
      <c r="B12" s="612">
        <v>6</v>
      </c>
      <c r="C12" s="613" t="s">
        <v>731</v>
      </c>
      <c r="D12" s="614" t="s">
        <v>737</v>
      </c>
      <c r="E12" s="621">
        <v>100000000</v>
      </c>
      <c r="F12" s="621">
        <v>0</v>
      </c>
      <c r="G12" s="616" t="s">
        <v>738</v>
      </c>
      <c r="H12" s="617">
        <v>2.7</v>
      </c>
      <c r="I12" s="618">
        <v>41256</v>
      </c>
      <c r="J12" s="619">
        <v>46</v>
      </c>
      <c r="K12" s="618">
        <v>42674</v>
      </c>
      <c r="L12" s="620" t="s">
        <v>727</v>
      </c>
      <c r="M12" s="620"/>
    </row>
    <row r="13" spans="2:13" ht="25.15" customHeight="1" x14ac:dyDescent="0.25">
      <c r="B13" s="612">
        <v>7</v>
      </c>
      <c r="C13" s="613" t="s">
        <v>731</v>
      </c>
      <c r="D13" s="614" t="s">
        <v>739</v>
      </c>
      <c r="E13" s="621">
        <v>200000000</v>
      </c>
      <c r="F13" s="621">
        <v>0</v>
      </c>
      <c r="G13" s="616" t="s">
        <v>738</v>
      </c>
      <c r="H13" s="617">
        <v>2.7</v>
      </c>
      <c r="I13" s="618">
        <v>41376</v>
      </c>
      <c r="J13" s="619">
        <v>32</v>
      </c>
      <c r="K13" s="618">
        <v>42704</v>
      </c>
      <c r="L13" s="620" t="s">
        <v>727</v>
      </c>
      <c r="M13" s="620"/>
    </row>
    <row r="14" spans="2:13" ht="25.15" customHeight="1" x14ac:dyDescent="0.25">
      <c r="B14" s="612">
        <v>8</v>
      </c>
      <c r="C14" s="613"/>
      <c r="D14" s="614" t="s">
        <v>740</v>
      </c>
      <c r="E14" s="621">
        <v>1000000000</v>
      </c>
      <c r="F14" s="621">
        <v>1000000000</v>
      </c>
      <c r="G14" s="616" t="s">
        <v>738</v>
      </c>
      <c r="H14" s="617">
        <v>1.08</v>
      </c>
      <c r="I14" s="618">
        <v>42173</v>
      </c>
      <c r="J14" s="619">
        <v>240</v>
      </c>
      <c r="K14" s="618">
        <v>49490</v>
      </c>
      <c r="L14" s="620" t="s">
        <v>727</v>
      </c>
      <c r="M14" s="625" t="s">
        <v>741</v>
      </c>
    </row>
    <row r="15" spans="2:13" ht="26.45" customHeight="1" x14ac:dyDescent="0.25">
      <c r="B15" s="612">
        <v>9</v>
      </c>
      <c r="C15" s="613" t="s">
        <v>731</v>
      </c>
      <c r="D15" s="614" t="s">
        <v>742</v>
      </c>
      <c r="E15" s="621">
        <v>2400000000</v>
      </c>
      <c r="F15" s="621">
        <v>2392331854.4200001</v>
      </c>
      <c r="G15" s="624" t="s">
        <v>738</v>
      </c>
      <c r="H15" s="617">
        <v>0.79</v>
      </c>
      <c r="I15" s="618">
        <v>42299</v>
      </c>
      <c r="J15" s="619">
        <v>180</v>
      </c>
      <c r="K15" s="626">
        <v>47812</v>
      </c>
      <c r="L15" s="620" t="s">
        <v>727</v>
      </c>
      <c r="M15" s="625" t="s">
        <v>743</v>
      </c>
    </row>
    <row r="16" spans="2:13" ht="10.15" customHeight="1" thickBot="1" x14ac:dyDescent="0.3">
      <c r="B16" s="612"/>
      <c r="C16" s="613"/>
      <c r="D16" s="614"/>
      <c r="E16" s="621"/>
      <c r="F16" s="621"/>
      <c r="G16" s="624"/>
      <c r="H16" s="617"/>
      <c r="I16" s="618"/>
      <c r="J16" s="619"/>
      <c r="K16" s="626"/>
      <c r="L16" s="620"/>
      <c r="M16" s="620"/>
    </row>
    <row r="17" spans="2:13" ht="28.15" customHeight="1" thickBot="1" x14ac:dyDescent="0.3">
      <c r="B17" s="627"/>
      <c r="C17" s="627"/>
      <c r="D17" s="1001" t="s">
        <v>744</v>
      </c>
      <c r="E17" s="1001"/>
      <c r="F17" s="609">
        <f>SUM(F18:F23)</f>
        <v>3365916182</v>
      </c>
      <c r="G17" s="610"/>
      <c r="H17" s="610"/>
      <c r="I17" s="610"/>
      <c r="J17" s="610"/>
      <c r="K17" s="610"/>
      <c r="L17" s="611"/>
      <c r="M17" s="611"/>
    </row>
    <row r="18" spans="2:13" s="628" customFormat="1" ht="25.15" customHeight="1" thickTop="1" x14ac:dyDescent="0.25">
      <c r="B18" s="612">
        <v>1</v>
      </c>
      <c r="C18" s="613" t="s">
        <v>724</v>
      </c>
      <c r="D18" s="614" t="s">
        <v>745</v>
      </c>
      <c r="E18" s="615">
        <v>2082453349.8199999</v>
      </c>
      <c r="F18" s="615">
        <v>2031791335</v>
      </c>
      <c r="G18" s="617" t="s">
        <v>746</v>
      </c>
      <c r="H18" s="617">
        <v>0.68</v>
      </c>
      <c r="I18" s="618">
        <v>40709</v>
      </c>
      <c r="J18" s="619">
        <v>240</v>
      </c>
      <c r="K18" s="618">
        <v>48062</v>
      </c>
      <c r="L18" s="620" t="s">
        <v>727</v>
      </c>
      <c r="M18" s="620" t="s">
        <v>747</v>
      </c>
    </row>
    <row r="19" spans="2:13" s="628" customFormat="1" ht="25.15" customHeight="1" x14ac:dyDescent="0.25">
      <c r="B19" s="612">
        <v>2</v>
      </c>
      <c r="C19" s="613"/>
      <c r="D19" s="614" t="s">
        <v>748</v>
      </c>
      <c r="E19" s="615">
        <v>583918166</v>
      </c>
      <c r="F19" s="615">
        <v>562951130</v>
      </c>
      <c r="G19" s="617" t="s">
        <v>749</v>
      </c>
      <c r="H19" s="617">
        <v>1.1399999999999999</v>
      </c>
      <c r="I19" s="618">
        <v>41116</v>
      </c>
      <c r="J19" s="619">
        <v>240</v>
      </c>
      <c r="K19" s="618">
        <v>48492</v>
      </c>
      <c r="L19" s="620" t="s">
        <v>727</v>
      </c>
      <c r="M19" s="620"/>
    </row>
    <row r="20" spans="2:13" s="628" customFormat="1" ht="25.15" customHeight="1" x14ac:dyDescent="0.25">
      <c r="B20" s="612">
        <v>3</v>
      </c>
      <c r="C20" s="613"/>
      <c r="D20" s="614" t="s">
        <v>750</v>
      </c>
      <c r="E20" s="615">
        <v>316000000</v>
      </c>
      <c r="F20" s="615">
        <v>260526230</v>
      </c>
      <c r="G20" s="617" t="s">
        <v>751</v>
      </c>
      <c r="H20" s="617">
        <v>0.93</v>
      </c>
      <c r="I20" s="618">
        <v>41131</v>
      </c>
      <c r="J20" s="619">
        <v>240</v>
      </c>
      <c r="K20" s="618">
        <v>48547</v>
      </c>
      <c r="L20" s="620" t="s">
        <v>727</v>
      </c>
      <c r="M20" s="620"/>
    </row>
    <row r="21" spans="2:13" s="628" customFormat="1" ht="25.15" customHeight="1" x14ac:dyDescent="0.25">
      <c r="B21" s="612">
        <v>4</v>
      </c>
      <c r="C21" s="613"/>
      <c r="D21" s="614" t="s">
        <v>752</v>
      </c>
      <c r="E21" s="621">
        <v>300000000</v>
      </c>
      <c r="F21" s="621">
        <v>210927487</v>
      </c>
      <c r="G21" s="617" t="s">
        <v>753</v>
      </c>
      <c r="H21" s="617">
        <v>0.9</v>
      </c>
      <c r="I21" s="618">
        <v>41606</v>
      </c>
      <c r="J21" s="619">
        <v>240</v>
      </c>
      <c r="K21" s="618">
        <v>49048</v>
      </c>
      <c r="L21" s="620" t="s">
        <v>727</v>
      </c>
      <c r="M21" s="620"/>
    </row>
    <row r="22" spans="2:13" s="628" customFormat="1" ht="24.6" customHeight="1" x14ac:dyDescent="0.25">
      <c r="B22" s="629">
        <v>5</v>
      </c>
      <c r="C22" s="613" t="s">
        <v>724</v>
      </c>
      <c r="D22" s="614" t="s">
        <v>754</v>
      </c>
      <c r="E22" s="621">
        <v>405456000</v>
      </c>
      <c r="F22" s="621">
        <v>299720000</v>
      </c>
      <c r="G22" s="617" t="s">
        <v>755</v>
      </c>
      <c r="H22" s="617">
        <v>1.08</v>
      </c>
      <c r="I22" s="618">
        <v>42146</v>
      </c>
      <c r="J22" s="619">
        <v>240</v>
      </c>
      <c r="K22" s="618">
        <v>49608</v>
      </c>
      <c r="L22" s="620" t="s">
        <v>727</v>
      </c>
      <c r="M22" s="620"/>
    </row>
    <row r="23" spans="2:13" s="628" customFormat="1" ht="7.9" customHeight="1" thickBot="1" x14ac:dyDescent="0.3">
      <c r="B23" s="629"/>
      <c r="C23" s="613"/>
      <c r="D23" s="614"/>
      <c r="E23" s="621"/>
      <c r="F23" s="621"/>
      <c r="G23" s="617"/>
      <c r="H23" s="617"/>
      <c r="I23" s="618"/>
      <c r="J23" s="619"/>
      <c r="K23" s="618"/>
      <c r="L23" s="620"/>
      <c r="M23" s="620"/>
    </row>
    <row r="24" spans="2:13" ht="27.6" customHeight="1" thickBot="1" x14ac:dyDescent="0.3">
      <c r="B24" s="627"/>
      <c r="C24" s="627"/>
      <c r="D24" s="1001" t="s">
        <v>756</v>
      </c>
      <c r="E24" s="1001"/>
      <c r="F24" s="609">
        <f>SUM(F28:F33)</f>
        <v>1061100000</v>
      </c>
      <c r="G24" s="610"/>
      <c r="H24" s="610"/>
      <c r="I24" s="610"/>
      <c r="J24" s="610"/>
      <c r="K24" s="610"/>
      <c r="L24" s="611"/>
      <c r="M24" s="611"/>
    </row>
    <row r="25" spans="2:13" s="628" customFormat="1" ht="25.15" hidden="1" customHeight="1" x14ac:dyDescent="0.25">
      <c r="B25" s="612">
        <v>1</v>
      </c>
      <c r="C25" s="613"/>
      <c r="D25" s="614" t="s">
        <v>757</v>
      </c>
      <c r="E25" s="621">
        <v>1137500000</v>
      </c>
      <c r="F25" s="621">
        <v>0</v>
      </c>
      <c r="G25" s="617" t="s">
        <v>738</v>
      </c>
      <c r="H25" s="617">
        <v>1.5</v>
      </c>
      <c r="I25" s="618">
        <v>42391</v>
      </c>
      <c r="J25" s="619">
        <v>7</v>
      </c>
      <c r="K25" s="618">
        <v>42613</v>
      </c>
      <c r="L25" s="620" t="s">
        <v>758</v>
      </c>
      <c r="M25" s="620"/>
    </row>
    <row r="26" spans="2:13" s="628" customFormat="1" ht="25.15" hidden="1" customHeight="1" x14ac:dyDescent="0.25">
      <c r="B26" s="612">
        <v>2</v>
      </c>
      <c r="C26" s="613"/>
      <c r="D26" s="614" t="s">
        <v>759</v>
      </c>
      <c r="E26" s="621">
        <v>625000000</v>
      </c>
      <c r="F26" s="621">
        <v>0</v>
      </c>
      <c r="G26" s="617" t="s">
        <v>738</v>
      </c>
      <c r="H26" s="617">
        <v>1.3</v>
      </c>
      <c r="I26" s="618">
        <v>41659</v>
      </c>
      <c r="J26" s="619">
        <v>11</v>
      </c>
      <c r="K26" s="618">
        <v>42004</v>
      </c>
      <c r="L26" s="620" t="s">
        <v>758</v>
      </c>
      <c r="M26" s="620"/>
    </row>
    <row r="27" spans="2:13" s="628" customFormat="1" ht="25.15" hidden="1" customHeight="1" x14ac:dyDescent="0.25">
      <c r="B27" s="612">
        <v>3</v>
      </c>
      <c r="C27" s="613"/>
      <c r="D27" s="614" t="s">
        <v>760</v>
      </c>
      <c r="E27" s="621">
        <v>400000000</v>
      </c>
      <c r="F27" s="621">
        <v>0</v>
      </c>
      <c r="G27" s="617">
        <v>4.9000000000000004</v>
      </c>
      <c r="H27" s="617"/>
      <c r="I27" s="618">
        <v>42415</v>
      </c>
      <c r="J27" s="619">
        <v>2</v>
      </c>
      <c r="K27" s="618">
        <v>42489</v>
      </c>
      <c r="L27" s="620"/>
      <c r="M27" s="620"/>
    </row>
    <row r="28" spans="2:13" s="628" customFormat="1" ht="25.15" hidden="1" customHeight="1" x14ac:dyDescent="0.25">
      <c r="B28" s="612">
        <v>4</v>
      </c>
      <c r="C28" s="613"/>
      <c r="D28" s="614" t="s">
        <v>757</v>
      </c>
      <c r="E28" s="621">
        <v>812500000</v>
      </c>
      <c r="F28" s="621">
        <v>0</v>
      </c>
      <c r="G28" s="617" t="s">
        <v>738</v>
      </c>
      <c r="H28" s="617">
        <v>1.5</v>
      </c>
      <c r="I28" s="618">
        <v>42479</v>
      </c>
      <c r="J28" s="619">
        <v>7</v>
      </c>
      <c r="K28" s="618">
        <v>42613</v>
      </c>
      <c r="L28" s="620" t="s">
        <v>758</v>
      </c>
      <c r="M28" s="620"/>
    </row>
    <row r="29" spans="2:13" s="628" customFormat="1" ht="25.15" hidden="1" customHeight="1" x14ac:dyDescent="0.25">
      <c r="B29" s="612">
        <v>5</v>
      </c>
      <c r="C29" s="613"/>
      <c r="D29" s="614" t="s">
        <v>760</v>
      </c>
      <c r="E29" s="621">
        <v>300000000</v>
      </c>
      <c r="F29" s="621">
        <v>0</v>
      </c>
      <c r="G29" s="617">
        <v>5.43</v>
      </c>
      <c r="H29" s="617"/>
      <c r="I29" s="618">
        <v>42492</v>
      </c>
      <c r="J29" s="619">
        <v>1</v>
      </c>
      <c r="K29" s="618">
        <v>42551</v>
      </c>
      <c r="L29" s="620"/>
      <c r="M29" s="620"/>
    </row>
    <row r="30" spans="2:13" s="628" customFormat="1" ht="25.15" customHeight="1" thickTop="1" x14ac:dyDescent="0.25">
      <c r="B30" s="612">
        <v>3</v>
      </c>
      <c r="C30" s="613"/>
      <c r="D30" s="614" t="s">
        <v>757</v>
      </c>
      <c r="E30" s="621">
        <v>2000000000</v>
      </c>
      <c r="F30" s="621">
        <v>1061100000</v>
      </c>
      <c r="G30" s="617" t="s">
        <v>738</v>
      </c>
      <c r="H30" s="617">
        <v>1.5</v>
      </c>
      <c r="I30" s="618">
        <v>42717</v>
      </c>
      <c r="J30" s="619">
        <v>12</v>
      </c>
      <c r="K30" s="618">
        <v>43081</v>
      </c>
      <c r="L30" s="620" t="s">
        <v>758</v>
      </c>
      <c r="M30" s="620"/>
    </row>
    <row r="31" spans="2:13" s="628" customFormat="1" ht="25.15" hidden="1" customHeight="1" x14ac:dyDescent="0.25">
      <c r="B31" s="612">
        <v>4</v>
      </c>
      <c r="C31" s="613" t="s">
        <v>724</v>
      </c>
      <c r="D31" s="614" t="s">
        <v>760</v>
      </c>
      <c r="E31" s="621">
        <v>400000000</v>
      </c>
      <c r="F31" s="621">
        <v>0</v>
      </c>
      <c r="G31" s="617" t="s">
        <v>738</v>
      </c>
      <c r="H31" s="617">
        <v>1.3</v>
      </c>
      <c r="I31" s="618">
        <v>42356</v>
      </c>
      <c r="J31" s="619">
        <v>3</v>
      </c>
      <c r="K31" s="618">
        <v>42446</v>
      </c>
      <c r="L31" s="620" t="s">
        <v>758</v>
      </c>
      <c r="M31" s="620"/>
    </row>
    <row r="32" spans="2:13" s="628" customFormat="1" ht="25.15" hidden="1" customHeight="1" x14ac:dyDescent="0.25">
      <c r="B32" s="612">
        <v>5</v>
      </c>
      <c r="C32" s="613" t="s">
        <v>724</v>
      </c>
      <c r="D32" s="614" t="s">
        <v>760</v>
      </c>
      <c r="E32" s="621">
        <v>300000000</v>
      </c>
      <c r="F32" s="621">
        <v>0</v>
      </c>
      <c r="G32" s="630">
        <v>5.4300000000000001E-2</v>
      </c>
      <c r="H32" s="617"/>
      <c r="I32" s="618">
        <v>42492</v>
      </c>
      <c r="J32" s="619">
        <v>3</v>
      </c>
      <c r="K32" s="618">
        <v>42551</v>
      </c>
      <c r="L32" s="620" t="s">
        <v>758</v>
      </c>
      <c r="M32" s="620"/>
    </row>
    <row r="33" spans="2:13" s="628" customFormat="1" ht="7.9" customHeight="1" thickBot="1" x14ac:dyDescent="0.3">
      <c r="B33" s="631"/>
      <c r="C33" s="632"/>
      <c r="D33" s="633"/>
      <c r="E33" s="634"/>
      <c r="F33" s="634"/>
      <c r="G33" s="635"/>
      <c r="H33" s="1109"/>
      <c r="I33" s="636"/>
      <c r="J33" s="637"/>
      <c r="K33" s="636"/>
      <c r="L33" s="638"/>
      <c r="M33" s="638"/>
    </row>
    <row r="34" spans="2:13" ht="6" customHeight="1" x14ac:dyDescent="0.25">
      <c r="C34" s="639"/>
      <c r="D34" s="640"/>
      <c r="E34" s="640"/>
      <c r="F34" s="640"/>
      <c r="G34" s="640"/>
      <c r="H34" s="640"/>
      <c r="I34" s="640"/>
      <c r="J34" s="640"/>
      <c r="K34" s="640"/>
      <c r="L34" s="640"/>
      <c r="M34" s="640"/>
    </row>
    <row r="35" spans="2:13" ht="13.9" customHeight="1" x14ac:dyDescent="0.25">
      <c r="B35" s="641" t="s">
        <v>761</v>
      </c>
      <c r="E35" s="643"/>
    </row>
    <row r="36" spans="2:13" ht="30" customHeight="1" x14ac:dyDescent="0.25">
      <c r="B36" s="1002" t="s">
        <v>762</v>
      </c>
      <c r="C36" s="1002"/>
      <c r="D36" s="1002"/>
      <c r="E36" s="1002"/>
      <c r="F36" s="1002"/>
      <c r="G36" s="1002"/>
      <c r="H36" s="1002"/>
      <c r="I36" s="1002"/>
      <c r="J36" s="1002"/>
      <c r="K36" s="1002"/>
      <c r="L36" s="1002"/>
      <c r="M36" s="1002"/>
    </row>
    <row r="37" spans="2:13" x14ac:dyDescent="0.25">
      <c r="B37" s="645" t="s">
        <v>763</v>
      </c>
    </row>
    <row r="38" spans="2:13" x14ac:dyDescent="0.25">
      <c r="B38" s="645"/>
    </row>
  </sheetData>
  <mergeCells count="6">
    <mergeCell ref="B36:M36"/>
    <mergeCell ref="B1:M1"/>
    <mergeCell ref="B2:M2"/>
    <mergeCell ref="D6:E6"/>
    <mergeCell ref="D17:E17"/>
    <mergeCell ref="D24:E24"/>
  </mergeCells>
  <pageMargins left="0.74803149606299213" right="0.74803149606299213" top="0.98425196850393704" bottom="0.98425196850393704" header="0.51181102362204722" footer="0.51181102362204722"/>
  <pageSetup scale="66"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3"/>
  <sheetViews>
    <sheetView showGridLines="0" zoomScale="69" zoomScaleNormal="69" workbookViewId="0">
      <selection activeCell="C35" sqref="C35"/>
    </sheetView>
  </sheetViews>
  <sheetFormatPr baseColWidth="10" defaultColWidth="11.5703125" defaultRowHeight="12.75" x14ac:dyDescent="0.2"/>
  <cols>
    <col min="1" max="1" width="1.7109375" style="646" customWidth="1"/>
    <col min="2" max="2" width="16.7109375" style="646" customWidth="1"/>
    <col min="3" max="3" width="13.7109375" style="646" customWidth="1"/>
    <col min="4" max="4" width="10.42578125" style="646" customWidth="1"/>
    <col min="5" max="5" width="18.42578125" style="646" customWidth="1"/>
    <col min="6" max="6" width="15.7109375" style="646" customWidth="1"/>
    <col min="7" max="7" width="11.5703125" style="646" customWidth="1"/>
    <col min="8" max="8" width="13.28515625" style="646" customWidth="1"/>
    <col min="9" max="9" width="3.140625" style="646" customWidth="1"/>
    <col min="10" max="16384" width="11.5703125" style="646"/>
  </cols>
  <sheetData>
    <row r="2" spans="2:9" ht="20.25" x14ac:dyDescent="0.2">
      <c r="B2" s="1026"/>
      <c r="C2" s="1026"/>
      <c r="D2" s="1026"/>
      <c r="E2" s="1026"/>
      <c r="F2" s="1026"/>
      <c r="G2" s="1026"/>
      <c r="H2" s="1026"/>
      <c r="I2" s="1026"/>
    </row>
    <row r="3" spans="2:9" ht="18" x14ac:dyDescent="0.2">
      <c r="B3" s="1027"/>
      <c r="C3" s="1027"/>
      <c r="D3" s="1027"/>
      <c r="E3" s="1027"/>
      <c r="F3" s="1027"/>
      <c r="G3" s="1027"/>
      <c r="H3" s="1027"/>
      <c r="I3" s="1027"/>
    </row>
    <row r="4" spans="2:9" ht="15" x14ac:dyDescent="0.2">
      <c r="B4" s="1028"/>
      <c r="C4" s="1028"/>
      <c r="D4" s="1028"/>
      <c r="E4" s="1028"/>
      <c r="F4" s="1028"/>
      <c r="G4" s="1028"/>
      <c r="H4" s="1028"/>
      <c r="I4" s="1028"/>
    </row>
    <row r="5" spans="2:9" ht="15.6" customHeight="1" thickBot="1" x14ac:dyDescent="0.25">
      <c r="B5" s="1029" t="s">
        <v>764</v>
      </c>
      <c r="C5" s="1029"/>
      <c r="D5" s="1029"/>
      <c r="E5" s="1029"/>
      <c r="F5" s="1029"/>
      <c r="G5" s="1029"/>
      <c r="H5" s="1029"/>
      <c r="I5" s="647"/>
    </row>
    <row r="6" spans="2:9" ht="13.15" customHeight="1" thickTop="1" x14ac:dyDescent="0.2">
      <c r="B6" s="1020" t="s">
        <v>765</v>
      </c>
      <c r="C6" s="1020" t="s">
        <v>766</v>
      </c>
      <c r="D6" s="1020" t="s">
        <v>767</v>
      </c>
      <c r="E6" s="1020" t="s">
        <v>768</v>
      </c>
      <c r="F6" s="1020" t="s">
        <v>769</v>
      </c>
      <c r="G6" s="1020" t="s">
        <v>770</v>
      </c>
      <c r="H6" s="1020" t="s">
        <v>771</v>
      </c>
      <c r="I6" s="648"/>
    </row>
    <row r="7" spans="2:9" ht="18" customHeight="1" x14ac:dyDescent="0.2">
      <c r="B7" s="1021"/>
      <c r="C7" s="1021"/>
      <c r="D7" s="1021"/>
      <c r="E7" s="1021"/>
      <c r="F7" s="1021"/>
      <c r="G7" s="1021"/>
      <c r="H7" s="1021"/>
      <c r="I7" s="648"/>
    </row>
    <row r="8" spans="2:9" ht="15" customHeight="1" thickBot="1" x14ac:dyDescent="0.25">
      <c r="B8" s="1022"/>
      <c r="C8" s="1022"/>
      <c r="D8" s="1022"/>
      <c r="E8" s="1022"/>
      <c r="F8" s="1022"/>
      <c r="G8" s="1022"/>
      <c r="H8" s="1022"/>
      <c r="I8" s="648"/>
    </row>
    <row r="9" spans="2:9" ht="7.15" customHeight="1" thickTop="1" x14ac:dyDescent="0.2">
      <c r="B9" s="649"/>
      <c r="C9" s="649"/>
      <c r="D9" s="650"/>
      <c r="E9" s="651"/>
      <c r="F9" s="651"/>
      <c r="G9" s="651"/>
      <c r="H9" s="651"/>
      <c r="I9" s="648"/>
    </row>
    <row r="10" spans="2:9" ht="7.15" customHeight="1" x14ac:dyDescent="0.2">
      <c r="B10" s="1017" t="s">
        <v>772</v>
      </c>
      <c r="C10" s="1017" t="s">
        <v>773</v>
      </c>
      <c r="D10" s="1018" t="s">
        <v>774</v>
      </c>
      <c r="E10" s="1023" t="s">
        <v>775</v>
      </c>
      <c r="F10" s="1024" t="s">
        <v>776</v>
      </c>
      <c r="G10" s="1003">
        <v>42522</v>
      </c>
      <c r="H10" s="1025">
        <v>43619</v>
      </c>
      <c r="I10" s="648"/>
    </row>
    <row r="11" spans="2:9" ht="26.45" customHeight="1" x14ac:dyDescent="0.2">
      <c r="B11" s="1006"/>
      <c r="C11" s="1006"/>
      <c r="D11" s="1008"/>
      <c r="E11" s="1013"/>
      <c r="F11" s="1013"/>
      <c r="G11" s="1004"/>
      <c r="H11" s="1015"/>
      <c r="I11" s="648"/>
    </row>
    <row r="12" spans="2:9" ht="9.6" customHeight="1" x14ac:dyDescent="0.2">
      <c r="B12" s="1006"/>
      <c r="C12" s="1006"/>
      <c r="D12" s="1008"/>
      <c r="E12" s="1013"/>
      <c r="F12" s="1013"/>
      <c r="G12" s="1004"/>
      <c r="H12" s="1015"/>
      <c r="I12" s="648"/>
    </row>
    <row r="13" spans="2:9" ht="2.4500000000000002" customHeight="1" x14ac:dyDescent="0.2">
      <c r="B13" s="1007"/>
      <c r="C13" s="1007"/>
      <c r="D13" s="1009"/>
      <c r="E13" s="1014"/>
      <c r="F13" s="1014"/>
      <c r="G13" s="1005"/>
      <c r="H13" s="1016"/>
      <c r="I13" s="648"/>
    </row>
    <row r="14" spans="2:9" ht="12.6" customHeight="1" x14ac:dyDescent="0.2">
      <c r="B14" s="1017" t="s">
        <v>777</v>
      </c>
      <c r="C14" s="1017" t="s">
        <v>778</v>
      </c>
      <c r="D14" s="1018" t="s">
        <v>779</v>
      </c>
      <c r="E14" s="1019" t="s">
        <v>780</v>
      </c>
      <c r="F14" s="1019" t="s">
        <v>781</v>
      </c>
      <c r="G14" s="1003">
        <v>42186</v>
      </c>
      <c r="H14" s="1003">
        <v>42916</v>
      </c>
      <c r="I14" s="648"/>
    </row>
    <row r="15" spans="2:9" ht="24.6" customHeight="1" x14ac:dyDescent="0.2">
      <c r="B15" s="1006"/>
      <c r="C15" s="1006"/>
      <c r="D15" s="1008"/>
      <c r="E15" s="1010"/>
      <c r="F15" s="1010"/>
      <c r="G15" s="1004"/>
      <c r="H15" s="1004"/>
    </row>
    <row r="16" spans="2:9" ht="7.9" customHeight="1" x14ac:dyDescent="0.2">
      <c r="B16" s="1007"/>
      <c r="C16" s="1007"/>
      <c r="D16" s="1009"/>
      <c r="E16" s="1011"/>
      <c r="F16" s="1011"/>
      <c r="G16" s="1005"/>
      <c r="H16" s="1005"/>
    </row>
    <row r="17" spans="2:8" ht="9.6" customHeight="1" x14ac:dyDescent="0.2">
      <c r="B17" s="1006" t="s">
        <v>782</v>
      </c>
      <c r="C17" s="1006" t="s">
        <v>783</v>
      </c>
      <c r="D17" s="1008" t="s">
        <v>774</v>
      </c>
      <c r="E17" s="1010" t="s">
        <v>784</v>
      </c>
      <c r="F17" s="1012" t="s">
        <v>785</v>
      </c>
      <c r="G17" s="1004">
        <v>42431</v>
      </c>
      <c r="H17" s="1015">
        <v>43159</v>
      </c>
    </row>
    <row r="18" spans="2:8" x14ac:dyDescent="0.2">
      <c r="B18" s="1006"/>
      <c r="C18" s="1006"/>
      <c r="D18" s="1008"/>
      <c r="E18" s="1010"/>
      <c r="F18" s="1013"/>
      <c r="G18" s="1004"/>
      <c r="H18" s="1015"/>
    </row>
    <row r="19" spans="2:8" ht="10.9" customHeight="1" x14ac:dyDescent="0.2">
      <c r="B19" s="1007"/>
      <c r="C19" s="1007"/>
      <c r="D19" s="1009"/>
      <c r="E19" s="1011"/>
      <c r="F19" s="1014"/>
      <c r="G19" s="1005"/>
      <c r="H19" s="1016"/>
    </row>
    <row r="33" spans="8:8" x14ac:dyDescent="0.2">
      <c r="H33" s="1108"/>
    </row>
  </sheetData>
  <mergeCells count="32">
    <mergeCell ref="B2:I2"/>
    <mergeCell ref="B3:I3"/>
    <mergeCell ref="B4:I4"/>
    <mergeCell ref="B5:H5"/>
    <mergeCell ref="B6:B8"/>
    <mergeCell ref="C6:C8"/>
    <mergeCell ref="D6:D8"/>
    <mergeCell ref="E6:E8"/>
    <mergeCell ref="F6:F8"/>
    <mergeCell ref="G6:G8"/>
    <mergeCell ref="H6:H8"/>
    <mergeCell ref="B10:B13"/>
    <mergeCell ref="C10:C13"/>
    <mergeCell ref="D10:D13"/>
    <mergeCell ref="E10:E13"/>
    <mergeCell ref="F10:F13"/>
    <mergeCell ref="G10:G13"/>
    <mergeCell ref="H10:H13"/>
    <mergeCell ref="H14:H16"/>
    <mergeCell ref="B17:B19"/>
    <mergeCell ref="C17:C19"/>
    <mergeCell ref="D17:D19"/>
    <mergeCell ref="E17:E19"/>
    <mergeCell ref="F17:F19"/>
    <mergeCell ref="G17:G19"/>
    <mergeCell ref="H17:H19"/>
    <mergeCell ref="B14:B16"/>
    <mergeCell ref="C14:C16"/>
    <mergeCell ref="D14:D16"/>
    <mergeCell ref="E14:E16"/>
    <mergeCell ref="F14:F16"/>
    <mergeCell ref="G14:G1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showGridLines="0" zoomScale="90" zoomScaleNormal="90" workbookViewId="0">
      <selection activeCell="C35" sqref="C35"/>
    </sheetView>
  </sheetViews>
  <sheetFormatPr baseColWidth="10" defaultRowHeight="14.25" x14ac:dyDescent="0.2"/>
  <cols>
    <col min="1" max="1" width="0.7109375" style="652" customWidth="1"/>
    <col min="2" max="2" width="1.5703125" style="652" customWidth="1"/>
    <col min="3" max="3" width="0.7109375" style="652" customWidth="1"/>
    <col min="4" max="4" width="29.140625" style="652" customWidth="1"/>
    <col min="5" max="5" width="13.42578125" style="652" customWidth="1"/>
    <col min="6" max="93" width="11.42578125" style="652"/>
    <col min="94" max="94" width="0.7109375" style="652" customWidth="1"/>
    <col min="95" max="96" width="1.5703125" style="652" customWidth="1"/>
    <col min="97" max="97" width="16.42578125" style="652" customWidth="1"/>
    <col min="98" max="100" width="10.42578125" style="652" customWidth="1"/>
    <col min="101" max="101" width="8.7109375" style="652" customWidth="1"/>
    <col min="102" max="102" width="0.7109375" style="652" customWidth="1"/>
    <col min="103" max="103" width="3.140625" style="652" customWidth="1"/>
    <col min="104" max="104" width="1.140625" style="652" customWidth="1"/>
    <col min="105" max="105" width="18" style="652" customWidth="1"/>
    <col min="106" max="106" width="9.42578125" style="652" customWidth="1"/>
    <col min="107" max="107" width="8.7109375" style="652" customWidth="1"/>
    <col min="108" max="108" width="9.28515625" style="652" customWidth="1"/>
    <col min="109" max="109" width="10.140625" style="652" customWidth="1"/>
    <col min="110" max="110" width="5.140625" style="652" customWidth="1"/>
    <col min="111" max="111" width="10.140625" style="652" customWidth="1"/>
    <col min="112" max="112" width="6.42578125" style="652" customWidth="1"/>
    <col min="113" max="113" width="11.42578125" style="652"/>
    <col min="114" max="114" width="1.28515625" style="652" customWidth="1"/>
    <col min="115" max="115" width="1.42578125" style="652" customWidth="1"/>
    <col min="116" max="116" width="8.28515625" style="652" customWidth="1"/>
    <col min="117" max="117" width="11.42578125" style="652"/>
    <col min="118" max="119" width="10.7109375" style="652" customWidth="1"/>
    <col min="120" max="120" width="10.28515625" style="652" customWidth="1"/>
    <col min="121" max="121" width="11.28515625" style="652" customWidth="1"/>
    <col min="122" max="122" width="7.7109375" style="652" customWidth="1"/>
    <col min="123" max="123" width="10.140625" style="652" customWidth="1"/>
    <col min="124" max="124" width="6.5703125" style="652" customWidth="1"/>
    <col min="125" max="125" width="1.140625" style="652" customWidth="1"/>
    <col min="126" max="126" width="24.5703125" style="652" customWidth="1"/>
    <col min="127" max="127" width="9.85546875" style="652" customWidth="1"/>
    <col min="128" max="128" width="10.7109375" style="652" customWidth="1"/>
    <col min="129" max="129" width="10.85546875" style="652" customWidth="1"/>
    <col min="130" max="130" width="11.140625" style="652" customWidth="1"/>
    <col min="131" max="131" width="9.85546875" style="652" customWidth="1"/>
    <col min="132" max="132" width="1" style="652" customWidth="1"/>
    <col min="133" max="133" width="16.5703125" style="652" customWidth="1"/>
    <col min="134" max="134" width="0.5703125" style="652" customWidth="1"/>
    <col min="135" max="135" width="0.7109375" style="652" customWidth="1"/>
    <col min="136" max="136" width="27.85546875" style="652" customWidth="1"/>
    <col min="137" max="137" width="0.85546875" style="652" customWidth="1"/>
    <col min="138" max="138" width="27.42578125" style="652" customWidth="1"/>
    <col min="139" max="139" width="14.7109375" style="652" customWidth="1"/>
    <col min="140" max="140" width="0.42578125" style="652" customWidth="1"/>
    <col min="141" max="141" width="0.7109375" style="652" customWidth="1"/>
    <col min="142" max="142" width="21.7109375" style="652" customWidth="1"/>
    <col min="143" max="143" width="1.28515625" style="652" customWidth="1"/>
    <col min="144" max="144" width="21.140625" style="652" customWidth="1"/>
    <col min="145" max="349" width="11.42578125" style="652"/>
    <col min="350" max="350" width="0.7109375" style="652" customWidth="1"/>
    <col min="351" max="352" width="1.5703125" style="652" customWidth="1"/>
    <col min="353" max="353" width="16.42578125" style="652" customWidth="1"/>
    <col min="354" max="356" width="10.42578125" style="652" customWidth="1"/>
    <col min="357" max="357" width="8.7109375" style="652" customWidth="1"/>
    <col min="358" max="358" width="0.7109375" style="652" customWidth="1"/>
    <col min="359" max="359" width="3.140625" style="652" customWidth="1"/>
    <col min="360" max="360" width="1.140625" style="652" customWidth="1"/>
    <col min="361" max="361" width="18" style="652" customWidth="1"/>
    <col min="362" max="362" width="9.42578125" style="652" customWidth="1"/>
    <col min="363" max="363" width="8.7109375" style="652" customWidth="1"/>
    <col min="364" max="364" width="9.28515625" style="652" customWidth="1"/>
    <col min="365" max="365" width="10.140625" style="652" customWidth="1"/>
    <col min="366" max="366" width="5.140625" style="652" customWidth="1"/>
    <col min="367" max="367" width="10.140625" style="652" customWidth="1"/>
    <col min="368" max="368" width="6.42578125" style="652" customWidth="1"/>
    <col min="369" max="369" width="11.42578125" style="652"/>
    <col min="370" max="370" width="1.28515625" style="652" customWidth="1"/>
    <col min="371" max="371" width="1.42578125" style="652" customWidth="1"/>
    <col min="372" max="372" width="8.28515625" style="652" customWidth="1"/>
    <col min="373" max="373" width="11.42578125" style="652"/>
    <col min="374" max="375" width="10.7109375" style="652" customWidth="1"/>
    <col min="376" max="376" width="10.28515625" style="652" customWidth="1"/>
    <col min="377" max="377" width="11.28515625" style="652" customWidth="1"/>
    <col min="378" max="378" width="7.7109375" style="652" customWidth="1"/>
    <col min="379" max="379" width="10.140625" style="652" customWidth="1"/>
    <col min="380" max="380" width="6.5703125" style="652" customWidth="1"/>
    <col min="381" max="381" width="1.140625" style="652" customWidth="1"/>
    <col min="382" max="382" width="24.5703125" style="652" customWidth="1"/>
    <col min="383" max="383" width="9.85546875" style="652" customWidth="1"/>
    <col min="384" max="384" width="10.7109375" style="652" customWidth="1"/>
    <col min="385" max="385" width="10.85546875" style="652" customWidth="1"/>
    <col min="386" max="386" width="11.140625" style="652" customWidth="1"/>
    <col min="387" max="387" width="9.85546875" style="652" customWidth="1"/>
    <col min="388" max="388" width="1" style="652" customWidth="1"/>
    <col min="389" max="389" width="16.5703125" style="652" customWidth="1"/>
    <col min="390" max="390" width="0.5703125" style="652" customWidth="1"/>
    <col min="391" max="391" width="0.7109375" style="652" customWidth="1"/>
    <col min="392" max="392" width="27.85546875" style="652" customWidth="1"/>
    <col min="393" max="393" width="0.85546875" style="652" customWidth="1"/>
    <col min="394" max="394" width="27.42578125" style="652" customWidth="1"/>
    <col min="395" max="395" width="14.7109375" style="652" customWidth="1"/>
    <col min="396" max="396" width="0.42578125" style="652" customWidth="1"/>
    <col min="397" max="397" width="0.7109375" style="652" customWidth="1"/>
    <col min="398" max="398" width="21.7109375" style="652" customWidth="1"/>
    <col min="399" max="399" width="1.28515625" style="652" customWidth="1"/>
    <col min="400" max="400" width="21.140625" style="652" customWidth="1"/>
    <col min="401" max="605" width="11.42578125" style="652"/>
    <col min="606" max="606" width="0.7109375" style="652" customWidth="1"/>
    <col min="607" max="608" width="1.5703125" style="652" customWidth="1"/>
    <col min="609" max="609" width="16.42578125" style="652" customWidth="1"/>
    <col min="610" max="612" width="10.42578125" style="652" customWidth="1"/>
    <col min="613" max="613" width="8.7109375" style="652" customWidth="1"/>
    <col min="614" max="614" width="0.7109375" style="652" customWidth="1"/>
    <col min="615" max="615" width="3.140625" style="652" customWidth="1"/>
    <col min="616" max="616" width="1.140625" style="652" customWidth="1"/>
    <col min="617" max="617" width="18" style="652" customWidth="1"/>
    <col min="618" max="618" width="9.42578125" style="652" customWidth="1"/>
    <col min="619" max="619" width="8.7109375" style="652" customWidth="1"/>
    <col min="620" max="620" width="9.28515625" style="652" customWidth="1"/>
    <col min="621" max="621" width="10.140625" style="652" customWidth="1"/>
    <col min="622" max="622" width="5.140625" style="652" customWidth="1"/>
    <col min="623" max="623" width="10.140625" style="652" customWidth="1"/>
    <col min="624" max="624" width="6.42578125" style="652" customWidth="1"/>
    <col min="625" max="625" width="11.42578125" style="652"/>
    <col min="626" max="626" width="1.28515625" style="652" customWidth="1"/>
    <col min="627" max="627" width="1.42578125" style="652" customWidth="1"/>
    <col min="628" max="628" width="8.28515625" style="652" customWidth="1"/>
    <col min="629" max="629" width="11.42578125" style="652"/>
    <col min="630" max="631" width="10.7109375" style="652" customWidth="1"/>
    <col min="632" max="632" width="10.28515625" style="652" customWidth="1"/>
    <col min="633" max="633" width="11.28515625" style="652" customWidth="1"/>
    <col min="634" max="634" width="7.7109375" style="652" customWidth="1"/>
    <col min="635" max="635" width="10.140625" style="652" customWidth="1"/>
    <col min="636" max="636" width="6.5703125" style="652" customWidth="1"/>
    <col min="637" max="637" width="1.140625" style="652" customWidth="1"/>
    <col min="638" max="638" width="24.5703125" style="652" customWidth="1"/>
    <col min="639" max="639" width="9.85546875" style="652" customWidth="1"/>
    <col min="640" max="640" width="10.7109375" style="652" customWidth="1"/>
    <col min="641" max="641" width="10.85546875" style="652" customWidth="1"/>
    <col min="642" max="642" width="11.140625" style="652" customWidth="1"/>
    <col min="643" max="643" width="9.85546875" style="652" customWidth="1"/>
    <col min="644" max="644" width="1" style="652" customWidth="1"/>
    <col min="645" max="645" width="16.5703125" style="652" customWidth="1"/>
    <col min="646" max="646" width="0.5703125" style="652" customWidth="1"/>
    <col min="647" max="647" width="0.7109375" style="652" customWidth="1"/>
    <col min="648" max="648" width="27.85546875" style="652" customWidth="1"/>
    <col min="649" max="649" width="0.85546875" style="652" customWidth="1"/>
    <col min="650" max="650" width="27.42578125" style="652" customWidth="1"/>
    <col min="651" max="651" width="14.7109375" style="652" customWidth="1"/>
    <col min="652" max="652" width="0.42578125" style="652" customWidth="1"/>
    <col min="653" max="653" width="0.7109375" style="652" customWidth="1"/>
    <col min="654" max="654" width="21.7109375" style="652" customWidth="1"/>
    <col min="655" max="655" width="1.28515625" style="652" customWidth="1"/>
    <col min="656" max="656" width="21.140625" style="652" customWidth="1"/>
    <col min="657" max="861" width="11.42578125" style="652"/>
    <col min="862" max="862" width="0.7109375" style="652" customWidth="1"/>
    <col min="863" max="864" width="1.5703125" style="652" customWidth="1"/>
    <col min="865" max="865" width="16.42578125" style="652" customWidth="1"/>
    <col min="866" max="868" width="10.42578125" style="652" customWidth="1"/>
    <col min="869" max="869" width="8.7109375" style="652" customWidth="1"/>
    <col min="870" max="870" width="0.7109375" style="652" customWidth="1"/>
    <col min="871" max="871" width="3.140625" style="652" customWidth="1"/>
    <col min="872" max="872" width="1.140625" style="652" customWidth="1"/>
    <col min="873" max="873" width="18" style="652" customWidth="1"/>
    <col min="874" max="874" width="9.42578125" style="652" customWidth="1"/>
    <col min="875" max="875" width="8.7109375" style="652" customWidth="1"/>
    <col min="876" max="876" width="9.28515625" style="652" customWidth="1"/>
    <col min="877" max="877" width="10.140625" style="652" customWidth="1"/>
    <col min="878" max="878" width="5.140625" style="652" customWidth="1"/>
    <col min="879" max="879" width="10.140625" style="652" customWidth="1"/>
    <col min="880" max="880" width="6.42578125" style="652" customWidth="1"/>
    <col min="881" max="881" width="11.42578125" style="652"/>
    <col min="882" max="882" width="1.28515625" style="652" customWidth="1"/>
    <col min="883" max="883" width="1.42578125" style="652" customWidth="1"/>
    <col min="884" max="884" width="8.28515625" style="652" customWidth="1"/>
    <col min="885" max="885" width="11.42578125" style="652"/>
    <col min="886" max="887" width="10.7109375" style="652" customWidth="1"/>
    <col min="888" max="888" width="10.28515625" style="652" customWidth="1"/>
    <col min="889" max="889" width="11.28515625" style="652" customWidth="1"/>
    <col min="890" max="890" width="7.7109375" style="652" customWidth="1"/>
    <col min="891" max="891" width="10.140625" style="652" customWidth="1"/>
    <col min="892" max="892" width="6.5703125" style="652" customWidth="1"/>
    <col min="893" max="893" width="1.140625" style="652" customWidth="1"/>
    <col min="894" max="894" width="24.5703125" style="652" customWidth="1"/>
    <col min="895" max="895" width="9.85546875" style="652" customWidth="1"/>
    <col min="896" max="896" width="10.7109375" style="652" customWidth="1"/>
    <col min="897" max="897" width="10.85546875" style="652" customWidth="1"/>
    <col min="898" max="898" width="11.140625" style="652" customWidth="1"/>
    <col min="899" max="899" width="9.85546875" style="652" customWidth="1"/>
    <col min="900" max="900" width="1" style="652" customWidth="1"/>
    <col min="901" max="901" width="16.5703125" style="652" customWidth="1"/>
    <col min="902" max="902" width="0.5703125" style="652" customWidth="1"/>
    <col min="903" max="903" width="0.7109375" style="652" customWidth="1"/>
    <col min="904" max="904" width="27.85546875" style="652" customWidth="1"/>
    <col min="905" max="905" width="0.85546875" style="652" customWidth="1"/>
    <col min="906" max="906" width="27.42578125" style="652" customWidth="1"/>
    <col min="907" max="907" width="14.7109375" style="652" customWidth="1"/>
    <col min="908" max="908" width="0.42578125" style="652" customWidth="1"/>
    <col min="909" max="909" width="0.7109375" style="652" customWidth="1"/>
    <col min="910" max="910" width="21.7109375" style="652" customWidth="1"/>
    <col min="911" max="911" width="1.28515625" style="652" customWidth="1"/>
    <col min="912" max="912" width="21.140625" style="652" customWidth="1"/>
    <col min="913" max="1117" width="11.42578125" style="652"/>
    <col min="1118" max="1118" width="0.7109375" style="652" customWidth="1"/>
    <col min="1119" max="1120" width="1.5703125" style="652" customWidth="1"/>
    <col min="1121" max="1121" width="16.42578125" style="652" customWidth="1"/>
    <col min="1122" max="1124" width="10.42578125" style="652" customWidth="1"/>
    <col min="1125" max="1125" width="8.7109375" style="652" customWidth="1"/>
    <col min="1126" max="1126" width="0.7109375" style="652" customWidth="1"/>
    <col min="1127" max="1127" width="3.140625" style="652" customWidth="1"/>
    <col min="1128" max="1128" width="1.140625" style="652" customWidth="1"/>
    <col min="1129" max="1129" width="18" style="652" customWidth="1"/>
    <col min="1130" max="1130" width="9.42578125" style="652" customWidth="1"/>
    <col min="1131" max="1131" width="8.7109375" style="652" customWidth="1"/>
    <col min="1132" max="1132" width="9.28515625" style="652" customWidth="1"/>
    <col min="1133" max="1133" width="10.140625" style="652" customWidth="1"/>
    <col min="1134" max="1134" width="5.140625" style="652" customWidth="1"/>
    <col min="1135" max="1135" width="10.140625" style="652" customWidth="1"/>
    <col min="1136" max="1136" width="6.42578125" style="652" customWidth="1"/>
    <col min="1137" max="1137" width="11.42578125" style="652"/>
    <col min="1138" max="1138" width="1.28515625" style="652" customWidth="1"/>
    <col min="1139" max="1139" width="1.42578125" style="652" customWidth="1"/>
    <col min="1140" max="1140" width="8.28515625" style="652" customWidth="1"/>
    <col min="1141" max="1141" width="11.42578125" style="652"/>
    <col min="1142" max="1143" width="10.7109375" style="652" customWidth="1"/>
    <col min="1144" max="1144" width="10.28515625" style="652" customWidth="1"/>
    <col min="1145" max="1145" width="11.28515625" style="652" customWidth="1"/>
    <col min="1146" max="1146" width="7.7109375" style="652" customWidth="1"/>
    <col min="1147" max="1147" width="10.140625" style="652" customWidth="1"/>
    <col min="1148" max="1148" width="6.5703125" style="652" customWidth="1"/>
    <col min="1149" max="1149" width="1.140625" style="652" customWidth="1"/>
    <col min="1150" max="1150" width="24.5703125" style="652" customWidth="1"/>
    <col min="1151" max="1151" width="9.85546875" style="652" customWidth="1"/>
    <col min="1152" max="1152" width="10.7109375" style="652" customWidth="1"/>
    <col min="1153" max="1153" width="10.85546875" style="652" customWidth="1"/>
    <col min="1154" max="1154" width="11.140625" style="652" customWidth="1"/>
    <col min="1155" max="1155" width="9.85546875" style="652" customWidth="1"/>
    <col min="1156" max="1156" width="1" style="652" customWidth="1"/>
    <col min="1157" max="1157" width="16.5703125" style="652" customWidth="1"/>
    <col min="1158" max="1158" width="0.5703125" style="652" customWidth="1"/>
    <col min="1159" max="1159" width="0.7109375" style="652" customWidth="1"/>
    <col min="1160" max="1160" width="27.85546875" style="652" customWidth="1"/>
    <col min="1161" max="1161" width="0.85546875" style="652" customWidth="1"/>
    <col min="1162" max="1162" width="27.42578125" style="652" customWidth="1"/>
    <col min="1163" max="1163" width="14.7109375" style="652" customWidth="1"/>
    <col min="1164" max="1164" width="0.42578125" style="652" customWidth="1"/>
    <col min="1165" max="1165" width="0.7109375" style="652" customWidth="1"/>
    <col min="1166" max="1166" width="21.7109375" style="652" customWidth="1"/>
    <col min="1167" max="1167" width="1.28515625" style="652" customWidth="1"/>
    <col min="1168" max="1168" width="21.140625" style="652" customWidth="1"/>
    <col min="1169" max="1373" width="11.42578125" style="652"/>
    <col min="1374" max="1374" width="0.7109375" style="652" customWidth="1"/>
    <col min="1375" max="1376" width="1.5703125" style="652" customWidth="1"/>
    <col min="1377" max="1377" width="16.42578125" style="652" customWidth="1"/>
    <col min="1378" max="1380" width="10.42578125" style="652" customWidth="1"/>
    <col min="1381" max="1381" width="8.7109375" style="652" customWidth="1"/>
    <col min="1382" max="1382" width="0.7109375" style="652" customWidth="1"/>
    <col min="1383" max="1383" width="3.140625" style="652" customWidth="1"/>
    <col min="1384" max="1384" width="1.140625" style="652" customWidth="1"/>
    <col min="1385" max="1385" width="18" style="652" customWidth="1"/>
    <col min="1386" max="1386" width="9.42578125" style="652" customWidth="1"/>
    <col min="1387" max="1387" width="8.7109375" style="652" customWidth="1"/>
    <col min="1388" max="1388" width="9.28515625" style="652" customWidth="1"/>
    <col min="1389" max="1389" width="10.140625" style="652" customWidth="1"/>
    <col min="1390" max="1390" width="5.140625" style="652" customWidth="1"/>
    <col min="1391" max="1391" width="10.140625" style="652" customWidth="1"/>
    <col min="1392" max="1392" width="6.42578125" style="652" customWidth="1"/>
    <col min="1393" max="1393" width="11.42578125" style="652"/>
    <col min="1394" max="1394" width="1.28515625" style="652" customWidth="1"/>
    <col min="1395" max="1395" width="1.42578125" style="652" customWidth="1"/>
    <col min="1396" max="1396" width="8.28515625" style="652" customWidth="1"/>
    <col min="1397" max="1397" width="11.42578125" style="652"/>
    <col min="1398" max="1399" width="10.7109375" style="652" customWidth="1"/>
    <col min="1400" max="1400" width="10.28515625" style="652" customWidth="1"/>
    <col min="1401" max="1401" width="11.28515625" style="652" customWidth="1"/>
    <col min="1402" max="1402" width="7.7109375" style="652" customWidth="1"/>
    <col min="1403" max="1403" width="10.140625" style="652" customWidth="1"/>
    <col min="1404" max="1404" width="6.5703125" style="652" customWidth="1"/>
    <col min="1405" max="1405" width="1.140625" style="652" customWidth="1"/>
    <col min="1406" max="1406" width="24.5703125" style="652" customWidth="1"/>
    <col min="1407" max="1407" width="9.85546875" style="652" customWidth="1"/>
    <col min="1408" max="1408" width="10.7109375" style="652" customWidth="1"/>
    <col min="1409" max="1409" width="10.85546875" style="652" customWidth="1"/>
    <col min="1410" max="1410" width="11.140625" style="652" customWidth="1"/>
    <col min="1411" max="1411" width="9.85546875" style="652" customWidth="1"/>
    <col min="1412" max="1412" width="1" style="652" customWidth="1"/>
    <col min="1413" max="1413" width="16.5703125" style="652" customWidth="1"/>
    <col min="1414" max="1414" width="0.5703125" style="652" customWidth="1"/>
    <col min="1415" max="1415" width="0.7109375" style="652" customWidth="1"/>
    <col min="1416" max="1416" width="27.85546875" style="652" customWidth="1"/>
    <col min="1417" max="1417" width="0.85546875" style="652" customWidth="1"/>
    <col min="1418" max="1418" width="27.42578125" style="652" customWidth="1"/>
    <col min="1419" max="1419" width="14.7109375" style="652" customWidth="1"/>
    <col min="1420" max="1420" width="0.42578125" style="652" customWidth="1"/>
    <col min="1421" max="1421" width="0.7109375" style="652" customWidth="1"/>
    <col min="1422" max="1422" width="21.7109375" style="652" customWidth="1"/>
    <col min="1423" max="1423" width="1.28515625" style="652" customWidth="1"/>
    <col min="1424" max="1424" width="21.140625" style="652" customWidth="1"/>
    <col min="1425" max="1629" width="11.42578125" style="652"/>
    <col min="1630" max="1630" width="0.7109375" style="652" customWidth="1"/>
    <col min="1631" max="1632" width="1.5703125" style="652" customWidth="1"/>
    <col min="1633" max="1633" width="16.42578125" style="652" customWidth="1"/>
    <col min="1634" max="1636" width="10.42578125" style="652" customWidth="1"/>
    <col min="1637" max="1637" width="8.7109375" style="652" customWidth="1"/>
    <col min="1638" max="1638" width="0.7109375" style="652" customWidth="1"/>
    <col min="1639" max="1639" width="3.140625" style="652" customWidth="1"/>
    <col min="1640" max="1640" width="1.140625" style="652" customWidth="1"/>
    <col min="1641" max="1641" width="18" style="652" customWidth="1"/>
    <col min="1642" max="1642" width="9.42578125" style="652" customWidth="1"/>
    <col min="1643" max="1643" width="8.7109375" style="652" customWidth="1"/>
    <col min="1644" max="1644" width="9.28515625" style="652" customWidth="1"/>
    <col min="1645" max="1645" width="10.140625" style="652" customWidth="1"/>
    <col min="1646" max="1646" width="5.140625" style="652" customWidth="1"/>
    <col min="1647" max="1647" width="10.140625" style="652" customWidth="1"/>
    <col min="1648" max="1648" width="6.42578125" style="652" customWidth="1"/>
    <col min="1649" max="1649" width="11.42578125" style="652"/>
    <col min="1650" max="1650" width="1.28515625" style="652" customWidth="1"/>
    <col min="1651" max="1651" width="1.42578125" style="652" customWidth="1"/>
    <col min="1652" max="1652" width="8.28515625" style="652" customWidth="1"/>
    <col min="1653" max="1653" width="11.42578125" style="652"/>
    <col min="1654" max="1655" width="10.7109375" style="652" customWidth="1"/>
    <col min="1656" max="1656" width="10.28515625" style="652" customWidth="1"/>
    <col min="1657" max="1657" width="11.28515625" style="652" customWidth="1"/>
    <col min="1658" max="1658" width="7.7109375" style="652" customWidth="1"/>
    <col min="1659" max="1659" width="10.140625" style="652" customWidth="1"/>
    <col min="1660" max="1660" width="6.5703125" style="652" customWidth="1"/>
    <col min="1661" max="1661" width="1.140625" style="652" customWidth="1"/>
    <col min="1662" max="1662" width="24.5703125" style="652" customWidth="1"/>
    <col min="1663" max="1663" width="9.85546875" style="652" customWidth="1"/>
    <col min="1664" max="1664" width="10.7109375" style="652" customWidth="1"/>
    <col min="1665" max="1665" width="10.85546875" style="652" customWidth="1"/>
    <col min="1666" max="1666" width="11.140625" style="652" customWidth="1"/>
    <col min="1667" max="1667" width="9.85546875" style="652" customWidth="1"/>
    <col min="1668" max="1668" width="1" style="652" customWidth="1"/>
    <col min="1669" max="1669" width="16.5703125" style="652" customWidth="1"/>
    <col min="1670" max="1670" width="0.5703125" style="652" customWidth="1"/>
    <col min="1671" max="1671" width="0.7109375" style="652" customWidth="1"/>
    <col min="1672" max="1672" width="27.85546875" style="652" customWidth="1"/>
    <col min="1673" max="1673" width="0.85546875" style="652" customWidth="1"/>
    <col min="1674" max="1674" width="27.42578125" style="652" customWidth="1"/>
    <col min="1675" max="1675" width="14.7109375" style="652" customWidth="1"/>
    <col min="1676" max="1676" width="0.42578125" style="652" customWidth="1"/>
    <col min="1677" max="1677" width="0.7109375" style="652" customWidth="1"/>
    <col min="1678" max="1678" width="21.7109375" style="652" customWidth="1"/>
    <col min="1679" max="1679" width="1.28515625" style="652" customWidth="1"/>
    <col min="1680" max="1680" width="21.140625" style="652" customWidth="1"/>
    <col min="1681" max="1885" width="11.42578125" style="652"/>
    <col min="1886" max="1886" width="0.7109375" style="652" customWidth="1"/>
    <col min="1887" max="1888" width="1.5703125" style="652" customWidth="1"/>
    <col min="1889" max="1889" width="16.42578125" style="652" customWidth="1"/>
    <col min="1890" max="1892" width="10.42578125" style="652" customWidth="1"/>
    <col min="1893" max="1893" width="8.7109375" style="652" customWidth="1"/>
    <col min="1894" max="1894" width="0.7109375" style="652" customWidth="1"/>
    <col min="1895" max="1895" width="3.140625" style="652" customWidth="1"/>
    <col min="1896" max="1896" width="1.140625" style="652" customWidth="1"/>
    <col min="1897" max="1897" width="18" style="652" customWidth="1"/>
    <col min="1898" max="1898" width="9.42578125" style="652" customWidth="1"/>
    <col min="1899" max="1899" width="8.7109375" style="652" customWidth="1"/>
    <col min="1900" max="1900" width="9.28515625" style="652" customWidth="1"/>
    <col min="1901" max="1901" width="10.140625" style="652" customWidth="1"/>
    <col min="1902" max="1902" width="5.140625" style="652" customWidth="1"/>
    <col min="1903" max="1903" width="10.140625" style="652" customWidth="1"/>
    <col min="1904" max="1904" width="6.42578125" style="652" customWidth="1"/>
    <col min="1905" max="1905" width="11.42578125" style="652"/>
    <col min="1906" max="1906" width="1.28515625" style="652" customWidth="1"/>
    <col min="1907" max="1907" width="1.42578125" style="652" customWidth="1"/>
    <col min="1908" max="1908" width="8.28515625" style="652" customWidth="1"/>
    <col min="1909" max="1909" width="11.42578125" style="652"/>
    <col min="1910" max="1911" width="10.7109375" style="652" customWidth="1"/>
    <col min="1912" max="1912" width="10.28515625" style="652" customWidth="1"/>
    <col min="1913" max="1913" width="11.28515625" style="652" customWidth="1"/>
    <col min="1914" max="1914" width="7.7109375" style="652" customWidth="1"/>
    <col min="1915" max="1915" width="10.140625" style="652" customWidth="1"/>
    <col min="1916" max="1916" width="6.5703125" style="652" customWidth="1"/>
    <col min="1917" max="1917" width="1.140625" style="652" customWidth="1"/>
    <col min="1918" max="1918" width="24.5703125" style="652" customWidth="1"/>
    <col min="1919" max="1919" width="9.85546875" style="652" customWidth="1"/>
    <col min="1920" max="1920" width="10.7109375" style="652" customWidth="1"/>
    <col min="1921" max="1921" width="10.85546875" style="652" customWidth="1"/>
    <col min="1922" max="1922" width="11.140625" style="652" customWidth="1"/>
    <col min="1923" max="1923" width="9.85546875" style="652" customWidth="1"/>
    <col min="1924" max="1924" width="1" style="652" customWidth="1"/>
    <col min="1925" max="1925" width="16.5703125" style="652" customWidth="1"/>
    <col min="1926" max="1926" width="0.5703125" style="652" customWidth="1"/>
    <col min="1927" max="1927" width="0.7109375" style="652" customWidth="1"/>
    <col min="1928" max="1928" width="27.85546875" style="652" customWidth="1"/>
    <col min="1929" max="1929" width="0.85546875" style="652" customWidth="1"/>
    <col min="1930" max="1930" width="27.42578125" style="652" customWidth="1"/>
    <col min="1931" max="1931" width="14.7109375" style="652" customWidth="1"/>
    <col min="1932" max="1932" width="0.42578125" style="652" customWidth="1"/>
    <col min="1933" max="1933" width="0.7109375" style="652" customWidth="1"/>
    <col min="1934" max="1934" width="21.7109375" style="652" customWidth="1"/>
    <col min="1935" max="1935" width="1.28515625" style="652" customWidth="1"/>
    <col min="1936" max="1936" width="21.140625" style="652" customWidth="1"/>
    <col min="1937" max="2141" width="11.42578125" style="652"/>
    <col min="2142" max="2142" width="0.7109375" style="652" customWidth="1"/>
    <col min="2143" max="2144" width="1.5703125" style="652" customWidth="1"/>
    <col min="2145" max="2145" width="16.42578125" style="652" customWidth="1"/>
    <col min="2146" max="2148" width="10.42578125" style="652" customWidth="1"/>
    <col min="2149" max="2149" width="8.7109375" style="652" customWidth="1"/>
    <col min="2150" max="2150" width="0.7109375" style="652" customWidth="1"/>
    <col min="2151" max="2151" width="3.140625" style="652" customWidth="1"/>
    <col min="2152" max="2152" width="1.140625" style="652" customWidth="1"/>
    <col min="2153" max="2153" width="18" style="652" customWidth="1"/>
    <col min="2154" max="2154" width="9.42578125" style="652" customWidth="1"/>
    <col min="2155" max="2155" width="8.7109375" style="652" customWidth="1"/>
    <col min="2156" max="2156" width="9.28515625" style="652" customWidth="1"/>
    <col min="2157" max="2157" width="10.140625" style="652" customWidth="1"/>
    <col min="2158" max="2158" width="5.140625" style="652" customWidth="1"/>
    <col min="2159" max="2159" width="10.140625" style="652" customWidth="1"/>
    <col min="2160" max="2160" width="6.42578125" style="652" customWidth="1"/>
    <col min="2161" max="2161" width="11.42578125" style="652"/>
    <col min="2162" max="2162" width="1.28515625" style="652" customWidth="1"/>
    <col min="2163" max="2163" width="1.42578125" style="652" customWidth="1"/>
    <col min="2164" max="2164" width="8.28515625" style="652" customWidth="1"/>
    <col min="2165" max="2165" width="11.42578125" style="652"/>
    <col min="2166" max="2167" width="10.7109375" style="652" customWidth="1"/>
    <col min="2168" max="2168" width="10.28515625" style="652" customWidth="1"/>
    <col min="2169" max="2169" width="11.28515625" style="652" customWidth="1"/>
    <col min="2170" max="2170" width="7.7109375" style="652" customWidth="1"/>
    <col min="2171" max="2171" width="10.140625" style="652" customWidth="1"/>
    <col min="2172" max="2172" width="6.5703125" style="652" customWidth="1"/>
    <col min="2173" max="2173" width="1.140625" style="652" customWidth="1"/>
    <col min="2174" max="2174" width="24.5703125" style="652" customWidth="1"/>
    <col min="2175" max="2175" width="9.85546875" style="652" customWidth="1"/>
    <col min="2176" max="2176" width="10.7109375" style="652" customWidth="1"/>
    <col min="2177" max="2177" width="10.85546875" style="652" customWidth="1"/>
    <col min="2178" max="2178" width="11.140625" style="652" customWidth="1"/>
    <col min="2179" max="2179" width="9.85546875" style="652" customWidth="1"/>
    <col min="2180" max="2180" width="1" style="652" customWidth="1"/>
    <col min="2181" max="2181" width="16.5703125" style="652" customWidth="1"/>
    <col min="2182" max="2182" width="0.5703125" style="652" customWidth="1"/>
    <col min="2183" max="2183" width="0.7109375" style="652" customWidth="1"/>
    <col min="2184" max="2184" width="27.85546875" style="652" customWidth="1"/>
    <col min="2185" max="2185" width="0.85546875" style="652" customWidth="1"/>
    <col min="2186" max="2186" width="27.42578125" style="652" customWidth="1"/>
    <col min="2187" max="2187" width="14.7109375" style="652" customWidth="1"/>
    <col min="2188" max="2188" width="0.42578125" style="652" customWidth="1"/>
    <col min="2189" max="2189" width="0.7109375" style="652" customWidth="1"/>
    <col min="2190" max="2190" width="21.7109375" style="652" customWidth="1"/>
    <col min="2191" max="2191" width="1.28515625" style="652" customWidth="1"/>
    <col min="2192" max="2192" width="21.140625" style="652" customWidth="1"/>
    <col min="2193" max="2397" width="11.42578125" style="652"/>
    <col min="2398" max="2398" width="0.7109375" style="652" customWidth="1"/>
    <col min="2399" max="2400" width="1.5703125" style="652" customWidth="1"/>
    <col min="2401" max="2401" width="16.42578125" style="652" customWidth="1"/>
    <col min="2402" max="2404" width="10.42578125" style="652" customWidth="1"/>
    <col min="2405" max="2405" width="8.7109375" style="652" customWidth="1"/>
    <col min="2406" max="2406" width="0.7109375" style="652" customWidth="1"/>
    <col min="2407" max="2407" width="3.140625" style="652" customWidth="1"/>
    <col min="2408" max="2408" width="1.140625" style="652" customWidth="1"/>
    <col min="2409" max="2409" width="18" style="652" customWidth="1"/>
    <col min="2410" max="2410" width="9.42578125" style="652" customWidth="1"/>
    <col min="2411" max="2411" width="8.7109375" style="652" customWidth="1"/>
    <col min="2412" max="2412" width="9.28515625" style="652" customWidth="1"/>
    <col min="2413" max="2413" width="10.140625" style="652" customWidth="1"/>
    <col min="2414" max="2414" width="5.140625" style="652" customWidth="1"/>
    <col min="2415" max="2415" width="10.140625" style="652" customWidth="1"/>
    <col min="2416" max="2416" width="6.42578125" style="652" customWidth="1"/>
    <col min="2417" max="2417" width="11.42578125" style="652"/>
    <col min="2418" max="2418" width="1.28515625" style="652" customWidth="1"/>
    <col min="2419" max="2419" width="1.42578125" style="652" customWidth="1"/>
    <col min="2420" max="2420" width="8.28515625" style="652" customWidth="1"/>
    <col min="2421" max="2421" width="11.42578125" style="652"/>
    <col min="2422" max="2423" width="10.7109375" style="652" customWidth="1"/>
    <col min="2424" max="2424" width="10.28515625" style="652" customWidth="1"/>
    <col min="2425" max="2425" width="11.28515625" style="652" customWidth="1"/>
    <col min="2426" max="2426" width="7.7109375" style="652" customWidth="1"/>
    <col min="2427" max="2427" width="10.140625" style="652" customWidth="1"/>
    <col min="2428" max="2428" width="6.5703125" style="652" customWidth="1"/>
    <col min="2429" max="2429" width="1.140625" style="652" customWidth="1"/>
    <col min="2430" max="2430" width="24.5703125" style="652" customWidth="1"/>
    <col min="2431" max="2431" width="9.85546875" style="652" customWidth="1"/>
    <col min="2432" max="2432" width="10.7109375" style="652" customWidth="1"/>
    <col min="2433" max="2433" width="10.85546875" style="652" customWidth="1"/>
    <col min="2434" max="2434" width="11.140625" style="652" customWidth="1"/>
    <col min="2435" max="2435" width="9.85546875" style="652" customWidth="1"/>
    <col min="2436" max="2436" width="1" style="652" customWidth="1"/>
    <col min="2437" max="2437" width="16.5703125" style="652" customWidth="1"/>
    <col min="2438" max="2438" width="0.5703125" style="652" customWidth="1"/>
    <col min="2439" max="2439" width="0.7109375" style="652" customWidth="1"/>
    <col min="2440" max="2440" width="27.85546875" style="652" customWidth="1"/>
    <col min="2441" max="2441" width="0.85546875" style="652" customWidth="1"/>
    <col min="2442" max="2442" width="27.42578125" style="652" customWidth="1"/>
    <col min="2443" max="2443" width="14.7109375" style="652" customWidth="1"/>
    <col min="2444" max="2444" width="0.42578125" style="652" customWidth="1"/>
    <col min="2445" max="2445" width="0.7109375" style="652" customWidth="1"/>
    <col min="2446" max="2446" width="21.7109375" style="652" customWidth="1"/>
    <col min="2447" max="2447" width="1.28515625" style="652" customWidth="1"/>
    <col min="2448" max="2448" width="21.140625" style="652" customWidth="1"/>
    <col min="2449" max="2653" width="11.42578125" style="652"/>
    <col min="2654" max="2654" width="0.7109375" style="652" customWidth="1"/>
    <col min="2655" max="2656" width="1.5703125" style="652" customWidth="1"/>
    <col min="2657" max="2657" width="16.42578125" style="652" customWidth="1"/>
    <col min="2658" max="2660" width="10.42578125" style="652" customWidth="1"/>
    <col min="2661" max="2661" width="8.7109375" style="652" customWidth="1"/>
    <col min="2662" max="2662" width="0.7109375" style="652" customWidth="1"/>
    <col min="2663" max="2663" width="3.140625" style="652" customWidth="1"/>
    <col min="2664" max="2664" width="1.140625" style="652" customWidth="1"/>
    <col min="2665" max="2665" width="18" style="652" customWidth="1"/>
    <col min="2666" max="2666" width="9.42578125" style="652" customWidth="1"/>
    <col min="2667" max="2667" width="8.7109375" style="652" customWidth="1"/>
    <col min="2668" max="2668" width="9.28515625" style="652" customWidth="1"/>
    <col min="2669" max="2669" width="10.140625" style="652" customWidth="1"/>
    <col min="2670" max="2670" width="5.140625" style="652" customWidth="1"/>
    <col min="2671" max="2671" width="10.140625" style="652" customWidth="1"/>
    <col min="2672" max="2672" width="6.42578125" style="652" customWidth="1"/>
    <col min="2673" max="2673" width="11.42578125" style="652"/>
    <col min="2674" max="2674" width="1.28515625" style="652" customWidth="1"/>
    <col min="2675" max="2675" width="1.42578125" style="652" customWidth="1"/>
    <col min="2676" max="2676" width="8.28515625" style="652" customWidth="1"/>
    <col min="2677" max="2677" width="11.42578125" style="652"/>
    <col min="2678" max="2679" width="10.7109375" style="652" customWidth="1"/>
    <col min="2680" max="2680" width="10.28515625" style="652" customWidth="1"/>
    <col min="2681" max="2681" width="11.28515625" style="652" customWidth="1"/>
    <col min="2682" max="2682" width="7.7109375" style="652" customWidth="1"/>
    <col min="2683" max="2683" width="10.140625" style="652" customWidth="1"/>
    <col min="2684" max="2684" width="6.5703125" style="652" customWidth="1"/>
    <col min="2685" max="2685" width="1.140625" style="652" customWidth="1"/>
    <col min="2686" max="2686" width="24.5703125" style="652" customWidth="1"/>
    <col min="2687" max="2687" width="9.85546875" style="652" customWidth="1"/>
    <col min="2688" max="2688" width="10.7109375" style="652" customWidth="1"/>
    <col min="2689" max="2689" width="10.85546875" style="652" customWidth="1"/>
    <col min="2690" max="2690" width="11.140625" style="652" customWidth="1"/>
    <col min="2691" max="2691" width="9.85546875" style="652" customWidth="1"/>
    <col min="2692" max="2692" width="1" style="652" customWidth="1"/>
    <col min="2693" max="2693" width="16.5703125" style="652" customWidth="1"/>
    <col min="2694" max="2694" width="0.5703125" style="652" customWidth="1"/>
    <col min="2695" max="2695" width="0.7109375" style="652" customWidth="1"/>
    <col min="2696" max="2696" width="27.85546875" style="652" customWidth="1"/>
    <col min="2697" max="2697" width="0.85546875" style="652" customWidth="1"/>
    <col min="2698" max="2698" width="27.42578125" style="652" customWidth="1"/>
    <col min="2699" max="2699" width="14.7109375" style="652" customWidth="1"/>
    <col min="2700" max="2700" width="0.42578125" style="652" customWidth="1"/>
    <col min="2701" max="2701" width="0.7109375" style="652" customWidth="1"/>
    <col min="2702" max="2702" width="21.7109375" style="652" customWidth="1"/>
    <col min="2703" max="2703" width="1.28515625" style="652" customWidth="1"/>
    <col min="2704" max="2704" width="21.140625" style="652" customWidth="1"/>
    <col min="2705" max="2909" width="11.42578125" style="652"/>
    <col min="2910" max="2910" width="0.7109375" style="652" customWidth="1"/>
    <col min="2911" max="2912" width="1.5703125" style="652" customWidth="1"/>
    <col min="2913" max="2913" width="16.42578125" style="652" customWidth="1"/>
    <col min="2914" max="2916" width="10.42578125" style="652" customWidth="1"/>
    <col min="2917" max="2917" width="8.7109375" style="652" customWidth="1"/>
    <col min="2918" max="2918" width="0.7109375" style="652" customWidth="1"/>
    <col min="2919" max="2919" width="3.140625" style="652" customWidth="1"/>
    <col min="2920" max="2920" width="1.140625" style="652" customWidth="1"/>
    <col min="2921" max="2921" width="18" style="652" customWidth="1"/>
    <col min="2922" max="2922" width="9.42578125" style="652" customWidth="1"/>
    <col min="2923" max="2923" width="8.7109375" style="652" customWidth="1"/>
    <col min="2924" max="2924" width="9.28515625" style="652" customWidth="1"/>
    <col min="2925" max="2925" width="10.140625" style="652" customWidth="1"/>
    <col min="2926" max="2926" width="5.140625" style="652" customWidth="1"/>
    <col min="2927" max="2927" width="10.140625" style="652" customWidth="1"/>
    <col min="2928" max="2928" width="6.42578125" style="652" customWidth="1"/>
    <col min="2929" max="2929" width="11.42578125" style="652"/>
    <col min="2930" max="2930" width="1.28515625" style="652" customWidth="1"/>
    <col min="2931" max="2931" width="1.42578125" style="652" customWidth="1"/>
    <col min="2932" max="2932" width="8.28515625" style="652" customWidth="1"/>
    <col min="2933" max="2933" width="11.42578125" style="652"/>
    <col min="2934" max="2935" width="10.7109375" style="652" customWidth="1"/>
    <col min="2936" max="2936" width="10.28515625" style="652" customWidth="1"/>
    <col min="2937" max="2937" width="11.28515625" style="652" customWidth="1"/>
    <col min="2938" max="2938" width="7.7109375" style="652" customWidth="1"/>
    <col min="2939" max="2939" width="10.140625" style="652" customWidth="1"/>
    <col min="2940" max="2940" width="6.5703125" style="652" customWidth="1"/>
    <col min="2941" max="2941" width="1.140625" style="652" customWidth="1"/>
    <col min="2942" max="2942" width="24.5703125" style="652" customWidth="1"/>
    <col min="2943" max="2943" width="9.85546875" style="652" customWidth="1"/>
    <col min="2944" max="2944" width="10.7109375" style="652" customWidth="1"/>
    <col min="2945" max="2945" width="10.85546875" style="652" customWidth="1"/>
    <col min="2946" max="2946" width="11.140625" style="652" customWidth="1"/>
    <col min="2947" max="2947" width="9.85546875" style="652" customWidth="1"/>
    <col min="2948" max="2948" width="1" style="652" customWidth="1"/>
    <col min="2949" max="2949" width="16.5703125" style="652" customWidth="1"/>
    <col min="2950" max="2950" width="0.5703125" style="652" customWidth="1"/>
    <col min="2951" max="2951" width="0.7109375" style="652" customWidth="1"/>
    <col min="2952" max="2952" width="27.85546875" style="652" customWidth="1"/>
    <col min="2953" max="2953" width="0.85546875" style="652" customWidth="1"/>
    <col min="2954" max="2954" width="27.42578125" style="652" customWidth="1"/>
    <col min="2955" max="2955" width="14.7109375" style="652" customWidth="1"/>
    <col min="2956" max="2956" width="0.42578125" style="652" customWidth="1"/>
    <col min="2957" max="2957" width="0.7109375" style="652" customWidth="1"/>
    <col min="2958" max="2958" width="21.7109375" style="652" customWidth="1"/>
    <col min="2959" max="2959" width="1.28515625" style="652" customWidth="1"/>
    <col min="2960" max="2960" width="21.140625" style="652" customWidth="1"/>
    <col min="2961" max="3165" width="11.42578125" style="652"/>
    <col min="3166" max="3166" width="0.7109375" style="652" customWidth="1"/>
    <col min="3167" max="3168" width="1.5703125" style="652" customWidth="1"/>
    <col min="3169" max="3169" width="16.42578125" style="652" customWidth="1"/>
    <col min="3170" max="3172" width="10.42578125" style="652" customWidth="1"/>
    <col min="3173" max="3173" width="8.7109375" style="652" customWidth="1"/>
    <col min="3174" max="3174" width="0.7109375" style="652" customWidth="1"/>
    <col min="3175" max="3175" width="3.140625" style="652" customWidth="1"/>
    <col min="3176" max="3176" width="1.140625" style="652" customWidth="1"/>
    <col min="3177" max="3177" width="18" style="652" customWidth="1"/>
    <col min="3178" max="3178" width="9.42578125" style="652" customWidth="1"/>
    <col min="3179" max="3179" width="8.7109375" style="652" customWidth="1"/>
    <col min="3180" max="3180" width="9.28515625" style="652" customWidth="1"/>
    <col min="3181" max="3181" width="10.140625" style="652" customWidth="1"/>
    <col min="3182" max="3182" width="5.140625" style="652" customWidth="1"/>
    <col min="3183" max="3183" width="10.140625" style="652" customWidth="1"/>
    <col min="3184" max="3184" width="6.42578125" style="652" customWidth="1"/>
    <col min="3185" max="3185" width="11.42578125" style="652"/>
    <col min="3186" max="3186" width="1.28515625" style="652" customWidth="1"/>
    <col min="3187" max="3187" width="1.42578125" style="652" customWidth="1"/>
    <col min="3188" max="3188" width="8.28515625" style="652" customWidth="1"/>
    <col min="3189" max="3189" width="11.42578125" style="652"/>
    <col min="3190" max="3191" width="10.7109375" style="652" customWidth="1"/>
    <col min="3192" max="3192" width="10.28515625" style="652" customWidth="1"/>
    <col min="3193" max="3193" width="11.28515625" style="652" customWidth="1"/>
    <col min="3194" max="3194" width="7.7109375" style="652" customWidth="1"/>
    <col min="3195" max="3195" width="10.140625" style="652" customWidth="1"/>
    <col min="3196" max="3196" width="6.5703125" style="652" customWidth="1"/>
    <col min="3197" max="3197" width="1.140625" style="652" customWidth="1"/>
    <col min="3198" max="3198" width="24.5703125" style="652" customWidth="1"/>
    <col min="3199" max="3199" width="9.85546875" style="652" customWidth="1"/>
    <col min="3200" max="3200" width="10.7109375" style="652" customWidth="1"/>
    <col min="3201" max="3201" width="10.85546875" style="652" customWidth="1"/>
    <col min="3202" max="3202" width="11.140625" style="652" customWidth="1"/>
    <col min="3203" max="3203" width="9.85546875" style="652" customWidth="1"/>
    <col min="3204" max="3204" width="1" style="652" customWidth="1"/>
    <col min="3205" max="3205" width="16.5703125" style="652" customWidth="1"/>
    <col min="3206" max="3206" width="0.5703125" style="652" customWidth="1"/>
    <col min="3207" max="3207" width="0.7109375" style="652" customWidth="1"/>
    <col min="3208" max="3208" width="27.85546875" style="652" customWidth="1"/>
    <col min="3209" max="3209" width="0.85546875" style="652" customWidth="1"/>
    <col min="3210" max="3210" width="27.42578125" style="652" customWidth="1"/>
    <col min="3211" max="3211" width="14.7109375" style="652" customWidth="1"/>
    <col min="3212" max="3212" width="0.42578125" style="652" customWidth="1"/>
    <col min="3213" max="3213" width="0.7109375" style="652" customWidth="1"/>
    <col min="3214" max="3214" width="21.7109375" style="652" customWidth="1"/>
    <col min="3215" max="3215" width="1.28515625" style="652" customWidth="1"/>
    <col min="3216" max="3216" width="21.140625" style="652" customWidth="1"/>
    <col min="3217" max="3421" width="11.42578125" style="652"/>
    <col min="3422" max="3422" width="0.7109375" style="652" customWidth="1"/>
    <col min="3423" max="3424" width="1.5703125" style="652" customWidth="1"/>
    <col min="3425" max="3425" width="16.42578125" style="652" customWidth="1"/>
    <col min="3426" max="3428" width="10.42578125" style="652" customWidth="1"/>
    <col min="3429" max="3429" width="8.7109375" style="652" customWidth="1"/>
    <col min="3430" max="3430" width="0.7109375" style="652" customWidth="1"/>
    <col min="3431" max="3431" width="3.140625" style="652" customWidth="1"/>
    <col min="3432" max="3432" width="1.140625" style="652" customWidth="1"/>
    <col min="3433" max="3433" width="18" style="652" customWidth="1"/>
    <col min="3434" max="3434" width="9.42578125" style="652" customWidth="1"/>
    <col min="3435" max="3435" width="8.7109375" style="652" customWidth="1"/>
    <col min="3436" max="3436" width="9.28515625" style="652" customWidth="1"/>
    <col min="3437" max="3437" width="10.140625" style="652" customWidth="1"/>
    <col min="3438" max="3438" width="5.140625" style="652" customWidth="1"/>
    <col min="3439" max="3439" width="10.140625" style="652" customWidth="1"/>
    <col min="3440" max="3440" width="6.42578125" style="652" customWidth="1"/>
    <col min="3441" max="3441" width="11.42578125" style="652"/>
    <col min="3442" max="3442" width="1.28515625" style="652" customWidth="1"/>
    <col min="3443" max="3443" width="1.42578125" style="652" customWidth="1"/>
    <col min="3444" max="3444" width="8.28515625" style="652" customWidth="1"/>
    <col min="3445" max="3445" width="11.42578125" style="652"/>
    <col min="3446" max="3447" width="10.7109375" style="652" customWidth="1"/>
    <col min="3448" max="3448" width="10.28515625" style="652" customWidth="1"/>
    <col min="3449" max="3449" width="11.28515625" style="652" customWidth="1"/>
    <col min="3450" max="3450" width="7.7109375" style="652" customWidth="1"/>
    <col min="3451" max="3451" width="10.140625" style="652" customWidth="1"/>
    <col min="3452" max="3452" width="6.5703125" style="652" customWidth="1"/>
    <col min="3453" max="3453" width="1.140625" style="652" customWidth="1"/>
    <col min="3454" max="3454" width="24.5703125" style="652" customWidth="1"/>
    <col min="3455" max="3455" width="9.85546875" style="652" customWidth="1"/>
    <col min="3456" max="3456" width="10.7109375" style="652" customWidth="1"/>
    <col min="3457" max="3457" width="10.85546875" style="652" customWidth="1"/>
    <col min="3458" max="3458" width="11.140625" style="652" customWidth="1"/>
    <col min="3459" max="3459" width="9.85546875" style="652" customWidth="1"/>
    <col min="3460" max="3460" width="1" style="652" customWidth="1"/>
    <col min="3461" max="3461" width="16.5703125" style="652" customWidth="1"/>
    <col min="3462" max="3462" width="0.5703125" style="652" customWidth="1"/>
    <col min="3463" max="3463" width="0.7109375" style="652" customWidth="1"/>
    <col min="3464" max="3464" width="27.85546875" style="652" customWidth="1"/>
    <col min="3465" max="3465" width="0.85546875" style="652" customWidth="1"/>
    <col min="3466" max="3466" width="27.42578125" style="652" customWidth="1"/>
    <col min="3467" max="3467" width="14.7109375" style="652" customWidth="1"/>
    <col min="3468" max="3468" width="0.42578125" style="652" customWidth="1"/>
    <col min="3469" max="3469" width="0.7109375" style="652" customWidth="1"/>
    <col min="3470" max="3470" width="21.7109375" style="652" customWidth="1"/>
    <col min="3471" max="3471" width="1.28515625" style="652" customWidth="1"/>
    <col min="3472" max="3472" width="21.140625" style="652" customWidth="1"/>
    <col min="3473" max="3677" width="11.42578125" style="652"/>
    <col min="3678" max="3678" width="0.7109375" style="652" customWidth="1"/>
    <col min="3679" max="3680" width="1.5703125" style="652" customWidth="1"/>
    <col min="3681" max="3681" width="16.42578125" style="652" customWidth="1"/>
    <col min="3682" max="3684" width="10.42578125" style="652" customWidth="1"/>
    <col min="3685" max="3685" width="8.7109375" style="652" customWidth="1"/>
    <col min="3686" max="3686" width="0.7109375" style="652" customWidth="1"/>
    <col min="3687" max="3687" width="3.140625" style="652" customWidth="1"/>
    <col min="3688" max="3688" width="1.140625" style="652" customWidth="1"/>
    <col min="3689" max="3689" width="18" style="652" customWidth="1"/>
    <col min="3690" max="3690" width="9.42578125" style="652" customWidth="1"/>
    <col min="3691" max="3691" width="8.7109375" style="652" customWidth="1"/>
    <col min="3692" max="3692" width="9.28515625" style="652" customWidth="1"/>
    <col min="3693" max="3693" width="10.140625" style="652" customWidth="1"/>
    <col min="3694" max="3694" width="5.140625" style="652" customWidth="1"/>
    <col min="3695" max="3695" width="10.140625" style="652" customWidth="1"/>
    <col min="3696" max="3696" width="6.42578125" style="652" customWidth="1"/>
    <col min="3697" max="3697" width="11.42578125" style="652"/>
    <col min="3698" max="3698" width="1.28515625" style="652" customWidth="1"/>
    <col min="3699" max="3699" width="1.42578125" style="652" customWidth="1"/>
    <col min="3700" max="3700" width="8.28515625" style="652" customWidth="1"/>
    <col min="3701" max="3701" width="11.42578125" style="652"/>
    <col min="3702" max="3703" width="10.7109375" style="652" customWidth="1"/>
    <col min="3704" max="3704" width="10.28515625" style="652" customWidth="1"/>
    <col min="3705" max="3705" width="11.28515625" style="652" customWidth="1"/>
    <col min="3706" max="3706" width="7.7109375" style="652" customWidth="1"/>
    <col min="3707" max="3707" width="10.140625" style="652" customWidth="1"/>
    <col min="3708" max="3708" width="6.5703125" style="652" customWidth="1"/>
    <col min="3709" max="3709" width="1.140625" style="652" customWidth="1"/>
    <col min="3710" max="3710" width="24.5703125" style="652" customWidth="1"/>
    <col min="3711" max="3711" width="9.85546875" style="652" customWidth="1"/>
    <col min="3712" max="3712" width="10.7109375" style="652" customWidth="1"/>
    <col min="3713" max="3713" width="10.85546875" style="652" customWidth="1"/>
    <col min="3714" max="3714" width="11.140625" style="652" customWidth="1"/>
    <col min="3715" max="3715" width="9.85546875" style="652" customWidth="1"/>
    <col min="3716" max="3716" width="1" style="652" customWidth="1"/>
    <col min="3717" max="3717" width="16.5703125" style="652" customWidth="1"/>
    <col min="3718" max="3718" width="0.5703125" style="652" customWidth="1"/>
    <col min="3719" max="3719" width="0.7109375" style="652" customWidth="1"/>
    <col min="3720" max="3720" width="27.85546875" style="652" customWidth="1"/>
    <col min="3721" max="3721" width="0.85546875" style="652" customWidth="1"/>
    <col min="3722" max="3722" width="27.42578125" style="652" customWidth="1"/>
    <col min="3723" max="3723" width="14.7109375" style="652" customWidth="1"/>
    <col min="3724" max="3724" width="0.42578125" style="652" customWidth="1"/>
    <col min="3725" max="3725" width="0.7109375" style="652" customWidth="1"/>
    <col min="3726" max="3726" width="21.7109375" style="652" customWidth="1"/>
    <col min="3727" max="3727" width="1.28515625" style="652" customWidth="1"/>
    <col min="3728" max="3728" width="21.140625" style="652" customWidth="1"/>
    <col min="3729" max="3933" width="11.42578125" style="652"/>
    <col min="3934" max="3934" width="0.7109375" style="652" customWidth="1"/>
    <col min="3935" max="3936" width="1.5703125" style="652" customWidth="1"/>
    <col min="3937" max="3937" width="16.42578125" style="652" customWidth="1"/>
    <col min="3938" max="3940" width="10.42578125" style="652" customWidth="1"/>
    <col min="3941" max="3941" width="8.7109375" style="652" customWidth="1"/>
    <col min="3942" max="3942" width="0.7109375" style="652" customWidth="1"/>
    <col min="3943" max="3943" width="3.140625" style="652" customWidth="1"/>
    <col min="3944" max="3944" width="1.140625" style="652" customWidth="1"/>
    <col min="3945" max="3945" width="18" style="652" customWidth="1"/>
    <col min="3946" max="3946" width="9.42578125" style="652" customWidth="1"/>
    <col min="3947" max="3947" width="8.7109375" style="652" customWidth="1"/>
    <col min="3948" max="3948" width="9.28515625" style="652" customWidth="1"/>
    <col min="3949" max="3949" width="10.140625" style="652" customWidth="1"/>
    <col min="3950" max="3950" width="5.140625" style="652" customWidth="1"/>
    <col min="3951" max="3951" width="10.140625" style="652" customWidth="1"/>
    <col min="3952" max="3952" width="6.42578125" style="652" customWidth="1"/>
    <col min="3953" max="3953" width="11.42578125" style="652"/>
    <col min="3954" max="3954" width="1.28515625" style="652" customWidth="1"/>
    <col min="3955" max="3955" width="1.42578125" style="652" customWidth="1"/>
    <col min="3956" max="3956" width="8.28515625" style="652" customWidth="1"/>
    <col min="3957" max="3957" width="11.42578125" style="652"/>
    <col min="3958" max="3959" width="10.7109375" style="652" customWidth="1"/>
    <col min="3960" max="3960" width="10.28515625" style="652" customWidth="1"/>
    <col min="3961" max="3961" width="11.28515625" style="652" customWidth="1"/>
    <col min="3962" max="3962" width="7.7109375" style="652" customWidth="1"/>
    <col min="3963" max="3963" width="10.140625" style="652" customWidth="1"/>
    <col min="3964" max="3964" width="6.5703125" style="652" customWidth="1"/>
    <col min="3965" max="3965" width="1.140625" style="652" customWidth="1"/>
    <col min="3966" max="3966" width="24.5703125" style="652" customWidth="1"/>
    <col min="3967" max="3967" width="9.85546875" style="652" customWidth="1"/>
    <col min="3968" max="3968" width="10.7109375" style="652" customWidth="1"/>
    <col min="3969" max="3969" width="10.85546875" style="652" customWidth="1"/>
    <col min="3970" max="3970" width="11.140625" style="652" customWidth="1"/>
    <col min="3971" max="3971" width="9.85546875" style="652" customWidth="1"/>
    <col min="3972" max="3972" width="1" style="652" customWidth="1"/>
    <col min="3973" max="3973" width="16.5703125" style="652" customWidth="1"/>
    <col min="3974" max="3974" width="0.5703125" style="652" customWidth="1"/>
    <col min="3975" max="3975" width="0.7109375" style="652" customWidth="1"/>
    <col min="3976" max="3976" width="27.85546875" style="652" customWidth="1"/>
    <col min="3977" max="3977" width="0.85546875" style="652" customWidth="1"/>
    <col min="3978" max="3978" width="27.42578125" style="652" customWidth="1"/>
    <col min="3979" max="3979" width="14.7109375" style="652" customWidth="1"/>
    <col min="3980" max="3980" width="0.42578125" style="652" customWidth="1"/>
    <col min="3981" max="3981" width="0.7109375" style="652" customWidth="1"/>
    <col min="3982" max="3982" width="21.7109375" style="652" customWidth="1"/>
    <col min="3983" max="3983" width="1.28515625" style="652" customWidth="1"/>
    <col min="3984" max="3984" width="21.140625" style="652" customWidth="1"/>
    <col min="3985" max="4189" width="11.42578125" style="652"/>
    <col min="4190" max="4190" width="0.7109375" style="652" customWidth="1"/>
    <col min="4191" max="4192" width="1.5703125" style="652" customWidth="1"/>
    <col min="4193" max="4193" width="16.42578125" style="652" customWidth="1"/>
    <col min="4194" max="4196" width="10.42578125" style="652" customWidth="1"/>
    <col min="4197" max="4197" width="8.7109375" style="652" customWidth="1"/>
    <col min="4198" max="4198" width="0.7109375" style="652" customWidth="1"/>
    <col min="4199" max="4199" width="3.140625" style="652" customWidth="1"/>
    <col min="4200" max="4200" width="1.140625" style="652" customWidth="1"/>
    <col min="4201" max="4201" width="18" style="652" customWidth="1"/>
    <col min="4202" max="4202" width="9.42578125" style="652" customWidth="1"/>
    <col min="4203" max="4203" width="8.7109375" style="652" customWidth="1"/>
    <col min="4204" max="4204" width="9.28515625" style="652" customWidth="1"/>
    <col min="4205" max="4205" width="10.140625" style="652" customWidth="1"/>
    <col min="4206" max="4206" width="5.140625" style="652" customWidth="1"/>
    <col min="4207" max="4207" width="10.140625" style="652" customWidth="1"/>
    <col min="4208" max="4208" width="6.42578125" style="652" customWidth="1"/>
    <col min="4209" max="4209" width="11.42578125" style="652"/>
    <col min="4210" max="4210" width="1.28515625" style="652" customWidth="1"/>
    <col min="4211" max="4211" width="1.42578125" style="652" customWidth="1"/>
    <col min="4212" max="4212" width="8.28515625" style="652" customWidth="1"/>
    <col min="4213" max="4213" width="11.42578125" style="652"/>
    <col min="4214" max="4215" width="10.7109375" style="652" customWidth="1"/>
    <col min="4216" max="4216" width="10.28515625" style="652" customWidth="1"/>
    <col min="4217" max="4217" width="11.28515625" style="652" customWidth="1"/>
    <col min="4218" max="4218" width="7.7109375" style="652" customWidth="1"/>
    <col min="4219" max="4219" width="10.140625" style="652" customWidth="1"/>
    <col min="4220" max="4220" width="6.5703125" style="652" customWidth="1"/>
    <col min="4221" max="4221" width="1.140625" style="652" customWidth="1"/>
    <col min="4222" max="4222" width="24.5703125" style="652" customWidth="1"/>
    <col min="4223" max="4223" width="9.85546875" style="652" customWidth="1"/>
    <col min="4224" max="4224" width="10.7109375" style="652" customWidth="1"/>
    <col min="4225" max="4225" width="10.85546875" style="652" customWidth="1"/>
    <col min="4226" max="4226" width="11.140625" style="652" customWidth="1"/>
    <col min="4227" max="4227" width="9.85546875" style="652" customWidth="1"/>
    <col min="4228" max="4228" width="1" style="652" customWidth="1"/>
    <col min="4229" max="4229" width="16.5703125" style="652" customWidth="1"/>
    <col min="4230" max="4230" width="0.5703125" style="652" customWidth="1"/>
    <col min="4231" max="4231" width="0.7109375" style="652" customWidth="1"/>
    <col min="4232" max="4232" width="27.85546875" style="652" customWidth="1"/>
    <col min="4233" max="4233" width="0.85546875" style="652" customWidth="1"/>
    <col min="4234" max="4234" width="27.42578125" style="652" customWidth="1"/>
    <col min="4235" max="4235" width="14.7109375" style="652" customWidth="1"/>
    <col min="4236" max="4236" width="0.42578125" style="652" customWidth="1"/>
    <col min="4237" max="4237" width="0.7109375" style="652" customWidth="1"/>
    <col min="4238" max="4238" width="21.7109375" style="652" customWidth="1"/>
    <col min="4239" max="4239" width="1.28515625" style="652" customWidth="1"/>
    <col min="4240" max="4240" width="21.140625" style="652" customWidth="1"/>
    <col min="4241" max="4445" width="11.42578125" style="652"/>
    <col min="4446" max="4446" width="0.7109375" style="652" customWidth="1"/>
    <col min="4447" max="4448" width="1.5703125" style="652" customWidth="1"/>
    <col min="4449" max="4449" width="16.42578125" style="652" customWidth="1"/>
    <col min="4450" max="4452" width="10.42578125" style="652" customWidth="1"/>
    <col min="4453" max="4453" width="8.7109375" style="652" customWidth="1"/>
    <col min="4454" max="4454" width="0.7109375" style="652" customWidth="1"/>
    <col min="4455" max="4455" width="3.140625" style="652" customWidth="1"/>
    <col min="4456" max="4456" width="1.140625" style="652" customWidth="1"/>
    <col min="4457" max="4457" width="18" style="652" customWidth="1"/>
    <col min="4458" max="4458" width="9.42578125" style="652" customWidth="1"/>
    <col min="4459" max="4459" width="8.7109375" style="652" customWidth="1"/>
    <col min="4460" max="4460" width="9.28515625" style="652" customWidth="1"/>
    <col min="4461" max="4461" width="10.140625" style="652" customWidth="1"/>
    <col min="4462" max="4462" width="5.140625" style="652" customWidth="1"/>
    <col min="4463" max="4463" width="10.140625" style="652" customWidth="1"/>
    <col min="4464" max="4464" width="6.42578125" style="652" customWidth="1"/>
    <col min="4465" max="4465" width="11.42578125" style="652"/>
    <col min="4466" max="4466" width="1.28515625" style="652" customWidth="1"/>
    <col min="4467" max="4467" width="1.42578125" style="652" customWidth="1"/>
    <col min="4468" max="4468" width="8.28515625" style="652" customWidth="1"/>
    <col min="4469" max="4469" width="11.42578125" style="652"/>
    <col min="4470" max="4471" width="10.7109375" style="652" customWidth="1"/>
    <col min="4472" max="4472" width="10.28515625" style="652" customWidth="1"/>
    <col min="4473" max="4473" width="11.28515625" style="652" customWidth="1"/>
    <col min="4474" max="4474" width="7.7109375" style="652" customWidth="1"/>
    <col min="4475" max="4475" width="10.140625" style="652" customWidth="1"/>
    <col min="4476" max="4476" width="6.5703125" style="652" customWidth="1"/>
    <col min="4477" max="4477" width="1.140625" style="652" customWidth="1"/>
    <col min="4478" max="4478" width="24.5703125" style="652" customWidth="1"/>
    <col min="4479" max="4479" width="9.85546875" style="652" customWidth="1"/>
    <col min="4480" max="4480" width="10.7109375" style="652" customWidth="1"/>
    <col min="4481" max="4481" width="10.85546875" style="652" customWidth="1"/>
    <col min="4482" max="4482" width="11.140625" style="652" customWidth="1"/>
    <col min="4483" max="4483" width="9.85546875" style="652" customWidth="1"/>
    <col min="4484" max="4484" width="1" style="652" customWidth="1"/>
    <col min="4485" max="4485" width="16.5703125" style="652" customWidth="1"/>
    <col min="4486" max="4486" width="0.5703125" style="652" customWidth="1"/>
    <col min="4487" max="4487" width="0.7109375" style="652" customWidth="1"/>
    <col min="4488" max="4488" width="27.85546875" style="652" customWidth="1"/>
    <col min="4489" max="4489" width="0.85546875" style="652" customWidth="1"/>
    <col min="4490" max="4490" width="27.42578125" style="652" customWidth="1"/>
    <col min="4491" max="4491" width="14.7109375" style="652" customWidth="1"/>
    <col min="4492" max="4492" width="0.42578125" style="652" customWidth="1"/>
    <col min="4493" max="4493" width="0.7109375" style="652" customWidth="1"/>
    <col min="4494" max="4494" width="21.7109375" style="652" customWidth="1"/>
    <col min="4495" max="4495" width="1.28515625" style="652" customWidth="1"/>
    <col min="4496" max="4496" width="21.140625" style="652" customWidth="1"/>
    <col min="4497" max="4701" width="11.42578125" style="652"/>
    <col min="4702" max="4702" width="0.7109375" style="652" customWidth="1"/>
    <col min="4703" max="4704" width="1.5703125" style="652" customWidth="1"/>
    <col min="4705" max="4705" width="16.42578125" style="652" customWidth="1"/>
    <col min="4706" max="4708" width="10.42578125" style="652" customWidth="1"/>
    <col min="4709" max="4709" width="8.7109375" style="652" customWidth="1"/>
    <col min="4710" max="4710" width="0.7109375" style="652" customWidth="1"/>
    <col min="4711" max="4711" width="3.140625" style="652" customWidth="1"/>
    <col min="4712" max="4712" width="1.140625" style="652" customWidth="1"/>
    <col min="4713" max="4713" width="18" style="652" customWidth="1"/>
    <col min="4714" max="4714" width="9.42578125" style="652" customWidth="1"/>
    <col min="4715" max="4715" width="8.7109375" style="652" customWidth="1"/>
    <col min="4716" max="4716" width="9.28515625" style="652" customWidth="1"/>
    <col min="4717" max="4717" width="10.140625" style="652" customWidth="1"/>
    <col min="4718" max="4718" width="5.140625" style="652" customWidth="1"/>
    <col min="4719" max="4719" width="10.140625" style="652" customWidth="1"/>
    <col min="4720" max="4720" width="6.42578125" style="652" customWidth="1"/>
    <col min="4721" max="4721" width="11.42578125" style="652"/>
    <col min="4722" max="4722" width="1.28515625" style="652" customWidth="1"/>
    <col min="4723" max="4723" width="1.42578125" style="652" customWidth="1"/>
    <col min="4724" max="4724" width="8.28515625" style="652" customWidth="1"/>
    <col min="4725" max="4725" width="11.42578125" style="652"/>
    <col min="4726" max="4727" width="10.7109375" style="652" customWidth="1"/>
    <col min="4728" max="4728" width="10.28515625" style="652" customWidth="1"/>
    <col min="4729" max="4729" width="11.28515625" style="652" customWidth="1"/>
    <col min="4730" max="4730" width="7.7109375" style="652" customWidth="1"/>
    <col min="4731" max="4731" width="10.140625" style="652" customWidth="1"/>
    <col min="4732" max="4732" width="6.5703125" style="652" customWidth="1"/>
    <col min="4733" max="4733" width="1.140625" style="652" customWidth="1"/>
    <col min="4734" max="4734" width="24.5703125" style="652" customWidth="1"/>
    <col min="4735" max="4735" width="9.85546875" style="652" customWidth="1"/>
    <col min="4736" max="4736" width="10.7109375" style="652" customWidth="1"/>
    <col min="4737" max="4737" width="10.85546875" style="652" customWidth="1"/>
    <col min="4738" max="4738" width="11.140625" style="652" customWidth="1"/>
    <col min="4739" max="4739" width="9.85546875" style="652" customWidth="1"/>
    <col min="4740" max="4740" width="1" style="652" customWidth="1"/>
    <col min="4741" max="4741" width="16.5703125" style="652" customWidth="1"/>
    <col min="4742" max="4742" width="0.5703125" style="652" customWidth="1"/>
    <col min="4743" max="4743" width="0.7109375" style="652" customWidth="1"/>
    <col min="4744" max="4744" width="27.85546875" style="652" customWidth="1"/>
    <col min="4745" max="4745" width="0.85546875" style="652" customWidth="1"/>
    <col min="4746" max="4746" width="27.42578125" style="652" customWidth="1"/>
    <col min="4747" max="4747" width="14.7109375" style="652" customWidth="1"/>
    <col min="4748" max="4748" width="0.42578125" style="652" customWidth="1"/>
    <col min="4749" max="4749" width="0.7109375" style="652" customWidth="1"/>
    <col min="4750" max="4750" width="21.7109375" style="652" customWidth="1"/>
    <col min="4751" max="4751" width="1.28515625" style="652" customWidth="1"/>
    <col min="4752" max="4752" width="21.140625" style="652" customWidth="1"/>
    <col min="4753" max="4957" width="11.42578125" style="652"/>
    <col min="4958" max="4958" width="0.7109375" style="652" customWidth="1"/>
    <col min="4959" max="4960" width="1.5703125" style="652" customWidth="1"/>
    <col min="4961" max="4961" width="16.42578125" style="652" customWidth="1"/>
    <col min="4962" max="4964" width="10.42578125" style="652" customWidth="1"/>
    <col min="4965" max="4965" width="8.7109375" style="652" customWidth="1"/>
    <col min="4966" max="4966" width="0.7109375" style="652" customWidth="1"/>
    <col min="4967" max="4967" width="3.140625" style="652" customWidth="1"/>
    <col min="4968" max="4968" width="1.140625" style="652" customWidth="1"/>
    <col min="4969" max="4969" width="18" style="652" customWidth="1"/>
    <col min="4970" max="4970" width="9.42578125" style="652" customWidth="1"/>
    <col min="4971" max="4971" width="8.7109375" style="652" customWidth="1"/>
    <col min="4972" max="4972" width="9.28515625" style="652" customWidth="1"/>
    <col min="4973" max="4973" width="10.140625" style="652" customWidth="1"/>
    <col min="4974" max="4974" width="5.140625" style="652" customWidth="1"/>
    <col min="4975" max="4975" width="10.140625" style="652" customWidth="1"/>
    <col min="4976" max="4976" width="6.42578125" style="652" customWidth="1"/>
    <col min="4977" max="4977" width="11.42578125" style="652"/>
    <col min="4978" max="4978" width="1.28515625" style="652" customWidth="1"/>
    <col min="4979" max="4979" width="1.42578125" style="652" customWidth="1"/>
    <col min="4980" max="4980" width="8.28515625" style="652" customWidth="1"/>
    <col min="4981" max="4981" width="11.42578125" style="652"/>
    <col min="4982" max="4983" width="10.7109375" style="652" customWidth="1"/>
    <col min="4984" max="4984" width="10.28515625" style="652" customWidth="1"/>
    <col min="4985" max="4985" width="11.28515625" style="652" customWidth="1"/>
    <col min="4986" max="4986" width="7.7109375" style="652" customWidth="1"/>
    <col min="4987" max="4987" width="10.140625" style="652" customWidth="1"/>
    <col min="4988" max="4988" width="6.5703125" style="652" customWidth="1"/>
    <col min="4989" max="4989" width="1.140625" style="652" customWidth="1"/>
    <col min="4990" max="4990" width="24.5703125" style="652" customWidth="1"/>
    <col min="4991" max="4991" width="9.85546875" style="652" customWidth="1"/>
    <col min="4992" max="4992" width="10.7109375" style="652" customWidth="1"/>
    <col min="4993" max="4993" width="10.85546875" style="652" customWidth="1"/>
    <col min="4994" max="4994" width="11.140625" style="652" customWidth="1"/>
    <col min="4995" max="4995" width="9.85546875" style="652" customWidth="1"/>
    <col min="4996" max="4996" width="1" style="652" customWidth="1"/>
    <col min="4997" max="4997" width="16.5703125" style="652" customWidth="1"/>
    <col min="4998" max="4998" width="0.5703125" style="652" customWidth="1"/>
    <col min="4999" max="4999" width="0.7109375" style="652" customWidth="1"/>
    <col min="5000" max="5000" width="27.85546875" style="652" customWidth="1"/>
    <col min="5001" max="5001" width="0.85546875" style="652" customWidth="1"/>
    <col min="5002" max="5002" width="27.42578125" style="652" customWidth="1"/>
    <col min="5003" max="5003" width="14.7109375" style="652" customWidth="1"/>
    <col min="5004" max="5004" width="0.42578125" style="652" customWidth="1"/>
    <col min="5005" max="5005" width="0.7109375" style="652" customWidth="1"/>
    <col min="5006" max="5006" width="21.7109375" style="652" customWidth="1"/>
    <col min="5007" max="5007" width="1.28515625" style="652" customWidth="1"/>
    <col min="5008" max="5008" width="21.140625" style="652" customWidth="1"/>
    <col min="5009" max="5213" width="11.42578125" style="652"/>
    <col min="5214" max="5214" width="0.7109375" style="652" customWidth="1"/>
    <col min="5215" max="5216" width="1.5703125" style="652" customWidth="1"/>
    <col min="5217" max="5217" width="16.42578125" style="652" customWidth="1"/>
    <col min="5218" max="5220" width="10.42578125" style="652" customWidth="1"/>
    <col min="5221" max="5221" width="8.7109375" style="652" customWidth="1"/>
    <col min="5222" max="5222" width="0.7109375" style="652" customWidth="1"/>
    <col min="5223" max="5223" width="3.140625" style="652" customWidth="1"/>
    <col min="5224" max="5224" width="1.140625" style="652" customWidth="1"/>
    <col min="5225" max="5225" width="18" style="652" customWidth="1"/>
    <col min="5226" max="5226" width="9.42578125" style="652" customWidth="1"/>
    <col min="5227" max="5227" width="8.7109375" style="652" customWidth="1"/>
    <col min="5228" max="5228" width="9.28515625" style="652" customWidth="1"/>
    <col min="5229" max="5229" width="10.140625" style="652" customWidth="1"/>
    <col min="5230" max="5230" width="5.140625" style="652" customWidth="1"/>
    <col min="5231" max="5231" width="10.140625" style="652" customWidth="1"/>
    <col min="5232" max="5232" width="6.42578125" style="652" customWidth="1"/>
    <col min="5233" max="5233" width="11.42578125" style="652"/>
    <col min="5234" max="5234" width="1.28515625" style="652" customWidth="1"/>
    <col min="5235" max="5235" width="1.42578125" style="652" customWidth="1"/>
    <col min="5236" max="5236" width="8.28515625" style="652" customWidth="1"/>
    <col min="5237" max="5237" width="11.42578125" style="652"/>
    <col min="5238" max="5239" width="10.7109375" style="652" customWidth="1"/>
    <col min="5240" max="5240" width="10.28515625" style="652" customWidth="1"/>
    <col min="5241" max="5241" width="11.28515625" style="652" customWidth="1"/>
    <col min="5242" max="5242" width="7.7109375" style="652" customWidth="1"/>
    <col min="5243" max="5243" width="10.140625" style="652" customWidth="1"/>
    <col min="5244" max="5244" width="6.5703125" style="652" customWidth="1"/>
    <col min="5245" max="5245" width="1.140625" style="652" customWidth="1"/>
    <col min="5246" max="5246" width="24.5703125" style="652" customWidth="1"/>
    <col min="5247" max="5247" width="9.85546875" style="652" customWidth="1"/>
    <col min="5248" max="5248" width="10.7109375" style="652" customWidth="1"/>
    <col min="5249" max="5249" width="10.85546875" style="652" customWidth="1"/>
    <col min="5250" max="5250" width="11.140625" style="652" customWidth="1"/>
    <col min="5251" max="5251" width="9.85546875" style="652" customWidth="1"/>
    <col min="5252" max="5252" width="1" style="652" customWidth="1"/>
    <col min="5253" max="5253" width="16.5703125" style="652" customWidth="1"/>
    <col min="5254" max="5254" width="0.5703125" style="652" customWidth="1"/>
    <col min="5255" max="5255" width="0.7109375" style="652" customWidth="1"/>
    <col min="5256" max="5256" width="27.85546875" style="652" customWidth="1"/>
    <col min="5257" max="5257" width="0.85546875" style="652" customWidth="1"/>
    <col min="5258" max="5258" width="27.42578125" style="652" customWidth="1"/>
    <col min="5259" max="5259" width="14.7109375" style="652" customWidth="1"/>
    <col min="5260" max="5260" width="0.42578125" style="652" customWidth="1"/>
    <col min="5261" max="5261" width="0.7109375" style="652" customWidth="1"/>
    <col min="5262" max="5262" width="21.7109375" style="652" customWidth="1"/>
    <col min="5263" max="5263" width="1.28515625" style="652" customWidth="1"/>
    <col min="5264" max="5264" width="21.140625" style="652" customWidth="1"/>
    <col min="5265" max="5469" width="11.42578125" style="652"/>
    <col min="5470" max="5470" width="0.7109375" style="652" customWidth="1"/>
    <col min="5471" max="5472" width="1.5703125" style="652" customWidth="1"/>
    <col min="5473" max="5473" width="16.42578125" style="652" customWidth="1"/>
    <col min="5474" max="5476" width="10.42578125" style="652" customWidth="1"/>
    <col min="5477" max="5477" width="8.7109375" style="652" customWidth="1"/>
    <col min="5478" max="5478" width="0.7109375" style="652" customWidth="1"/>
    <col min="5479" max="5479" width="3.140625" style="652" customWidth="1"/>
    <col min="5480" max="5480" width="1.140625" style="652" customWidth="1"/>
    <col min="5481" max="5481" width="18" style="652" customWidth="1"/>
    <col min="5482" max="5482" width="9.42578125" style="652" customWidth="1"/>
    <col min="5483" max="5483" width="8.7109375" style="652" customWidth="1"/>
    <col min="5484" max="5484" width="9.28515625" style="652" customWidth="1"/>
    <col min="5485" max="5485" width="10.140625" style="652" customWidth="1"/>
    <col min="5486" max="5486" width="5.140625" style="652" customWidth="1"/>
    <col min="5487" max="5487" width="10.140625" style="652" customWidth="1"/>
    <col min="5488" max="5488" width="6.42578125" style="652" customWidth="1"/>
    <col min="5489" max="5489" width="11.42578125" style="652"/>
    <col min="5490" max="5490" width="1.28515625" style="652" customWidth="1"/>
    <col min="5491" max="5491" width="1.42578125" style="652" customWidth="1"/>
    <col min="5492" max="5492" width="8.28515625" style="652" customWidth="1"/>
    <col min="5493" max="5493" width="11.42578125" style="652"/>
    <col min="5494" max="5495" width="10.7109375" style="652" customWidth="1"/>
    <col min="5496" max="5496" width="10.28515625" style="652" customWidth="1"/>
    <col min="5497" max="5497" width="11.28515625" style="652" customWidth="1"/>
    <col min="5498" max="5498" width="7.7109375" style="652" customWidth="1"/>
    <col min="5499" max="5499" width="10.140625" style="652" customWidth="1"/>
    <col min="5500" max="5500" width="6.5703125" style="652" customWidth="1"/>
    <col min="5501" max="5501" width="1.140625" style="652" customWidth="1"/>
    <col min="5502" max="5502" width="24.5703125" style="652" customWidth="1"/>
    <col min="5503" max="5503" width="9.85546875" style="652" customWidth="1"/>
    <col min="5504" max="5504" width="10.7109375" style="652" customWidth="1"/>
    <col min="5505" max="5505" width="10.85546875" style="652" customWidth="1"/>
    <col min="5506" max="5506" width="11.140625" style="652" customWidth="1"/>
    <col min="5507" max="5507" width="9.85546875" style="652" customWidth="1"/>
    <col min="5508" max="5508" width="1" style="652" customWidth="1"/>
    <col min="5509" max="5509" width="16.5703125" style="652" customWidth="1"/>
    <col min="5510" max="5510" width="0.5703125" style="652" customWidth="1"/>
    <col min="5511" max="5511" width="0.7109375" style="652" customWidth="1"/>
    <col min="5512" max="5512" width="27.85546875" style="652" customWidth="1"/>
    <col min="5513" max="5513" width="0.85546875" style="652" customWidth="1"/>
    <col min="5514" max="5514" width="27.42578125" style="652" customWidth="1"/>
    <col min="5515" max="5515" width="14.7109375" style="652" customWidth="1"/>
    <col min="5516" max="5516" width="0.42578125" style="652" customWidth="1"/>
    <col min="5517" max="5517" width="0.7109375" style="652" customWidth="1"/>
    <col min="5518" max="5518" width="21.7109375" style="652" customWidth="1"/>
    <col min="5519" max="5519" width="1.28515625" style="652" customWidth="1"/>
    <col min="5520" max="5520" width="21.140625" style="652" customWidth="1"/>
    <col min="5521" max="5725" width="11.42578125" style="652"/>
    <col min="5726" max="5726" width="0.7109375" style="652" customWidth="1"/>
    <col min="5727" max="5728" width="1.5703125" style="652" customWidth="1"/>
    <col min="5729" max="5729" width="16.42578125" style="652" customWidth="1"/>
    <col min="5730" max="5732" width="10.42578125" style="652" customWidth="1"/>
    <col min="5733" max="5733" width="8.7109375" style="652" customWidth="1"/>
    <col min="5734" max="5734" width="0.7109375" style="652" customWidth="1"/>
    <col min="5735" max="5735" width="3.140625" style="652" customWidth="1"/>
    <col min="5736" max="5736" width="1.140625" style="652" customWidth="1"/>
    <col min="5737" max="5737" width="18" style="652" customWidth="1"/>
    <col min="5738" max="5738" width="9.42578125" style="652" customWidth="1"/>
    <col min="5739" max="5739" width="8.7109375" style="652" customWidth="1"/>
    <col min="5740" max="5740" width="9.28515625" style="652" customWidth="1"/>
    <col min="5741" max="5741" width="10.140625" style="652" customWidth="1"/>
    <col min="5742" max="5742" width="5.140625" style="652" customWidth="1"/>
    <col min="5743" max="5743" width="10.140625" style="652" customWidth="1"/>
    <col min="5744" max="5744" width="6.42578125" style="652" customWidth="1"/>
    <col min="5745" max="5745" width="11.42578125" style="652"/>
    <col min="5746" max="5746" width="1.28515625" style="652" customWidth="1"/>
    <col min="5747" max="5747" width="1.42578125" style="652" customWidth="1"/>
    <col min="5748" max="5748" width="8.28515625" style="652" customWidth="1"/>
    <col min="5749" max="5749" width="11.42578125" style="652"/>
    <col min="5750" max="5751" width="10.7109375" style="652" customWidth="1"/>
    <col min="5752" max="5752" width="10.28515625" style="652" customWidth="1"/>
    <col min="5753" max="5753" width="11.28515625" style="652" customWidth="1"/>
    <col min="5754" max="5754" width="7.7109375" style="652" customWidth="1"/>
    <col min="5755" max="5755" width="10.140625" style="652" customWidth="1"/>
    <col min="5756" max="5756" width="6.5703125" style="652" customWidth="1"/>
    <col min="5757" max="5757" width="1.140625" style="652" customWidth="1"/>
    <col min="5758" max="5758" width="24.5703125" style="652" customWidth="1"/>
    <col min="5759" max="5759" width="9.85546875" style="652" customWidth="1"/>
    <col min="5760" max="5760" width="10.7109375" style="652" customWidth="1"/>
    <col min="5761" max="5761" width="10.85546875" style="652" customWidth="1"/>
    <col min="5762" max="5762" width="11.140625" style="652" customWidth="1"/>
    <col min="5763" max="5763" width="9.85546875" style="652" customWidth="1"/>
    <col min="5764" max="5764" width="1" style="652" customWidth="1"/>
    <col min="5765" max="5765" width="16.5703125" style="652" customWidth="1"/>
    <col min="5766" max="5766" width="0.5703125" style="652" customWidth="1"/>
    <col min="5767" max="5767" width="0.7109375" style="652" customWidth="1"/>
    <col min="5768" max="5768" width="27.85546875" style="652" customWidth="1"/>
    <col min="5769" max="5769" width="0.85546875" style="652" customWidth="1"/>
    <col min="5770" max="5770" width="27.42578125" style="652" customWidth="1"/>
    <col min="5771" max="5771" width="14.7109375" style="652" customWidth="1"/>
    <col min="5772" max="5772" width="0.42578125" style="652" customWidth="1"/>
    <col min="5773" max="5773" width="0.7109375" style="652" customWidth="1"/>
    <col min="5774" max="5774" width="21.7109375" style="652" customWidth="1"/>
    <col min="5775" max="5775" width="1.28515625" style="652" customWidth="1"/>
    <col min="5776" max="5776" width="21.140625" style="652" customWidth="1"/>
    <col min="5777" max="5981" width="11.42578125" style="652"/>
    <col min="5982" max="5982" width="0.7109375" style="652" customWidth="1"/>
    <col min="5983" max="5984" width="1.5703125" style="652" customWidth="1"/>
    <col min="5985" max="5985" width="16.42578125" style="652" customWidth="1"/>
    <col min="5986" max="5988" width="10.42578125" style="652" customWidth="1"/>
    <col min="5989" max="5989" width="8.7109375" style="652" customWidth="1"/>
    <col min="5990" max="5990" width="0.7109375" style="652" customWidth="1"/>
    <col min="5991" max="5991" width="3.140625" style="652" customWidth="1"/>
    <col min="5992" max="5992" width="1.140625" style="652" customWidth="1"/>
    <col min="5993" max="5993" width="18" style="652" customWidth="1"/>
    <col min="5994" max="5994" width="9.42578125" style="652" customWidth="1"/>
    <col min="5995" max="5995" width="8.7109375" style="652" customWidth="1"/>
    <col min="5996" max="5996" width="9.28515625" style="652" customWidth="1"/>
    <col min="5997" max="5997" width="10.140625" style="652" customWidth="1"/>
    <col min="5998" max="5998" width="5.140625" style="652" customWidth="1"/>
    <col min="5999" max="5999" width="10.140625" style="652" customWidth="1"/>
    <col min="6000" max="6000" width="6.42578125" style="652" customWidth="1"/>
    <col min="6001" max="6001" width="11.42578125" style="652"/>
    <col min="6002" max="6002" width="1.28515625" style="652" customWidth="1"/>
    <col min="6003" max="6003" width="1.42578125" style="652" customWidth="1"/>
    <col min="6004" max="6004" width="8.28515625" style="652" customWidth="1"/>
    <col min="6005" max="6005" width="11.42578125" style="652"/>
    <col min="6006" max="6007" width="10.7109375" style="652" customWidth="1"/>
    <col min="6008" max="6008" width="10.28515625" style="652" customWidth="1"/>
    <col min="6009" max="6009" width="11.28515625" style="652" customWidth="1"/>
    <col min="6010" max="6010" width="7.7109375" style="652" customWidth="1"/>
    <col min="6011" max="6011" width="10.140625" style="652" customWidth="1"/>
    <col min="6012" max="6012" width="6.5703125" style="652" customWidth="1"/>
    <col min="6013" max="6013" width="1.140625" style="652" customWidth="1"/>
    <col min="6014" max="6014" width="24.5703125" style="652" customWidth="1"/>
    <col min="6015" max="6015" width="9.85546875" style="652" customWidth="1"/>
    <col min="6016" max="6016" width="10.7109375" style="652" customWidth="1"/>
    <col min="6017" max="6017" width="10.85546875" style="652" customWidth="1"/>
    <col min="6018" max="6018" width="11.140625" style="652" customWidth="1"/>
    <col min="6019" max="6019" width="9.85546875" style="652" customWidth="1"/>
    <col min="6020" max="6020" width="1" style="652" customWidth="1"/>
    <col min="6021" max="6021" width="16.5703125" style="652" customWidth="1"/>
    <col min="6022" max="6022" width="0.5703125" style="652" customWidth="1"/>
    <col min="6023" max="6023" width="0.7109375" style="652" customWidth="1"/>
    <col min="6024" max="6024" width="27.85546875" style="652" customWidth="1"/>
    <col min="6025" max="6025" width="0.85546875" style="652" customWidth="1"/>
    <col min="6026" max="6026" width="27.42578125" style="652" customWidth="1"/>
    <col min="6027" max="6027" width="14.7109375" style="652" customWidth="1"/>
    <col min="6028" max="6028" width="0.42578125" style="652" customWidth="1"/>
    <col min="6029" max="6029" width="0.7109375" style="652" customWidth="1"/>
    <col min="6030" max="6030" width="21.7109375" style="652" customWidth="1"/>
    <col min="6031" max="6031" width="1.28515625" style="652" customWidth="1"/>
    <col min="6032" max="6032" width="21.140625" style="652" customWidth="1"/>
    <col min="6033" max="6237" width="11.42578125" style="652"/>
    <col min="6238" max="6238" width="0.7109375" style="652" customWidth="1"/>
    <col min="6239" max="6240" width="1.5703125" style="652" customWidth="1"/>
    <col min="6241" max="6241" width="16.42578125" style="652" customWidth="1"/>
    <col min="6242" max="6244" width="10.42578125" style="652" customWidth="1"/>
    <col min="6245" max="6245" width="8.7109375" style="652" customWidth="1"/>
    <col min="6246" max="6246" width="0.7109375" style="652" customWidth="1"/>
    <col min="6247" max="6247" width="3.140625" style="652" customWidth="1"/>
    <col min="6248" max="6248" width="1.140625" style="652" customWidth="1"/>
    <col min="6249" max="6249" width="18" style="652" customWidth="1"/>
    <col min="6250" max="6250" width="9.42578125" style="652" customWidth="1"/>
    <col min="6251" max="6251" width="8.7109375" style="652" customWidth="1"/>
    <col min="6252" max="6252" width="9.28515625" style="652" customWidth="1"/>
    <col min="6253" max="6253" width="10.140625" style="652" customWidth="1"/>
    <col min="6254" max="6254" width="5.140625" style="652" customWidth="1"/>
    <col min="6255" max="6255" width="10.140625" style="652" customWidth="1"/>
    <col min="6256" max="6256" width="6.42578125" style="652" customWidth="1"/>
    <col min="6257" max="6257" width="11.42578125" style="652"/>
    <col min="6258" max="6258" width="1.28515625" style="652" customWidth="1"/>
    <col min="6259" max="6259" width="1.42578125" style="652" customWidth="1"/>
    <col min="6260" max="6260" width="8.28515625" style="652" customWidth="1"/>
    <col min="6261" max="6261" width="11.42578125" style="652"/>
    <col min="6262" max="6263" width="10.7109375" style="652" customWidth="1"/>
    <col min="6264" max="6264" width="10.28515625" style="652" customWidth="1"/>
    <col min="6265" max="6265" width="11.28515625" style="652" customWidth="1"/>
    <col min="6266" max="6266" width="7.7109375" style="652" customWidth="1"/>
    <col min="6267" max="6267" width="10.140625" style="652" customWidth="1"/>
    <col min="6268" max="6268" width="6.5703125" style="652" customWidth="1"/>
    <col min="6269" max="6269" width="1.140625" style="652" customWidth="1"/>
    <col min="6270" max="6270" width="24.5703125" style="652" customWidth="1"/>
    <col min="6271" max="6271" width="9.85546875" style="652" customWidth="1"/>
    <col min="6272" max="6272" width="10.7109375" style="652" customWidth="1"/>
    <col min="6273" max="6273" width="10.85546875" style="652" customWidth="1"/>
    <col min="6274" max="6274" width="11.140625" style="652" customWidth="1"/>
    <col min="6275" max="6275" width="9.85546875" style="652" customWidth="1"/>
    <col min="6276" max="6276" width="1" style="652" customWidth="1"/>
    <col min="6277" max="6277" width="16.5703125" style="652" customWidth="1"/>
    <col min="6278" max="6278" width="0.5703125" style="652" customWidth="1"/>
    <col min="6279" max="6279" width="0.7109375" style="652" customWidth="1"/>
    <col min="6280" max="6280" width="27.85546875" style="652" customWidth="1"/>
    <col min="6281" max="6281" width="0.85546875" style="652" customWidth="1"/>
    <col min="6282" max="6282" width="27.42578125" style="652" customWidth="1"/>
    <col min="6283" max="6283" width="14.7109375" style="652" customWidth="1"/>
    <col min="6284" max="6284" width="0.42578125" style="652" customWidth="1"/>
    <col min="6285" max="6285" width="0.7109375" style="652" customWidth="1"/>
    <col min="6286" max="6286" width="21.7109375" style="652" customWidth="1"/>
    <col min="6287" max="6287" width="1.28515625" style="652" customWidth="1"/>
    <col min="6288" max="6288" width="21.140625" style="652" customWidth="1"/>
    <col min="6289" max="6493" width="11.42578125" style="652"/>
    <col min="6494" max="6494" width="0.7109375" style="652" customWidth="1"/>
    <col min="6495" max="6496" width="1.5703125" style="652" customWidth="1"/>
    <col min="6497" max="6497" width="16.42578125" style="652" customWidth="1"/>
    <col min="6498" max="6500" width="10.42578125" style="652" customWidth="1"/>
    <col min="6501" max="6501" width="8.7109375" style="652" customWidth="1"/>
    <col min="6502" max="6502" width="0.7109375" style="652" customWidth="1"/>
    <col min="6503" max="6503" width="3.140625" style="652" customWidth="1"/>
    <col min="6504" max="6504" width="1.140625" style="652" customWidth="1"/>
    <col min="6505" max="6505" width="18" style="652" customWidth="1"/>
    <col min="6506" max="6506" width="9.42578125" style="652" customWidth="1"/>
    <col min="6507" max="6507" width="8.7109375" style="652" customWidth="1"/>
    <col min="6508" max="6508" width="9.28515625" style="652" customWidth="1"/>
    <col min="6509" max="6509" width="10.140625" style="652" customWidth="1"/>
    <col min="6510" max="6510" width="5.140625" style="652" customWidth="1"/>
    <col min="6511" max="6511" width="10.140625" style="652" customWidth="1"/>
    <col min="6512" max="6512" width="6.42578125" style="652" customWidth="1"/>
    <col min="6513" max="6513" width="11.42578125" style="652"/>
    <col min="6514" max="6514" width="1.28515625" style="652" customWidth="1"/>
    <col min="6515" max="6515" width="1.42578125" style="652" customWidth="1"/>
    <col min="6516" max="6516" width="8.28515625" style="652" customWidth="1"/>
    <col min="6517" max="6517" width="11.42578125" style="652"/>
    <col min="6518" max="6519" width="10.7109375" style="652" customWidth="1"/>
    <col min="6520" max="6520" width="10.28515625" style="652" customWidth="1"/>
    <col min="6521" max="6521" width="11.28515625" style="652" customWidth="1"/>
    <col min="6522" max="6522" width="7.7109375" style="652" customWidth="1"/>
    <col min="6523" max="6523" width="10.140625" style="652" customWidth="1"/>
    <col min="6524" max="6524" width="6.5703125" style="652" customWidth="1"/>
    <col min="6525" max="6525" width="1.140625" style="652" customWidth="1"/>
    <col min="6526" max="6526" width="24.5703125" style="652" customWidth="1"/>
    <col min="6527" max="6527" width="9.85546875" style="652" customWidth="1"/>
    <col min="6528" max="6528" width="10.7109375" style="652" customWidth="1"/>
    <col min="6529" max="6529" width="10.85546875" style="652" customWidth="1"/>
    <col min="6530" max="6530" width="11.140625" style="652" customWidth="1"/>
    <col min="6531" max="6531" width="9.85546875" style="652" customWidth="1"/>
    <col min="6532" max="6532" width="1" style="652" customWidth="1"/>
    <col min="6533" max="6533" width="16.5703125" style="652" customWidth="1"/>
    <col min="6534" max="6534" width="0.5703125" style="652" customWidth="1"/>
    <col min="6535" max="6535" width="0.7109375" style="652" customWidth="1"/>
    <col min="6536" max="6536" width="27.85546875" style="652" customWidth="1"/>
    <col min="6537" max="6537" width="0.85546875" style="652" customWidth="1"/>
    <col min="6538" max="6538" width="27.42578125" style="652" customWidth="1"/>
    <col min="6539" max="6539" width="14.7109375" style="652" customWidth="1"/>
    <col min="6540" max="6540" width="0.42578125" style="652" customWidth="1"/>
    <col min="6541" max="6541" width="0.7109375" style="652" customWidth="1"/>
    <col min="6542" max="6542" width="21.7109375" style="652" customWidth="1"/>
    <col min="6543" max="6543" width="1.28515625" style="652" customWidth="1"/>
    <col min="6544" max="6544" width="21.140625" style="652" customWidth="1"/>
    <col min="6545" max="6749" width="11.42578125" style="652"/>
    <col min="6750" max="6750" width="0.7109375" style="652" customWidth="1"/>
    <col min="6751" max="6752" width="1.5703125" style="652" customWidth="1"/>
    <col min="6753" max="6753" width="16.42578125" style="652" customWidth="1"/>
    <col min="6754" max="6756" width="10.42578125" style="652" customWidth="1"/>
    <col min="6757" max="6757" width="8.7109375" style="652" customWidth="1"/>
    <col min="6758" max="6758" width="0.7109375" style="652" customWidth="1"/>
    <col min="6759" max="6759" width="3.140625" style="652" customWidth="1"/>
    <col min="6760" max="6760" width="1.140625" style="652" customWidth="1"/>
    <col min="6761" max="6761" width="18" style="652" customWidth="1"/>
    <col min="6762" max="6762" width="9.42578125" style="652" customWidth="1"/>
    <col min="6763" max="6763" width="8.7109375" style="652" customWidth="1"/>
    <col min="6764" max="6764" width="9.28515625" style="652" customWidth="1"/>
    <col min="6765" max="6765" width="10.140625" style="652" customWidth="1"/>
    <col min="6766" max="6766" width="5.140625" style="652" customWidth="1"/>
    <col min="6767" max="6767" width="10.140625" style="652" customWidth="1"/>
    <col min="6768" max="6768" width="6.42578125" style="652" customWidth="1"/>
    <col min="6769" max="6769" width="11.42578125" style="652"/>
    <col min="6770" max="6770" width="1.28515625" style="652" customWidth="1"/>
    <col min="6771" max="6771" width="1.42578125" style="652" customWidth="1"/>
    <col min="6772" max="6772" width="8.28515625" style="652" customWidth="1"/>
    <col min="6773" max="6773" width="11.42578125" style="652"/>
    <col min="6774" max="6775" width="10.7109375" style="652" customWidth="1"/>
    <col min="6776" max="6776" width="10.28515625" style="652" customWidth="1"/>
    <col min="6777" max="6777" width="11.28515625" style="652" customWidth="1"/>
    <col min="6778" max="6778" width="7.7109375" style="652" customWidth="1"/>
    <col min="6779" max="6779" width="10.140625" style="652" customWidth="1"/>
    <col min="6780" max="6780" width="6.5703125" style="652" customWidth="1"/>
    <col min="6781" max="6781" width="1.140625" style="652" customWidth="1"/>
    <col min="6782" max="6782" width="24.5703125" style="652" customWidth="1"/>
    <col min="6783" max="6783" width="9.85546875" style="652" customWidth="1"/>
    <col min="6784" max="6784" width="10.7109375" style="652" customWidth="1"/>
    <col min="6785" max="6785" width="10.85546875" style="652" customWidth="1"/>
    <col min="6786" max="6786" width="11.140625" style="652" customWidth="1"/>
    <col min="6787" max="6787" width="9.85546875" style="652" customWidth="1"/>
    <col min="6788" max="6788" width="1" style="652" customWidth="1"/>
    <col min="6789" max="6789" width="16.5703125" style="652" customWidth="1"/>
    <col min="6790" max="6790" width="0.5703125" style="652" customWidth="1"/>
    <col min="6791" max="6791" width="0.7109375" style="652" customWidth="1"/>
    <col min="6792" max="6792" width="27.85546875" style="652" customWidth="1"/>
    <col min="6793" max="6793" width="0.85546875" style="652" customWidth="1"/>
    <col min="6794" max="6794" width="27.42578125" style="652" customWidth="1"/>
    <col min="6795" max="6795" width="14.7109375" style="652" customWidth="1"/>
    <col min="6796" max="6796" width="0.42578125" style="652" customWidth="1"/>
    <col min="6797" max="6797" width="0.7109375" style="652" customWidth="1"/>
    <col min="6798" max="6798" width="21.7109375" style="652" customWidth="1"/>
    <col min="6799" max="6799" width="1.28515625" style="652" customWidth="1"/>
    <col min="6800" max="6800" width="21.140625" style="652" customWidth="1"/>
    <col min="6801" max="7005" width="11.42578125" style="652"/>
    <col min="7006" max="7006" width="0.7109375" style="652" customWidth="1"/>
    <col min="7007" max="7008" width="1.5703125" style="652" customWidth="1"/>
    <col min="7009" max="7009" width="16.42578125" style="652" customWidth="1"/>
    <col min="7010" max="7012" width="10.42578125" style="652" customWidth="1"/>
    <col min="7013" max="7013" width="8.7109375" style="652" customWidth="1"/>
    <col min="7014" max="7014" width="0.7109375" style="652" customWidth="1"/>
    <col min="7015" max="7015" width="3.140625" style="652" customWidth="1"/>
    <col min="7016" max="7016" width="1.140625" style="652" customWidth="1"/>
    <col min="7017" max="7017" width="18" style="652" customWidth="1"/>
    <col min="7018" max="7018" width="9.42578125" style="652" customWidth="1"/>
    <col min="7019" max="7019" width="8.7109375" style="652" customWidth="1"/>
    <col min="7020" max="7020" width="9.28515625" style="652" customWidth="1"/>
    <col min="7021" max="7021" width="10.140625" style="652" customWidth="1"/>
    <col min="7022" max="7022" width="5.140625" style="652" customWidth="1"/>
    <col min="7023" max="7023" width="10.140625" style="652" customWidth="1"/>
    <col min="7024" max="7024" width="6.42578125" style="652" customWidth="1"/>
    <col min="7025" max="7025" width="11.42578125" style="652"/>
    <col min="7026" max="7026" width="1.28515625" style="652" customWidth="1"/>
    <col min="7027" max="7027" width="1.42578125" style="652" customWidth="1"/>
    <col min="7028" max="7028" width="8.28515625" style="652" customWidth="1"/>
    <col min="7029" max="7029" width="11.42578125" style="652"/>
    <col min="7030" max="7031" width="10.7109375" style="652" customWidth="1"/>
    <col min="7032" max="7032" width="10.28515625" style="652" customWidth="1"/>
    <col min="7033" max="7033" width="11.28515625" style="652" customWidth="1"/>
    <col min="7034" max="7034" width="7.7109375" style="652" customWidth="1"/>
    <col min="7035" max="7035" width="10.140625" style="652" customWidth="1"/>
    <col min="7036" max="7036" width="6.5703125" style="652" customWidth="1"/>
    <col min="7037" max="7037" width="1.140625" style="652" customWidth="1"/>
    <col min="7038" max="7038" width="24.5703125" style="652" customWidth="1"/>
    <col min="7039" max="7039" width="9.85546875" style="652" customWidth="1"/>
    <col min="7040" max="7040" width="10.7109375" style="652" customWidth="1"/>
    <col min="7041" max="7041" width="10.85546875" style="652" customWidth="1"/>
    <col min="7042" max="7042" width="11.140625" style="652" customWidth="1"/>
    <col min="7043" max="7043" width="9.85546875" style="652" customWidth="1"/>
    <col min="7044" max="7044" width="1" style="652" customWidth="1"/>
    <col min="7045" max="7045" width="16.5703125" style="652" customWidth="1"/>
    <col min="7046" max="7046" width="0.5703125" style="652" customWidth="1"/>
    <col min="7047" max="7047" width="0.7109375" style="652" customWidth="1"/>
    <col min="7048" max="7048" width="27.85546875" style="652" customWidth="1"/>
    <col min="7049" max="7049" width="0.85546875" style="652" customWidth="1"/>
    <col min="7050" max="7050" width="27.42578125" style="652" customWidth="1"/>
    <col min="7051" max="7051" width="14.7109375" style="652" customWidth="1"/>
    <col min="7052" max="7052" width="0.42578125" style="652" customWidth="1"/>
    <col min="7053" max="7053" width="0.7109375" style="652" customWidth="1"/>
    <col min="7054" max="7054" width="21.7109375" style="652" customWidth="1"/>
    <col min="7055" max="7055" width="1.28515625" style="652" customWidth="1"/>
    <col min="7056" max="7056" width="21.140625" style="652" customWidth="1"/>
    <col min="7057" max="7261" width="11.42578125" style="652"/>
    <col min="7262" max="7262" width="0.7109375" style="652" customWidth="1"/>
    <col min="7263" max="7264" width="1.5703125" style="652" customWidth="1"/>
    <col min="7265" max="7265" width="16.42578125" style="652" customWidth="1"/>
    <col min="7266" max="7268" width="10.42578125" style="652" customWidth="1"/>
    <col min="7269" max="7269" width="8.7109375" style="652" customWidth="1"/>
    <col min="7270" max="7270" width="0.7109375" style="652" customWidth="1"/>
    <col min="7271" max="7271" width="3.140625" style="652" customWidth="1"/>
    <col min="7272" max="7272" width="1.140625" style="652" customWidth="1"/>
    <col min="7273" max="7273" width="18" style="652" customWidth="1"/>
    <col min="7274" max="7274" width="9.42578125" style="652" customWidth="1"/>
    <col min="7275" max="7275" width="8.7109375" style="652" customWidth="1"/>
    <col min="7276" max="7276" width="9.28515625" style="652" customWidth="1"/>
    <col min="7277" max="7277" width="10.140625" style="652" customWidth="1"/>
    <col min="7278" max="7278" width="5.140625" style="652" customWidth="1"/>
    <col min="7279" max="7279" width="10.140625" style="652" customWidth="1"/>
    <col min="7280" max="7280" width="6.42578125" style="652" customWidth="1"/>
    <col min="7281" max="7281" width="11.42578125" style="652"/>
    <col min="7282" max="7282" width="1.28515625" style="652" customWidth="1"/>
    <col min="7283" max="7283" width="1.42578125" style="652" customWidth="1"/>
    <col min="7284" max="7284" width="8.28515625" style="652" customWidth="1"/>
    <col min="7285" max="7285" width="11.42578125" style="652"/>
    <col min="7286" max="7287" width="10.7109375" style="652" customWidth="1"/>
    <col min="7288" max="7288" width="10.28515625" style="652" customWidth="1"/>
    <col min="7289" max="7289" width="11.28515625" style="652" customWidth="1"/>
    <col min="7290" max="7290" width="7.7109375" style="652" customWidth="1"/>
    <col min="7291" max="7291" width="10.140625" style="652" customWidth="1"/>
    <col min="7292" max="7292" width="6.5703125" style="652" customWidth="1"/>
    <col min="7293" max="7293" width="1.140625" style="652" customWidth="1"/>
    <col min="7294" max="7294" width="24.5703125" style="652" customWidth="1"/>
    <col min="7295" max="7295" width="9.85546875" style="652" customWidth="1"/>
    <col min="7296" max="7296" width="10.7109375" style="652" customWidth="1"/>
    <col min="7297" max="7297" width="10.85546875" style="652" customWidth="1"/>
    <col min="7298" max="7298" width="11.140625" style="652" customWidth="1"/>
    <col min="7299" max="7299" width="9.85546875" style="652" customWidth="1"/>
    <col min="7300" max="7300" width="1" style="652" customWidth="1"/>
    <col min="7301" max="7301" width="16.5703125" style="652" customWidth="1"/>
    <col min="7302" max="7302" width="0.5703125" style="652" customWidth="1"/>
    <col min="7303" max="7303" width="0.7109375" style="652" customWidth="1"/>
    <col min="7304" max="7304" width="27.85546875" style="652" customWidth="1"/>
    <col min="7305" max="7305" width="0.85546875" style="652" customWidth="1"/>
    <col min="7306" max="7306" width="27.42578125" style="652" customWidth="1"/>
    <col min="7307" max="7307" width="14.7109375" style="652" customWidth="1"/>
    <col min="7308" max="7308" width="0.42578125" style="652" customWidth="1"/>
    <col min="7309" max="7309" width="0.7109375" style="652" customWidth="1"/>
    <col min="7310" max="7310" width="21.7109375" style="652" customWidth="1"/>
    <col min="7311" max="7311" width="1.28515625" style="652" customWidth="1"/>
    <col min="7312" max="7312" width="21.140625" style="652" customWidth="1"/>
    <col min="7313" max="7517" width="11.42578125" style="652"/>
    <col min="7518" max="7518" width="0.7109375" style="652" customWidth="1"/>
    <col min="7519" max="7520" width="1.5703125" style="652" customWidth="1"/>
    <col min="7521" max="7521" width="16.42578125" style="652" customWidth="1"/>
    <col min="7522" max="7524" width="10.42578125" style="652" customWidth="1"/>
    <col min="7525" max="7525" width="8.7109375" style="652" customWidth="1"/>
    <col min="7526" max="7526" width="0.7109375" style="652" customWidth="1"/>
    <col min="7527" max="7527" width="3.140625" style="652" customWidth="1"/>
    <col min="7528" max="7528" width="1.140625" style="652" customWidth="1"/>
    <col min="7529" max="7529" width="18" style="652" customWidth="1"/>
    <col min="7530" max="7530" width="9.42578125" style="652" customWidth="1"/>
    <col min="7531" max="7531" width="8.7109375" style="652" customWidth="1"/>
    <col min="7532" max="7532" width="9.28515625" style="652" customWidth="1"/>
    <col min="7533" max="7533" width="10.140625" style="652" customWidth="1"/>
    <col min="7534" max="7534" width="5.140625" style="652" customWidth="1"/>
    <col min="7535" max="7535" width="10.140625" style="652" customWidth="1"/>
    <col min="7536" max="7536" width="6.42578125" style="652" customWidth="1"/>
    <col min="7537" max="7537" width="11.42578125" style="652"/>
    <col min="7538" max="7538" width="1.28515625" style="652" customWidth="1"/>
    <col min="7539" max="7539" width="1.42578125" style="652" customWidth="1"/>
    <col min="7540" max="7540" width="8.28515625" style="652" customWidth="1"/>
    <col min="7541" max="7541" width="11.42578125" style="652"/>
    <col min="7542" max="7543" width="10.7109375" style="652" customWidth="1"/>
    <col min="7544" max="7544" width="10.28515625" style="652" customWidth="1"/>
    <col min="7545" max="7545" width="11.28515625" style="652" customWidth="1"/>
    <col min="7546" max="7546" width="7.7109375" style="652" customWidth="1"/>
    <col min="7547" max="7547" width="10.140625" style="652" customWidth="1"/>
    <col min="7548" max="7548" width="6.5703125" style="652" customWidth="1"/>
    <col min="7549" max="7549" width="1.140625" style="652" customWidth="1"/>
    <col min="7550" max="7550" width="24.5703125" style="652" customWidth="1"/>
    <col min="7551" max="7551" width="9.85546875" style="652" customWidth="1"/>
    <col min="7552" max="7552" width="10.7109375" style="652" customWidth="1"/>
    <col min="7553" max="7553" width="10.85546875" style="652" customWidth="1"/>
    <col min="7554" max="7554" width="11.140625" style="652" customWidth="1"/>
    <col min="7555" max="7555" width="9.85546875" style="652" customWidth="1"/>
    <col min="7556" max="7556" width="1" style="652" customWidth="1"/>
    <col min="7557" max="7557" width="16.5703125" style="652" customWidth="1"/>
    <col min="7558" max="7558" width="0.5703125" style="652" customWidth="1"/>
    <col min="7559" max="7559" width="0.7109375" style="652" customWidth="1"/>
    <col min="7560" max="7560" width="27.85546875" style="652" customWidth="1"/>
    <col min="7561" max="7561" width="0.85546875" style="652" customWidth="1"/>
    <col min="7562" max="7562" width="27.42578125" style="652" customWidth="1"/>
    <col min="7563" max="7563" width="14.7109375" style="652" customWidth="1"/>
    <col min="7564" max="7564" width="0.42578125" style="652" customWidth="1"/>
    <col min="7565" max="7565" width="0.7109375" style="652" customWidth="1"/>
    <col min="7566" max="7566" width="21.7109375" style="652" customWidth="1"/>
    <col min="7567" max="7567" width="1.28515625" style="652" customWidth="1"/>
    <col min="7568" max="7568" width="21.140625" style="652" customWidth="1"/>
    <col min="7569" max="7773" width="11.42578125" style="652"/>
    <col min="7774" max="7774" width="0.7109375" style="652" customWidth="1"/>
    <col min="7775" max="7776" width="1.5703125" style="652" customWidth="1"/>
    <col min="7777" max="7777" width="16.42578125" style="652" customWidth="1"/>
    <col min="7778" max="7780" width="10.42578125" style="652" customWidth="1"/>
    <col min="7781" max="7781" width="8.7109375" style="652" customWidth="1"/>
    <col min="7782" max="7782" width="0.7109375" style="652" customWidth="1"/>
    <col min="7783" max="7783" width="3.140625" style="652" customWidth="1"/>
    <col min="7784" max="7784" width="1.140625" style="652" customWidth="1"/>
    <col min="7785" max="7785" width="18" style="652" customWidth="1"/>
    <col min="7786" max="7786" width="9.42578125" style="652" customWidth="1"/>
    <col min="7787" max="7787" width="8.7109375" style="652" customWidth="1"/>
    <col min="7788" max="7788" width="9.28515625" style="652" customWidth="1"/>
    <col min="7789" max="7789" width="10.140625" style="652" customWidth="1"/>
    <col min="7790" max="7790" width="5.140625" style="652" customWidth="1"/>
    <col min="7791" max="7791" width="10.140625" style="652" customWidth="1"/>
    <col min="7792" max="7792" width="6.42578125" style="652" customWidth="1"/>
    <col min="7793" max="7793" width="11.42578125" style="652"/>
    <col min="7794" max="7794" width="1.28515625" style="652" customWidth="1"/>
    <col min="7795" max="7795" width="1.42578125" style="652" customWidth="1"/>
    <col min="7796" max="7796" width="8.28515625" style="652" customWidth="1"/>
    <col min="7797" max="7797" width="11.42578125" style="652"/>
    <col min="7798" max="7799" width="10.7109375" style="652" customWidth="1"/>
    <col min="7800" max="7800" width="10.28515625" style="652" customWidth="1"/>
    <col min="7801" max="7801" width="11.28515625" style="652" customWidth="1"/>
    <col min="7802" max="7802" width="7.7109375" style="652" customWidth="1"/>
    <col min="7803" max="7803" width="10.140625" style="652" customWidth="1"/>
    <col min="7804" max="7804" width="6.5703125" style="652" customWidth="1"/>
    <col min="7805" max="7805" width="1.140625" style="652" customWidth="1"/>
    <col min="7806" max="7806" width="24.5703125" style="652" customWidth="1"/>
    <col min="7807" max="7807" width="9.85546875" style="652" customWidth="1"/>
    <col min="7808" max="7808" width="10.7109375" style="652" customWidth="1"/>
    <col min="7809" max="7809" width="10.85546875" style="652" customWidth="1"/>
    <col min="7810" max="7810" width="11.140625" style="652" customWidth="1"/>
    <col min="7811" max="7811" width="9.85546875" style="652" customWidth="1"/>
    <col min="7812" max="7812" width="1" style="652" customWidth="1"/>
    <col min="7813" max="7813" width="16.5703125" style="652" customWidth="1"/>
    <col min="7814" max="7814" width="0.5703125" style="652" customWidth="1"/>
    <col min="7815" max="7815" width="0.7109375" style="652" customWidth="1"/>
    <col min="7816" max="7816" width="27.85546875" style="652" customWidth="1"/>
    <col min="7817" max="7817" width="0.85546875" style="652" customWidth="1"/>
    <col min="7818" max="7818" width="27.42578125" style="652" customWidth="1"/>
    <col min="7819" max="7819" width="14.7109375" style="652" customWidth="1"/>
    <col min="7820" max="7820" width="0.42578125" style="652" customWidth="1"/>
    <col min="7821" max="7821" width="0.7109375" style="652" customWidth="1"/>
    <col min="7822" max="7822" width="21.7109375" style="652" customWidth="1"/>
    <col min="7823" max="7823" width="1.28515625" style="652" customWidth="1"/>
    <col min="7824" max="7824" width="21.140625" style="652" customWidth="1"/>
    <col min="7825" max="8029" width="11.42578125" style="652"/>
    <col min="8030" max="8030" width="0.7109375" style="652" customWidth="1"/>
    <col min="8031" max="8032" width="1.5703125" style="652" customWidth="1"/>
    <col min="8033" max="8033" width="16.42578125" style="652" customWidth="1"/>
    <col min="8034" max="8036" width="10.42578125" style="652" customWidth="1"/>
    <col min="8037" max="8037" width="8.7109375" style="652" customWidth="1"/>
    <col min="8038" max="8038" width="0.7109375" style="652" customWidth="1"/>
    <col min="8039" max="8039" width="3.140625" style="652" customWidth="1"/>
    <col min="8040" max="8040" width="1.140625" style="652" customWidth="1"/>
    <col min="8041" max="8041" width="18" style="652" customWidth="1"/>
    <col min="8042" max="8042" width="9.42578125" style="652" customWidth="1"/>
    <col min="8043" max="8043" width="8.7109375" style="652" customWidth="1"/>
    <col min="8044" max="8044" width="9.28515625" style="652" customWidth="1"/>
    <col min="8045" max="8045" width="10.140625" style="652" customWidth="1"/>
    <col min="8046" max="8046" width="5.140625" style="652" customWidth="1"/>
    <col min="8047" max="8047" width="10.140625" style="652" customWidth="1"/>
    <col min="8048" max="8048" width="6.42578125" style="652" customWidth="1"/>
    <col min="8049" max="8049" width="11.42578125" style="652"/>
    <col min="8050" max="8050" width="1.28515625" style="652" customWidth="1"/>
    <col min="8051" max="8051" width="1.42578125" style="652" customWidth="1"/>
    <col min="8052" max="8052" width="8.28515625" style="652" customWidth="1"/>
    <col min="8053" max="8053" width="11.42578125" style="652"/>
    <col min="8054" max="8055" width="10.7109375" style="652" customWidth="1"/>
    <col min="8056" max="8056" width="10.28515625" style="652" customWidth="1"/>
    <col min="8057" max="8057" width="11.28515625" style="652" customWidth="1"/>
    <col min="8058" max="8058" width="7.7109375" style="652" customWidth="1"/>
    <col min="8059" max="8059" width="10.140625" style="652" customWidth="1"/>
    <col min="8060" max="8060" width="6.5703125" style="652" customWidth="1"/>
    <col min="8061" max="8061" width="1.140625" style="652" customWidth="1"/>
    <col min="8062" max="8062" width="24.5703125" style="652" customWidth="1"/>
    <col min="8063" max="8063" width="9.85546875" style="652" customWidth="1"/>
    <col min="8064" max="8064" width="10.7109375" style="652" customWidth="1"/>
    <col min="8065" max="8065" width="10.85546875" style="652" customWidth="1"/>
    <col min="8066" max="8066" width="11.140625" style="652" customWidth="1"/>
    <col min="8067" max="8067" width="9.85546875" style="652" customWidth="1"/>
    <col min="8068" max="8068" width="1" style="652" customWidth="1"/>
    <col min="8069" max="8069" width="16.5703125" style="652" customWidth="1"/>
    <col min="8070" max="8070" width="0.5703125" style="652" customWidth="1"/>
    <col min="8071" max="8071" width="0.7109375" style="652" customWidth="1"/>
    <col min="8072" max="8072" width="27.85546875" style="652" customWidth="1"/>
    <col min="8073" max="8073" width="0.85546875" style="652" customWidth="1"/>
    <col min="8074" max="8074" width="27.42578125" style="652" customWidth="1"/>
    <col min="8075" max="8075" width="14.7109375" style="652" customWidth="1"/>
    <col min="8076" max="8076" width="0.42578125" style="652" customWidth="1"/>
    <col min="8077" max="8077" width="0.7109375" style="652" customWidth="1"/>
    <col min="8078" max="8078" width="21.7109375" style="652" customWidth="1"/>
    <col min="8079" max="8079" width="1.28515625" style="652" customWidth="1"/>
    <col min="8080" max="8080" width="21.140625" style="652" customWidth="1"/>
    <col min="8081" max="8285" width="11.42578125" style="652"/>
    <col min="8286" max="8286" width="0.7109375" style="652" customWidth="1"/>
    <col min="8287" max="8288" width="1.5703125" style="652" customWidth="1"/>
    <col min="8289" max="8289" width="16.42578125" style="652" customWidth="1"/>
    <col min="8290" max="8292" width="10.42578125" style="652" customWidth="1"/>
    <col min="8293" max="8293" width="8.7109375" style="652" customWidth="1"/>
    <col min="8294" max="8294" width="0.7109375" style="652" customWidth="1"/>
    <col min="8295" max="8295" width="3.140625" style="652" customWidth="1"/>
    <col min="8296" max="8296" width="1.140625" style="652" customWidth="1"/>
    <col min="8297" max="8297" width="18" style="652" customWidth="1"/>
    <col min="8298" max="8298" width="9.42578125" style="652" customWidth="1"/>
    <col min="8299" max="8299" width="8.7109375" style="652" customWidth="1"/>
    <col min="8300" max="8300" width="9.28515625" style="652" customWidth="1"/>
    <col min="8301" max="8301" width="10.140625" style="652" customWidth="1"/>
    <col min="8302" max="8302" width="5.140625" style="652" customWidth="1"/>
    <col min="8303" max="8303" width="10.140625" style="652" customWidth="1"/>
    <col min="8304" max="8304" width="6.42578125" style="652" customWidth="1"/>
    <col min="8305" max="8305" width="11.42578125" style="652"/>
    <col min="8306" max="8306" width="1.28515625" style="652" customWidth="1"/>
    <col min="8307" max="8307" width="1.42578125" style="652" customWidth="1"/>
    <col min="8308" max="8308" width="8.28515625" style="652" customWidth="1"/>
    <col min="8309" max="8309" width="11.42578125" style="652"/>
    <col min="8310" max="8311" width="10.7109375" style="652" customWidth="1"/>
    <col min="8312" max="8312" width="10.28515625" style="652" customWidth="1"/>
    <col min="8313" max="8313" width="11.28515625" style="652" customWidth="1"/>
    <col min="8314" max="8314" width="7.7109375" style="652" customWidth="1"/>
    <col min="8315" max="8315" width="10.140625" style="652" customWidth="1"/>
    <col min="8316" max="8316" width="6.5703125" style="652" customWidth="1"/>
    <col min="8317" max="8317" width="1.140625" style="652" customWidth="1"/>
    <col min="8318" max="8318" width="24.5703125" style="652" customWidth="1"/>
    <col min="8319" max="8319" width="9.85546875" style="652" customWidth="1"/>
    <col min="8320" max="8320" width="10.7109375" style="652" customWidth="1"/>
    <col min="8321" max="8321" width="10.85546875" style="652" customWidth="1"/>
    <col min="8322" max="8322" width="11.140625" style="652" customWidth="1"/>
    <col min="8323" max="8323" width="9.85546875" style="652" customWidth="1"/>
    <col min="8324" max="8324" width="1" style="652" customWidth="1"/>
    <col min="8325" max="8325" width="16.5703125" style="652" customWidth="1"/>
    <col min="8326" max="8326" width="0.5703125" style="652" customWidth="1"/>
    <col min="8327" max="8327" width="0.7109375" style="652" customWidth="1"/>
    <col min="8328" max="8328" width="27.85546875" style="652" customWidth="1"/>
    <col min="8329" max="8329" width="0.85546875" style="652" customWidth="1"/>
    <col min="8330" max="8330" width="27.42578125" style="652" customWidth="1"/>
    <col min="8331" max="8331" width="14.7109375" style="652" customWidth="1"/>
    <col min="8332" max="8332" width="0.42578125" style="652" customWidth="1"/>
    <col min="8333" max="8333" width="0.7109375" style="652" customWidth="1"/>
    <col min="8334" max="8334" width="21.7109375" style="652" customWidth="1"/>
    <col min="8335" max="8335" width="1.28515625" style="652" customWidth="1"/>
    <col min="8336" max="8336" width="21.140625" style="652" customWidth="1"/>
    <col min="8337" max="8541" width="11.42578125" style="652"/>
    <col min="8542" max="8542" width="0.7109375" style="652" customWidth="1"/>
    <col min="8543" max="8544" width="1.5703125" style="652" customWidth="1"/>
    <col min="8545" max="8545" width="16.42578125" style="652" customWidth="1"/>
    <col min="8546" max="8548" width="10.42578125" style="652" customWidth="1"/>
    <col min="8549" max="8549" width="8.7109375" style="652" customWidth="1"/>
    <col min="8550" max="8550" width="0.7109375" style="652" customWidth="1"/>
    <col min="8551" max="8551" width="3.140625" style="652" customWidth="1"/>
    <col min="8552" max="8552" width="1.140625" style="652" customWidth="1"/>
    <col min="8553" max="8553" width="18" style="652" customWidth="1"/>
    <col min="8554" max="8554" width="9.42578125" style="652" customWidth="1"/>
    <col min="8555" max="8555" width="8.7109375" style="652" customWidth="1"/>
    <col min="8556" max="8556" width="9.28515625" style="652" customWidth="1"/>
    <col min="8557" max="8557" width="10.140625" style="652" customWidth="1"/>
    <col min="8558" max="8558" width="5.140625" style="652" customWidth="1"/>
    <col min="8559" max="8559" width="10.140625" style="652" customWidth="1"/>
    <col min="8560" max="8560" width="6.42578125" style="652" customWidth="1"/>
    <col min="8561" max="8561" width="11.42578125" style="652"/>
    <col min="8562" max="8562" width="1.28515625" style="652" customWidth="1"/>
    <col min="8563" max="8563" width="1.42578125" style="652" customWidth="1"/>
    <col min="8564" max="8564" width="8.28515625" style="652" customWidth="1"/>
    <col min="8565" max="8565" width="11.42578125" style="652"/>
    <col min="8566" max="8567" width="10.7109375" style="652" customWidth="1"/>
    <col min="8568" max="8568" width="10.28515625" style="652" customWidth="1"/>
    <col min="8569" max="8569" width="11.28515625" style="652" customWidth="1"/>
    <col min="8570" max="8570" width="7.7109375" style="652" customWidth="1"/>
    <col min="8571" max="8571" width="10.140625" style="652" customWidth="1"/>
    <col min="8572" max="8572" width="6.5703125" style="652" customWidth="1"/>
    <col min="8573" max="8573" width="1.140625" style="652" customWidth="1"/>
    <col min="8574" max="8574" width="24.5703125" style="652" customWidth="1"/>
    <col min="8575" max="8575" width="9.85546875" style="652" customWidth="1"/>
    <col min="8576" max="8576" width="10.7109375" style="652" customWidth="1"/>
    <col min="8577" max="8577" width="10.85546875" style="652" customWidth="1"/>
    <col min="8578" max="8578" width="11.140625" style="652" customWidth="1"/>
    <col min="8579" max="8579" width="9.85546875" style="652" customWidth="1"/>
    <col min="8580" max="8580" width="1" style="652" customWidth="1"/>
    <col min="8581" max="8581" width="16.5703125" style="652" customWidth="1"/>
    <col min="8582" max="8582" width="0.5703125" style="652" customWidth="1"/>
    <col min="8583" max="8583" width="0.7109375" style="652" customWidth="1"/>
    <col min="8584" max="8584" width="27.85546875" style="652" customWidth="1"/>
    <col min="8585" max="8585" width="0.85546875" style="652" customWidth="1"/>
    <col min="8586" max="8586" width="27.42578125" style="652" customWidth="1"/>
    <col min="8587" max="8587" width="14.7109375" style="652" customWidth="1"/>
    <col min="8588" max="8588" width="0.42578125" style="652" customWidth="1"/>
    <col min="8589" max="8589" width="0.7109375" style="652" customWidth="1"/>
    <col min="8590" max="8590" width="21.7109375" style="652" customWidth="1"/>
    <col min="8591" max="8591" width="1.28515625" style="652" customWidth="1"/>
    <col min="8592" max="8592" width="21.140625" style="652" customWidth="1"/>
    <col min="8593" max="8797" width="11.42578125" style="652"/>
    <col min="8798" max="8798" width="0.7109375" style="652" customWidth="1"/>
    <col min="8799" max="8800" width="1.5703125" style="652" customWidth="1"/>
    <col min="8801" max="8801" width="16.42578125" style="652" customWidth="1"/>
    <col min="8802" max="8804" width="10.42578125" style="652" customWidth="1"/>
    <col min="8805" max="8805" width="8.7109375" style="652" customWidth="1"/>
    <col min="8806" max="8806" width="0.7109375" style="652" customWidth="1"/>
    <col min="8807" max="8807" width="3.140625" style="652" customWidth="1"/>
    <col min="8808" max="8808" width="1.140625" style="652" customWidth="1"/>
    <col min="8809" max="8809" width="18" style="652" customWidth="1"/>
    <col min="8810" max="8810" width="9.42578125" style="652" customWidth="1"/>
    <col min="8811" max="8811" width="8.7109375" style="652" customWidth="1"/>
    <col min="8812" max="8812" width="9.28515625" style="652" customWidth="1"/>
    <col min="8813" max="8813" width="10.140625" style="652" customWidth="1"/>
    <col min="8814" max="8814" width="5.140625" style="652" customWidth="1"/>
    <col min="8815" max="8815" width="10.140625" style="652" customWidth="1"/>
    <col min="8816" max="8816" width="6.42578125" style="652" customWidth="1"/>
    <col min="8817" max="8817" width="11.42578125" style="652"/>
    <col min="8818" max="8818" width="1.28515625" style="652" customWidth="1"/>
    <col min="8819" max="8819" width="1.42578125" style="652" customWidth="1"/>
    <col min="8820" max="8820" width="8.28515625" style="652" customWidth="1"/>
    <col min="8821" max="8821" width="11.42578125" style="652"/>
    <col min="8822" max="8823" width="10.7109375" style="652" customWidth="1"/>
    <col min="8824" max="8824" width="10.28515625" style="652" customWidth="1"/>
    <col min="8825" max="8825" width="11.28515625" style="652" customWidth="1"/>
    <col min="8826" max="8826" width="7.7109375" style="652" customWidth="1"/>
    <col min="8827" max="8827" width="10.140625" style="652" customWidth="1"/>
    <col min="8828" max="8828" width="6.5703125" style="652" customWidth="1"/>
    <col min="8829" max="8829" width="1.140625" style="652" customWidth="1"/>
    <col min="8830" max="8830" width="24.5703125" style="652" customWidth="1"/>
    <col min="8831" max="8831" width="9.85546875" style="652" customWidth="1"/>
    <col min="8832" max="8832" width="10.7109375" style="652" customWidth="1"/>
    <col min="8833" max="8833" width="10.85546875" style="652" customWidth="1"/>
    <col min="8834" max="8834" width="11.140625" style="652" customWidth="1"/>
    <col min="8835" max="8835" width="9.85546875" style="652" customWidth="1"/>
    <col min="8836" max="8836" width="1" style="652" customWidth="1"/>
    <col min="8837" max="8837" width="16.5703125" style="652" customWidth="1"/>
    <col min="8838" max="8838" width="0.5703125" style="652" customWidth="1"/>
    <col min="8839" max="8839" width="0.7109375" style="652" customWidth="1"/>
    <col min="8840" max="8840" width="27.85546875" style="652" customWidth="1"/>
    <col min="8841" max="8841" width="0.85546875" style="652" customWidth="1"/>
    <col min="8842" max="8842" width="27.42578125" style="652" customWidth="1"/>
    <col min="8843" max="8843" width="14.7109375" style="652" customWidth="1"/>
    <col min="8844" max="8844" width="0.42578125" style="652" customWidth="1"/>
    <col min="8845" max="8845" width="0.7109375" style="652" customWidth="1"/>
    <col min="8846" max="8846" width="21.7109375" style="652" customWidth="1"/>
    <col min="8847" max="8847" width="1.28515625" style="652" customWidth="1"/>
    <col min="8848" max="8848" width="21.140625" style="652" customWidth="1"/>
    <col min="8849" max="9053" width="11.42578125" style="652"/>
    <col min="9054" max="9054" width="0.7109375" style="652" customWidth="1"/>
    <col min="9055" max="9056" width="1.5703125" style="652" customWidth="1"/>
    <col min="9057" max="9057" width="16.42578125" style="652" customWidth="1"/>
    <col min="9058" max="9060" width="10.42578125" style="652" customWidth="1"/>
    <col min="9061" max="9061" width="8.7109375" style="652" customWidth="1"/>
    <col min="9062" max="9062" width="0.7109375" style="652" customWidth="1"/>
    <col min="9063" max="9063" width="3.140625" style="652" customWidth="1"/>
    <col min="9064" max="9064" width="1.140625" style="652" customWidth="1"/>
    <col min="9065" max="9065" width="18" style="652" customWidth="1"/>
    <col min="9066" max="9066" width="9.42578125" style="652" customWidth="1"/>
    <col min="9067" max="9067" width="8.7109375" style="652" customWidth="1"/>
    <col min="9068" max="9068" width="9.28515625" style="652" customWidth="1"/>
    <col min="9069" max="9069" width="10.140625" style="652" customWidth="1"/>
    <col min="9070" max="9070" width="5.140625" style="652" customWidth="1"/>
    <col min="9071" max="9071" width="10.140625" style="652" customWidth="1"/>
    <col min="9072" max="9072" width="6.42578125" style="652" customWidth="1"/>
    <col min="9073" max="9073" width="11.42578125" style="652"/>
    <col min="9074" max="9074" width="1.28515625" style="652" customWidth="1"/>
    <col min="9075" max="9075" width="1.42578125" style="652" customWidth="1"/>
    <col min="9076" max="9076" width="8.28515625" style="652" customWidth="1"/>
    <col min="9077" max="9077" width="11.42578125" style="652"/>
    <col min="9078" max="9079" width="10.7109375" style="652" customWidth="1"/>
    <col min="9080" max="9080" width="10.28515625" style="652" customWidth="1"/>
    <col min="9081" max="9081" width="11.28515625" style="652" customWidth="1"/>
    <col min="9082" max="9082" width="7.7109375" style="652" customWidth="1"/>
    <col min="9083" max="9083" width="10.140625" style="652" customWidth="1"/>
    <col min="9084" max="9084" width="6.5703125" style="652" customWidth="1"/>
    <col min="9085" max="9085" width="1.140625" style="652" customWidth="1"/>
    <col min="9086" max="9086" width="24.5703125" style="652" customWidth="1"/>
    <col min="9087" max="9087" width="9.85546875" style="652" customWidth="1"/>
    <col min="9088" max="9088" width="10.7109375" style="652" customWidth="1"/>
    <col min="9089" max="9089" width="10.85546875" style="652" customWidth="1"/>
    <col min="9090" max="9090" width="11.140625" style="652" customWidth="1"/>
    <col min="9091" max="9091" width="9.85546875" style="652" customWidth="1"/>
    <col min="9092" max="9092" width="1" style="652" customWidth="1"/>
    <col min="9093" max="9093" width="16.5703125" style="652" customWidth="1"/>
    <col min="9094" max="9094" width="0.5703125" style="652" customWidth="1"/>
    <col min="9095" max="9095" width="0.7109375" style="652" customWidth="1"/>
    <col min="9096" max="9096" width="27.85546875" style="652" customWidth="1"/>
    <col min="9097" max="9097" width="0.85546875" style="652" customWidth="1"/>
    <col min="9098" max="9098" width="27.42578125" style="652" customWidth="1"/>
    <col min="9099" max="9099" width="14.7109375" style="652" customWidth="1"/>
    <col min="9100" max="9100" width="0.42578125" style="652" customWidth="1"/>
    <col min="9101" max="9101" width="0.7109375" style="652" customWidth="1"/>
    <col min="9102" max="9102" width="21.7109375" style="652" customWidth="1"/>
    <col min="9103" max="9103" width="1.28515625" style="652" customWidth="1"/>
    <col min="9104" max="9104" width="21.140625" style="652" customWidth="1"/>
    <col min="9105" max="9309" width="11.42578125" style="652"/>
    <col min="9310" max="9310" width="0.7109375" style="652" customWidth="1"/>
    <col min="9311" max="9312" width="1.5703125" style="652" customWidth="1"/>
    <col min="9313" max="9313" width="16.42578125" style="652" customWidth="1"/>
    <col min="9314" max="9316" width="10.42578125" style="652" customWidth="1"/>
    <col min="9317" max="9317" width="8.7109375" style="652" customWidth="1"/>
    <col min="9318" max="9318" width="0.7109375" style="652" customWidth="1"/>
    <col min="9319" max="9319" width="3.140625" style="652" customWidth="1"/>
    <col min="9320" max="9320" width="1.140625" style="652" customWidth="1"/>
    <col min="9321" max="9321" width="18" style="652" customWidth="1"/>
    <col min="9322" max="9322" width="9.42578125" style="652" customWidth="1"/>
    <col min="9323" max="9323" width="8.7109375" style="652" customWidth="1"/>
    <col min="9324" max="9324" width="9.28515625" style="652" customWidth="1"/>
    <col min="9325" max="9325" width="10.140625" style="652" customWidth="1"/>
    <col min="9326" max="9326" width="5.140625" style="652" customWidth="1"/>
    <col min="9327" max="9327" width="10.140625" style="652" customWidth="1"/>
    <col min="9328" max="9328" width="6.42578125" style="652" customWidth="1"/>
    <col min="9329" max="9329" width="11.42578125" style="652"/>
    <col min="9330" max="9330" width="1.28515625" style="652" customWidth="1"/>
    <col min="9331" max="9331" width="1.42578125" style="652" customWidth="1"/>
    <col min="9332" max="9332" width="8.28515625" style="652" customWidth="1"/>
    <col min="9333" max="9333" width="11.42578125" style="652"/>
    <col min="9334" max="9335" width="10.7109375" style="652" customWidth="1"/>
    <col min="9336" max="9336" width="10.28515625" style="652" customWidth="1"/>
    <col min="9337" max="9337" width="11.28515625" style="652" customWidth="1"/>
    <col min="9338" max="9338" width="7.7109375" style="652" customWidth="1"/>
    <col min="9339" max="9339" width="10.140625" style="652" customWidth="1"/>
    <col min="9340" max="9340" width="6.5703125" style="652" customWidth="1"/>
    <col min="9341" max="9341" width="1.140625" style="652" customWidth="1"/>
    <col min="9342" max="9342" width="24.5703125" style="652" customWidth="1"/>
    <col min="9343" max="9343" width="9.85546875" style="652" customWidth="1"/>
    <col min="9344" max="9344" width="10.7109375" style="652" customWidth="1"/>
    <col min="9345" max="9345" width="10.85546875" style="652" customWidth="1"/>
    <col min="9346" max="9346" width="11.140625" style="652" customWidth="1"/>
    <col min="9347" max="9347" width="9.85546875" style="652" customWidth="1"/>
    <col min="9348" max="9348" width="1" style="652" customWidth="1"/>
    <col min="9349" max="9349" width="16.5703125" style="652" customWidth="1"/>
    <col min="9350" max="9350" width="0.5703125" style="652" customWidth="1"/>
    <col min="9351" max="9351" width="0.7109375" style="652" customWidth="1"/>
    <col min="9352" max="9352" width="27.85546875" style="652" customWidth="1"/>
    <col min="9353" max="9353" width="0.85546875" style="652" customWidth="1"/>
    <col min="9354" max="9354" width="27.42578125" style="652" customWidth="1"/>
    <col min="9355" max="9355" width="14.7109375" style="652" customWidth="1"/>
    <col min="9356" max="9356" width="0.42578125" style="652" customWidth="1"/>
    <col min="9357" max="9357" width="0.7109375" style="652" customWidth="1"/>
    <col min="9358" max="9358" width="21.7109375" style="652" customWidth="1"/>
    <col min="9359" max="9359" width="1.28515625" style="652" customWidth="1"/>
    <col min="9360" max="9360" width="21.140625" style="652" customWidth="1"/>
    <col min="9361" max="9565" width="11.42578125" style="652"/>
    <col min="9566" max="9566" width="0.7109375" style="652" customWidth="1"/>
    <col min="9567" max="9568" width="1.5703125" style="652" customWidth="1"/>
    <col min="9569" max="9569" width="16.42578125" style="652" customWidth="1"/>
    <col min="9570" max="9572" width="10.42578125" style="652" customWidth="1"/>
    <col min="9573" max="9573" width="8.7109375" style="652" customWidth="1"/>
    <col min="9574" max="9574" width="0.7109375" style="652" customWidth="1"/>
    <col min="9575" max="9575" width="3.140625" style="652" customWidth="1"/>
    <col min="9576" max="9576" width="1.140625" style="652" customWidth="1"/>
    <col min="9577" max="9577" width="18" style="652" customWidth="1"/>
    <col min="9578" max="9578" width="9.42578125" style="652" customWidth="1"/>
    <col min="9579" max="9579" width="8.7109375" style="652" customWidth="1"/>
    <col min="9580" max="9580" width="9.28515625" style="652" customWidth="1"/>
    <col min="9581" max="9581" width="10.140625" style="652" customWidth="1"/>
    <col min="9582" max="9582" width="5.140625" style="652" customWidth="1"/>
    <col min="9583" max="9583" width="10.140625" style="652" customWidth="1"/>
    <col min="9584" max="9584" width="6.42578125" style="652" customWidth="1"/>
    <col min="9585" max="9585" width="11.42578125" style="652"/>
    <col min="9586" max="9586" width="1.28515625" style="652" customWidth="1"/>
    <col min="9587" max="9587" width="1.42578125" style="652" customWidth="1"/>
    <col min="9588" max="9588" width="8.28515625" style="652" customWidth="1"/>
    <col min="9589" max="9589" width="11.42578125" style="652"/>
    <col min="9590" max="9591" width="10.7109375" style="652" customWidth="1"/>
    <col min="9592" max="9592" width="10.28515625" style="652" customWidth="1"/>
    <col min="9593" max="9593" width="11.28515625" style="652" customWidth="1"/>
    <col min="9594" max="9594" width="7.7109375" style="652" customWidth="1"/>
    <col min="9595" max="9595" width="10.140625" style="652" customWidth="1"/>
    <col min="9596" max="9596" width="6.5703125" style="652" customWidth="1"/>
    <col min="9597" max="9597" width="1.140625" style="652" customWidth="1"/>
    <col min="9598" max="9598" width="24.5703125" style="652" customWidth="1"/>
    <col min="9599" max="9599" width="9.85546875" style="652" customWidth="1"/>
    <col min="9600" max="9600" width="10.7109375" style="652" customWidth="1"/>
    <col min="9601" max="9601" width="10.85546875" style="652" customWidth="1"/>
    <col min="9602" max="9602" width="11.140625" style="652" customWidth="1"/>
    <col min="9603" max="9603" width="9.85546875" style="652" customWidth="1"/>
    <col min="9604" max="9604" width="1" style="652" customWidth="1"/>
    <col min="9605" max="9605" width="16.5703125" style="652" customWidth="1"/>
    <col min="9606" max="9606" width="0.5703125" style="652" customWidth="1"/>
    <col min="9607" max="9607" width="0.7109375" style="652" customWidth="1"/>
    <col min="9608" max="9608" width="27.85546875" style="652" customWidth="1"/>
    <col min="9609" max="9609" width="0.85546875" style="652" customWidth="1"/>
    <col min="9610" max="9610" width="27.42578125" style="652" customWidth="1"/>
    <col min="9611" max="9611" width="14.7109375" style="652" customWidth="1"/>
    <col min="9612" max="9612" width="0.42578125" style="652" customWidth="1"/>
    <col min="9613" max="9613" width="0.7109375" style="652" customWidth="1"/>
    <col min="9614" max="9614" width="21.7109375" style="652" customWidth="1"/>
    <col min="9615" max="9615" width="1.28515625" style="652" customWidth="1"/>
    <col min="9616" max="9616" width="21.140625" style="652" customWidth="1"/>
    <col min="9617" max="9821" width="11.42578125" style="652"/>
    <col min="9822" max="9822" width="0.7109375" style="652" customWidth="1"/>
    <col min="9823" max="9824" width="1.5703125" style="652" customWidth="1"/>
    <col min="9825" max="9825" width="16.42578125" style="652" customWidth="1"/>
    <col min="9826" max="9828" width="10.42578125" style="652" customWidth="1"/>
    <col min="9829" max="9829" width="8.7109375" style="652" customWidth="1"/>
    <col min="9830" max="9830" width="0.7109375" style="652" customWidth="1"/>
    <col min="9831" max="9831" width="3.140625" style="652" customWidth="1"/>
    <col min="9832" max="9832" width="1.140625" style="652" customWidth="1"/>
    <col min="9833" max="9833" width="18" style="652" customWidth="1"/>
    <col min="9834" max="9834" width="9.42578125" style="652" customWidth="1"/>
    <col min="9835" max="9835" width="8.7109375" style="652" customWidth="1"/>
    <col min="9836" max="9836" width="9.28515625" style="652" customWidth="1"/>
    <col min="9837" max="9837" width="10.140625" style="652" customWidth="1"/>
    <col min="9838" max="9838" width="5.140625" style="652" customWidth="1"/>
    <col min="9839" max="9839" width="10.140625" style="652" customWidth="1"/>
    <col min="9840" max="9840" width="6.42578125" style="652" customWidth="1"/>
    <col min="9841" max="9841" width="11.42578125" style="652"/>
    <col min="9842" max="9842" width="1.28515625" style="652" customWidth="1"/>
    <col min="9843" max="9843" width="1.42578125" style="652" customWidth="1"/>
    <col min="9844" max="9844" width="8.28515625" style="652" customWidth="1"/>
    <col min="9845" max="9845" width="11.42578125" style="652"/>
    <col min="9846" max="9847" width="10.7109375" style="652" customWidth="1"/>
    <col min="9848" max="9848" width="10.28515625" style="652" customWidth="1"/>
    <col min="9849" max="9849" width="11.28515625" style="652" customWidth="1"/>
    <col min="9850" max="9850" width="7.7109375" style="652" customWidth="1"/>
    <col min="9851" max="9851" width="10.140625" style="652" customWidth="1"/>
    <col min="9852" max="9852" width="6.5703125" style="652" customWidth="1"/>
    <col min="9853" max="9853" width="1.140625" style="652" customWidth="1"/>
    <col min="9854" max="9854" width="24.5703125" style="652" customWidth="1"/>
    <col min="9855" max="9855" width="9.85546875" style="652" customWidth="1"/>
    <col min="9856" max="9856" width="10.7109375" style="652" customWidth="1"/>
    <col min="9857" max="9857" width="10.85546875" style="652" customWidth="1"/>
    <col min="9858" max="9858" width="11.140625" style="652" customWidth="1"/>
    <col min="9859" max="9859" width="9.85546875" style="652" customWidth="1"/>
    <col min="9860" max="9860" width="1" style="652" customWidth="1"/>
    <col min="9861" max="9861" width="16.5703125" style="652" customWidth="1"/>
    <col min="9862" max="9862" width="0.5703125" style="652" customWidth="1"/>
    <col min="9863" max="9863" width="0.7109375" style="652" customWidth="1"/>
    <col min="9864" max="9864" width="27.85546875" style="652" customWidth="1"/>
    <col min="9865" max="9865" width="0.85546875" style="652" customWidth="1"/>
    <col min="9866" max="9866" width="27.42578125" style="652" customWidth="1"/>
    <col min="9867" max="9867" width="14.7109375" style="652" customWidth="1"/>
    <col min="9868" max="9868" width="0.42578125" style="652" customWidth="1"/>
    <col min="9869" max="9869" width="0.7109375" style="652" customWidth="1"/>
    <col min="9870" max="9870" width="21.7109375" style="652" customWidth="1"/>
    <col min="9871" max="9871" width="1.28515625" style="652" customWidth="1"/>
    <col min="9872" max="9872" width="21.140625" style="652" customWidth="1"/>
    <col min="9873" max="10077" width="11.42578125" style="652"/>
    <col min="10078" max="10078" width="0.7109375" style="652" customWidth="1"/>
    <col min="10079" max="10080" width="1.5703125" style="652" customWidth="1"/>
    <col min="10081" max="10081" width="16.42578125" style="652" customWidth="1"/>
    <col min="10082" max="10084" width="10.42578125" style="652" customWidth="1"/>
    <col min="10085" max="10085" width="8.7109375" style="652" customWidth="1"/>
    <col min="10086" max="10086" width="0.7109375" style="652" customWidth="1"/>
    <col min="10087" max="10087" width="3.140625" style="652" customWidth="1"/>
    <col min="10088" max="10088" width="1.140625" style="652" customWidth="1"/>
    <col min="10089" max="10089" width="18" style="652" customWidth="1"/>
    <col min="10090" max="10090" width="9.42578125" style="652" customWidth="1"/>
    <col min="10091" max="10091" width="8.7109375" style="652" customWidth="1"/>
    <col min="10092" max="10092" width="9.28515625" style="652" customWidth="1"/>
    <col min="10093" max="10093" width="10.140625" style="652" customWidth="1"/>
    <col min="10094" max="10094" width="5.140625" style="652" customWidth="1"/>
    <col min="10095" max="10095" width="10.140625" style="652" customWidth="1"/>
    <col min="10096" max="10096" width="6.42578125" style="652" customWidth="1"/>
    <col min="10097" max="10097" width="11.42578125" style="652"/>
    <col min="10098" max="10098" width="1.28515625" style="652" customWidth="1"/>
    <col min="10099" max="10099" width="1.42578125" style="652" customWidth="1"/>
    <col min="10100" max="10100" width="8.28515625" style="652" customWidth="1"/>
    <col min="10101" max="10101" width="11.42578125" style="652"/>
    <col min="10102" max="10103" width="10.7109375" style="652" customWidth="1"/>
    <col min="10104" max="10104" width="10.28515625" style="652" customWidth="1"/>
    <col min="10105" max="10105" width="11.28515625" style="652" customWidth="1"/>
    <col min="10106" max="10106" width="7.7109375" style="652" customWidth="1"/>
    <col min="10107" max="10107" width="10.140625" style="652" customWidth="1"/>
    <col min="10108" max="10108" width="6.5703125" style="652" customWidth="1"/>
    <col min="10109" max="10109" width="1.140625" style="652" customWidth="1"/>
    <col min="10110" max="10110" width="24.5703125" style="652" customWidth="1"/>
    <col min="10111" max="10111" width="9.85546875" style="652" customWidth="1"/>
    <col min="10112" max="10112" width="10.7109375" style="652" customWidth="1"/>
    <col min="10113" max="10113" width="10.85546875" style="652" customWidth="1"/>
    <col min="10114" max="10114" width="11.140625" style="652" customWidth="1"/>
    <col min="10115" max="10115" width="9.85546875" style="652" customWidth="1"/>
    <col min="10116" max="10116" width="1" style="652" customWidth="1"/>
    <col min="10117" max="10117" width="16.5703125" style="652" customWidth="1"/>
    <col min="10118" max="10118" width="0.5703125" style="652" customWidth="1"/>
    <col min="10119" max="10119" width="0.7109375" style="652" customWidth="1"/>
    <col min="10120" max="10120" width="27.85546875" style="652" customWidth="1"/>
    <col min="10121" max="10121" width="0.85546875" style="652" customWidth="1"/>
    <col min="10122" max="10122" width="27.42578125" style="652" customWidth="1"/>
    <col min="10123" max="10123" width="14.7109375" style="652" customWidth="1"/>
    <col min="10124" max="10124" width="0.42578125" style="652" customWidth="1"/>
    <col min="10125" max="10125" width="0.7109375" style="652" customWidth="1"/>
    <col min="10126" max="10126" width="21.7109375" style="652" customWidth="1"/>
    <col min="10127" max="10127" width="1.28515625" style="652" customWidth="1"/>
    <col min="10128" max="10128" width="21.140625" style="652" customWidth="1"/>
    <col min="10129" max="10333" width="11.42578125" style="652"/>
    <col min="10334" max="10334" width="0.7109375" style="652" customWidth="1"/>
    <col min="10335" max="10336" width="1.5703125" style="652" customWidth="1"/>
    <col min="10337" max="10337" width="16.42578125" style="652" customWidth="1"/>
    <col min="10338" max="10340" width="10.42578125" style="652" customWidth="1"/>
    <col min="10341" max="10341" width="8.7109375" style="652" customWidth="1"/>
    <col min="10342" max="10342" width="0.7109375" style="652" customWidth="1"/>
    <col min="10343" max="10343" width="3.140625" style="652" customWidth="1"/>
    <col min="10344" max="10344" width="1.140625" style="652" customWidth="1"/>
    <col min="10345" max="10345" width="18" style="652" customWidth="1"/>
    <col min="10346" max="10346" width="9.42578125" style="652" customWidth="1"/>
    <col min="10347" max="10347" width="8.7109375" style="652" customWidth="1"/>
    <col min="10348" max="10348" width="9.28515625" style="652" customWidth="1"/>
    <col min="10349" max="10349" width="10.140625" style="652" customWidth="1"/>
    <col min="10350" max="10350" width="5.140625" style="652" customWidth="1"/>
    <col min="10351" max="10351" width="10.140625" style="652" customWidth="1"/>
    <col min="10352" max="10352" width="6.42578125" style="652" customWidth="1"/>
    <col min="10353" max="10353" width="11.42578125" style="652"/>
    <col min="10354" max="10354" width="1.28515625" style="652" customWidth="1"/>
    <col min="10355" max="10355" width="1.42578125" style="652" customWidth="1"/>
    <col min="10356" max="10356" width="8.28515625" style="652" customWidth="1"/>
    <col min="10357" max="10357" width="11.42578125" style="652"/>
    <col min="10358" max="10359" width="10.7109375" style="652" customWidth="1"/>
    <col min="10360" max="10360" width="10.28515625" style="652" customWidth="1"/>
    <col min="10361" max="10361" width="11.28515625" style="652" customWidth="1"/>
    <col min="10362" max="10362" width="7.7109375" style="652" customWidth="1"/>
    <col min="10363" max="10363" width="10.140625" style="652" customWidth="1"/>
    <col min="10364" max="10364" width="6.5703125" style="652" customWidth="1"/>
    <col min="10365" max="10365" width="1.140625" style="652" customWidth="1"/>
    <col min="10366" max="10366" width="24.5703125" style="652" customWidth="1"/>
    <col min="10367" max="10367" width="9.85546875" style="652" customWidth="1"/>
    <col min="10368" max="10368" width="10.7109375" style="652" customWidth="1"/>
    <col min="10369" max="10369" width="10.85546875" style="652" customWidth="1"/>
    <col min="10370" max="10370" width="11.140625" style="652" customWidth="1"/>
    <col min="10371" max="10371" width="9.85546875" style="652" customWidth="1"/>
    <col min="10372" max="10372" width="1" style="652" customWidth="1"/>
    <col min="10373" max="10373" width="16.5703125" style="652" customWidth="1"/>
    <col min="10374" max="10374" width="0.5703125" style="652" customWidth="1"/>
    <col min="10375" max="10375" width="0.7109375" style="652" customWidth="1"/>
    <col min="10376" max="10376" width="27.85546875" style="652" customWidth="1"/>
    <col min="10377" max="10377" width="0.85546875" style="652" customWidth="1"/>
    <col min="10378" max="10378" width="27.42578125" style="652" customWidth="1"/>
    <col min="10379" max="10379" width="14.7109375" style="652" customWidth="1"/>
    <col min="10380" max="10380" width="0.42578125" style="652" customWidth="1"/>
    <col min="10381" max="10381" width="0.7109375" style="652" customWidth="1"/>
    <col min="10382" max="10382" width="21.7109375" style="652" customWidth="1"/>
    <col min="10383" max="10383" width="1.28515625" style="652" customWidth="1"/>
    <col min="10384" max="10384" width="21.140625" style="652" customWidth="1"/>
    <col min="10385" max="10589" width="11.42578125" style="652"/>
    <col min="10590" max="10590" width="0.7109375" style="652" customWidth="1"/>
    <col min="10591" max="10592" width="1.5703125" style="652" customWidth="1"/>
    <col min="10593" max="10593" width="16.42578125" style="652" customWidth="1"/>
    <col min="10594" max="10596" width="10.42578125" style="652" customWidth="1"/>
    <col min="10597" max="10597" width="8.7109375" style="652" customWidth="1"/>
    <col min="10598" max="10598" width="0.7109375" style="652" customWidth="1"/>
    <col min="10599" max="10599" width="3.140625" style="652" customWidth="1"/>
    <col min="10600" max="10600" width="1.140625" style="652" customWidth="1"/>
    <col min="10601" max="10601" width="18" style="652" customWidth="1"/>
    <col min="10602" max="10602" width="9.42578125" style="652" customWidth="1"/>
    <col min="10603" max="10603" width="8.7109375" style="652" customWidth="1"/>
    <col min="10604" max="10604" width="9.28515625" style="652" customWidth="1"/>
    <col min="10605" max="10605" width="10.140625" style="652" customWidth="1"/>
    <col min="10606" max="10606" width="5.140625" style="652" customWidth="1"/>
    <col min="10607" max="10607" width="10.140625" style="652" customWidth="1"/>
    <col min="10608" max="10608" width="6.42578125" style="652" customWidth="1"/>
    <col min="10609" max="10609" width="11.42578125" style="652"/>
    <col min="10610" max="10610" width="1.28515625" style="652" customWidth="1"/>
    <col min="10611" max="10611" width="1.42578125" style="652" customWidth="1"/>
    <col min="10612" max="10612" width="8.28515625" style="652" customWidth="1"/>
    <col min="10613" max="10613" width="11.42578125" style="652"/>
    <col min="10614" max="10615" width="10.7109375" style="652" customWidth="1"/>
    <col min="10616" max="10616" width="10.28515625" style="652" customWidth="1"/>
    <col min="10617" max="10617" width="11.28515625" style="652" customWidth="1"/>
    <col min="10618" max="10618" width="7.7109375" style="652" customWidth="1"/>
    <col min="10619" max="10619" width="10.140625" style="652" customWidth="1"/>
    <col min="10620" max="10620" width="6.5703125" style="652" customWidth="1"/>
    <col min="10621" max="10621" width="1.140625" style="652" customWidth="1"/>
    <col min="10622" max="10622" width="24.5703125" style="652" customWidth="1"/>
    <col min="10623" max="10623" width="9.85546875" style="652" customWidth="1"/>
    <col min="10624" max="10624" width="10.7109375" style="652" customWidth="1"/>
    <col min="10625" max="10625" width="10.85546875" style="652" customWidth="1"/>
    <col min="10626" max="10626" width="11.140625" style="652" customWidth="1"/>
    <col min="10627" max="10627" width="9.85546875" style="652" customWidth="1"/>
    <col min="10628" max="10628" width="1" style="652" customWidth="1"/>
    <col min="10629" max="10629" width="16.5703125" style="652" customWidth="1"/>
    <col min="10630" max="10630" width="0.5703125" style="652" customWidth="1"/>
    <col min="10631" max="10631" width="0.7109375" style="652" customWidth="1"/>
    <col min="10632" max="10632" width="27.85546875" style="652" customWidth="1"/>
    <col min="10633" max="10633" width="0.85546875" style="652" customWidth="1"/>
    <col min="10634" max="10634" width="27.42578125" style="652" customWidth="1"/>
    <col min="10635" max="10635" width="14.7109375" style="652" customWidth="1"/>
    <col min="10636" max="10636" width="0.42578125" style="652" customWidth="1"/>
    <col min="10637" max="10637" width="0.7109375" style="652" customWidth="1"/>
    <col min="10638" max="10638" width="21.7109375" style="652" customWidth="1"/>
    <col min="10639" max="10639" width="1.28515625" style="652" customWidth="1"/>
    <col min="10640" max="10640" width="21.140625" style="652" customWidth="1"/>
    <col min="10641" max="10845" width="11.42578125" style="652"/>
    <col min="10846" max="10846" width="0.7109375" style="652" customWidth="1"/>
    <col min="10847" max="10848" width="1.5703125" style="652" customWidth="1"/>
    <col min="10849" max="10849" width="16.42578125" style="652" customWidth="1"/>
    <col min="10850" max="10852" width="10.42578125" style="652" customWidth="1"/>
    <col min="10853" max="10853" width="8.7109375" style="652" customWidth="1"/>
    <col min="10854" max="10854" width="0.7109375" style="652" customWidth="1"/>
    <col min="10855" max="10855" width="3.140625" style="652" customWidth="1"/>
    <col min="10856" max="10856" width="1.140625" style="652" customWidth="1"/>
    <col min="10857" max="10857" width="18" style="652" customWidth="1"/>
    <col min="10858" max="10858" width="9.42578125" style="652" customWidth="1"/>
    <col min="10859" max="10859" width="8.7109375" style="652" customWidth="1"/>
    <col min="10860" max="10860" width="9.28515625" style="652" customWidth="1"/>
    <col min="10861" max="10861" width="10.140625" style="652" customWidth="1"/>
    <col min="10862" max="10862" width="5.140625" style="652" customWidth="1"/>
    <col min="10863" max="10863" width="10.140625" style="652" customWidth="1"/>
    <col min="10864" max="10864" width="6.42578125" style="652" customWidth="1"/>
    <col min="10865" max="10865" width="11.42578125" style="652"/>
    <col min="10866" max="10866" width="1.28515625" style="652" customWidth="1"/>
    <col min="10867" max="10867" width="1.42578125" style="652" customWidth="1"/>
    <col min="10868" max="10868" width="8.28515625" style="652" customWidth="1"/>
    <col min="10869" max="10869" width="11.42578125" style="652"/>
    <col min="10870" max="10871" width="10.7109375" style="652" customWidth="1"/>
    <col min="10872" max="10872" width="10.28515625" style="652" customWidth="1"/>
    <col min="10873" max="10873" width="11.28515625" style="652" customWidth="1"/>
    <col min="10874" max="10874" width="7.7109375" style="652" customWidth="1"/>
    <col min="10875" max="10875" width="10.140625" style="652" customWidth="1"/>
    <col min="10876" max="10876" width="6.5703125" style="652" customWidth="1"/>
    <col min="10877" max="10877" width="1.140625" style="652" customWidth="1"/>
    <col min="10878" max="10878" width="24.5703125" style="652" customWidth="1"/>
    <col min="10879" max="10879" width="9.85546875" style="652" customWidth="1"/>
    <col min="10880" max="10880" width="10.7109375" style="652" customWidth="1"/>
    <col min="10881" max="10881" width="10.85546875" style="652" customWidth="1"/>
    <col min="10882" max="10882" width="11.140625" style="652" customWidth="1"/>
    <col min="10883" max="10883" width="9.85546875" style="652" customWidth="1"/>
    <col min="10884" max="10884" width="1" style="652" customWidth="1"/>
    <col min="10885" max="10885" width="16.5703125" style="652" customWidth="1"/>
    <col min="10886" max="10886" width="0.5703125" style="652" customWidth="1"/>
    <col min="10887" max="10887" width="0.7109375" style="652" customWidth="1"/>
    <col min="10888" max="10888" width="27.85546875" style="652" customWidth="1"/>
    <col min="10889" max="10889" width="0.85546875" style="652" customWidth="1"/>
    <col min="10890" max="10890" width="27.42578125" style="652" customWidth="1"/>
    <col min="10891" max="10891" width="14.7109375" style="652" customWidth="1"/>
    <col min="10892" max="10892" width="0.42578125" style="652" customWidth="1"/>
    <col min="10893" max="10893" width="0.7109375" style="652" customWidth="1"/>
    <col min="10894" max="10894" width="21.7109375" style="652" customWidth="1"/>
    <col min="10895" max="10895" width="1.28515625" style="652" customWidth="1"/>
    <col min="10896" max="10896" width="21.140625" style="652" customWidth="1"/>
    <col min="10897" max="11101" width="11.42578125" style="652"/>
    <col min="11102" max="11102" width="0.7109375" style="652" customWidth="1"/>
    <col min="11103" max="11104" width="1.5703125" style="652" customWidth="1"/>
    <col min="11105" max="11105" width="16.42578125" style="652" customWidth="1"/>
    <col min="11106" max="11108" width="10.42578125" style="652" customWidth="1"/>
    <col min="11109" max="11109" width="8.7109375" style="652" customWidth="1"/>
    <col min="11110" max="11110" width="0.7109375" style="652" customWidth="1"/>
    <col min="11111" max="11111" width="3.140625" style="652" customWidth="1"/>
    <col min="11112" max="11112" width="1.140625" style="652" customWidth="1"/>
    <col min="11113" max="11113" width="18" style="652" customWidth="1"/>
    <col min="11114" max="11114" width="9.42578125" style="652" customWidth="1"/>
    <col min="11115" max="11115" width="8.7109375" style="652" customWidth="1"/>
    <col min="11116" max="11116" width="9.28515625" style="652" customWidth="1"/>
    <col min="11117" max="11117" width="10.140625" style="652" customWidth="1"/>
    <col min="11118" max="11118" width="5.140625" style="652" customWidth="1"/>
    <col min="11119" max="11119" width="10.140625" style="652" customWidth="1"/>
    <col min="11120" max="11120" width="6.42578125" style="652" customWidth="1"/>
    <col min="11121" max="11121" width="11.42578125" style="652"/>
    <col min="11122" max="11122" width="1.28515625" style="652" customWidth="1"/>
    <col min="11123" max="11123" width="1.42578125" style="652" customWidth="1"/>
    <col min="11124" max="11124" width="8.28515625" style="652" customWidth="1"/>
    <col min="11125" max="11125" width="11.42578125" style="652"/>
    <col min="11126" max="11127" width="10.7109375" style="652" customWidth="1"/>
    <col min="11128" max="11128" width="10.28515625" style="652" customWidth="1"/>
    <col min="11129" max="11129" width="11.28515625" style="652" customWidth="1"/>
    <col min="11130" max="11130" width="7.7109375" style="652" customWidth="1"/>
    <col min="11131" max="11131" width="10.140625" style="652" customWidth="1"/>
    <col min="11132" max="11132" width="6.5703125" style="652" customWidth="1"/>
    <col min="11133" max="11133" width="1.140625" style="652" customWidth="1"/>
    <col min="11134" max="11134" width="24.5703125" style="652" customWidth="1"/>
    <col min="11135" max="11135" width="9.85546875" style="652" customWidth="1"/>
    <col min="11136" max="11136" width="10.7109375" style="652" customWidth="1"/>
    <col min="11137" max="11137" width="10.85546875" style="652" customWidth="1"/>
    <col min="11138" max="11138" width="11.140625" style="652" customWidth="1"/>
    <col min="11139" max="11139" width="9.85546875" style="652" customWidth="1"/>
    <col min="11140" max="11140" width="1" style="652" customWidth="1"/>
    <col min="11141" max="11141" width="16.5703125" style="652" customWidth="1"/>
    <col min="11142" max="11142" width="0.5703125" style="652" customWidth="1"/>
    <col min="11143" max="11143" width="0.7109375" style="652" customWidth="1"/>
    <col min="11144" max="11144" width="27.85546875" style="652" customWidth="1"/>
    <col min="11145" max="11145" width="0.85546875" style="652" customWidth="1"/>
    <col min="11146" max="11146" width="27.42578125" style="652" customWidth="1"/>
    <col min="11147" max="11147" width="14.7109375" style="652" customWidth="1"/>
    <col min="11148" max="11148" width="0.42578125" style="652" customWidth="1"/>
    <col min="11149" max="11149" width="0.7109375" style="652" customWidth="1"/>
    <col min="11150" max="11150" width="21.7109375" style="652" customWidth="1"/>
    <col min="11151" max="11151" width="1.28515625" style="652" customWidth="1"/>
    <col min="11152" max="11152" width="21.140625" style="652" customWidth="1"/>
    <col min="11153" max="11357" width="11.42578125" style="652"/>
    <col min="11358" max="11358" width="0.7109375" style="652" customWidth="1"/>
    <col min="11359" max="11360" width="1.5703125" style="652" customWidth="1"/>
    <col min="11361" max="11361" width="16.42578125" style="652" customWidth="1"/>
    <col min="11362" max="11364" width="10.42578125" style="652" customWidth="1"/>
    <col min="11365" max="11365" width="8.7109375" style="652" customWidth="1"/>
    <col min="11366" max="11366" width="0.7109375" style="652" customWidth="1"/>
    <col min="11367" max="11367" width="3.140625" style="652" customWidth="1"/>
    <col min="11368" max="11368" width="1.140625" style="652" customWidth="1"/>
    <col min="11369" max="11369" width="18" style="652" customWidth="1"/>
    <col min="11370" max="11370" width="9.42578125" style="652" customWidth="1"/>
    <col min="11371" max="11371" width="8.7109375" style="652" customWidth="1"/>
    <col min="11372" max="11372" width="9.28515625" style="652" customWidth="1"/>
    <col min="11373" max="11373" width="10.140625" style="652" customWidth="1"/>
    <col min="11374" max="11374" width="5.140625" style="652" customWidth="1"/>
    <col min="11375" max="11375" width="10.140625" style="652" customWidth="1"/>
    <col min="11376" max="11376" width="6.42578125" style="652" customWidth="1"/>
    <col min="11377" max="11377" width="11.42578125" style="652"/>
    <col min="11378" max="11378" width="1.28515625" style="652" customWidth="1"/>
    <col min="11379" max="11379" width="1.42578125" style="652" customWidth="1"/>
    <col min="11380" max="11380" width="8.28515625" style="652" customWidth="1"/>
    <col min="11381" max="11381" width="11.42578125" style="652"/>
    <col min="11382" max="11383" width="10.7109375" style="652" customWidth="1"/>
    <col min="11384" max="11384" width="10.28515625" style="652" customWidth="1"/>
    <col min="11385" max="11385" width="11.28515625" style="652" customWidth="1"/>
    <col min="11386" max="11386" width="7.7109375" style="652" customWidth="1"/>
    <col min="11387" max="11387" width="10.140625" style="652" customWidth="1"/>
    <col min="11388" max="11388" width="6.5703125" style="652" customWidth="1"/>
    <col min="11389" max="11389" width="1.140625" style="652" customWidth="1"/>
    <col min="11390" max="11390" width="24.5703125" style="652" customWidth="1"/>
    <col min="11391" max="11391" width="9.85546875" style="652" customWidth="1"/>
    <col min="11392" max="11392" width="10.7109375" style="652" customWidth="1"/>
    <col min="11393" max="11393" width="10.85546875" style="652" customWidth="1"/>
    <col min="11394" max="11394" width="11.140625" style="652" customWidth="1"/>
    <col min="11395" max="11395" width="9.85546875" style="652" customWidth="1"/>
    <col min="11396" max="11396" width="1" style="652" customWidth="1"/>
    <col min="11397" max="11397" width="16.5703125" style="652" customWidth="1"/>
    <col min="11398" max="11398" width="0.5703125" style="652" customWidth="1"/>
    <col min="11399" max="11399" width="0.7109375" style="652" customWidth="1"/>
    <col min="11400" max="11400" width="27.85546875" style="652" customWidth="1"/>
    <col min="11401" max="11401" width="0.85546875" style="652" customWidth="1"/>
    <col min="11402" max="11402" width="27.42578125" style="652" customWidth="1"/>
    <col min="11403" max="11403" width="14.7109375" style="652" customWidth="1"/>
    <col min="11404" max="11404" width="0.42578125" style="652" customWidth="1"/>
    <col min="11405" max="11405" width="0.7109375" style="652" customWidth="1"/>
    <col min="11406" max="11406" width="21.7109375" style="652" customWidth="1"/>
    <col min="11407" max="11407" width="1.28515625" style="652" customWidth="1"/>
    <col min="11408" max="11408" width="21.140625" style="652" customWidth="1"/>
    <col min="11409" max="11613" width="11.42578125" style="652"/>
    <col min="11614" max="11614" width="0.7109375" style="652" customWidth="1"/>
    <col min="11615" max="11616" width="1.5703125" style="652" customWidth="1"/>
    <col min="11617" max="11617" width="16.42578125" style="652" customWidth="1"/>
    <col min="11618" max="11620" width="10.42578125" style="652" customWidth="1"/>
    <col min="11621" max="11621" width="8.7109375" style="652" customWidth="1"/>
    <col min="11622" max="11622" width="0.7109375" style="652" customWidth="1"/>
    <col min="11623" max="11623" width="3.140625" style="652" customWidth="1"/>
    <col min="11624" max="11624" width="1.140625" style="652" customWidth="1"/>
    <col min="11625" max="11625" width="18" style="652" customWidth="1"/>
    <col min="11626" max="11626" width="9.42578125" style="652" customWidth="1"/>
    <col min="11627" max="11627" width="8.7109375" style="652" customWidth="1"/>
    <col min="11628" max="11628" width="9.28515625" style="652" customWidth="1"/>
    <col min="11629" max="11629" width="10.140625" style="652" customWidth="1"/>
    <col min="11630" max="11630" width="5.140625" style="652" customWidth="1"/>
    <col min="11631" max="11631" width="10.140625" style="652" customWidth="1"/>
    <col min="11632" max="11632" width="6.42578125" style="652" customWidth="1"/>
    <col min="11633" max="11633" width="11.42578125" style="652"/>
    <col min="11634" max="11634" width="1.28515625" style="652" customWidth="1"/>
    <col min="11635" max="11635" width="1.42578125" style="652" customWidth="1"/>
    <col min="11636" max="11636" width="8.28515625" style="652" customWidth="1"/>
    <col min="11637" max="11637" width="11.42578125" style="652"/>
    <col min="11638" max="11639" width="10.7109375" style="652" customWidth="1"/>
    <col min="11640" max="11640" width="10.28515625" style="652" customWidth="1"/>
    <col min="11641" max="11641" width="11.28515625" style="652" customWidth="1"/>
    <col min="11642" max="11642" width="7.7109375" style="652" customWidth="1"/>
    <col min="11643" max="11643" width="10.140625" style="652" customWidth="1"/>
    <col min="11644" max="11644" width="6.5703125" style="652" customWidth="1"/>
    <col min="11645" max="11645" width="1.140625" style="652" customWidth="1"/>
    <col min="11646" max="11646" width="24.5703125" style="652" customWidth="1"/>
    <col min="11647" max="11647" width="9.85546875" style="652" customWidth="1"/>
    <col min="11648" max="11648" width="10.7109375" style="652" customWidth="1"/>
    <col min="11649" max="11649" width="10.85546875" style="652" customWidth="1"/>
    <col min="11650" max="11650" width="11.140625" style="652" customWidth="1"/>
    <col min="11651" max="11651" width="9.85546875" style="652" customWidth="1"/>
    <col min="11652" max="11652" width="1" style="652" customWidth="1"/>
    <col min="11653" max="11653" width="16.5703125" style="652" customWidth="1"/>
    <col min="11654" max="11654" width="0.5703125" style="652" customWidth="1"/>
    <col min="11655" max="11655" width="0.7109375" style="652" customWidth="1"/>
    <col min="11656" max="11656" width="27.85546875" style="652" customWidth="1"/>
    <col min="11657" max="11657" width="0.85546875" style="652" customWidth="1"/>
    <col min="11658" max="11658" width="27.42578125" style="652" customWidth="1"/>
    <col min="11659" max="11659" width="14.7109375" style="652" customWidth="1"/>
    <col min="11660" max="11660" width="0.42578125" style="652" customWidth="1"/>
    <col min="11661" max="11661" width="0.7109375" style="652" customWidth="1"/>
    <col min="11662" max="11662" width="21.7109375" style="652" customWidth="1"/>
    <col min="11663" max="11663" width="1.28515625" style="652" customWidth="1"/>
    <col min="11664" max="11664" width="21.140625" style="652" customWidth="1"/>
    <col min="11665" max="11869" width="11.42578125" style="652"/>
    <col min="11870" max="11870" width="0.7109375" style="652" customWidth="1"/>
    <col min="11871" max="11872" width="1.5703125" style="652" customWidth="1"/>
    <col min="11873" max="11873" width="16.42578125" style="652" customWidth="1"/>
    <col min="11874" max="11876" width="10.42578125" style="652" customWidth="1"/>
    <col min="11877" max="11877" width="8.7109375" style="652" customWidth="1"/>
    <col min="11878" max="11878" width="0.7109375" style="652" customWidth="1"/>
    <col min="11879" max="11879" width="3.140625" style="652" customWidth="1"/>
    <col min="11880" max="11880" width="1.140625" style="652" customWidth="1"/>
    <col min="11881" max="11881" width="18" style="652" customWidth="1"/>
    <col min="11882" max="11882" width="9.42578125" style="652" customWidth="1"/>
    <col min="11883" max="11883" width="8.7109375" style="652" customWidth="1"/>
    <col min="11884" max="11884" width="9.28515625" style="652" customWidth="1"/>
    <col min="11885" max="11885" width="10.140625" style="652" customWidth="1"/>
    <col min="11886" max="11886" width="5.140625" style="652" customWidth="1"/>
    <col min="11887" max="11887" width="10.140625" style="652" customWidth="1"/>
    <col min="11888" max="11888" width="6.42578125" style="652" customWidth="1"/>
    <col min="11889" max="11889" width="11.42578125" style="652"/>
    <col min="11890" max="11890" width="1.28515625" style="652" customWidth="1"/>
    <col min="11891" max="11891" width="1.42578125" style="652" customWidth="1"/>
    <col min="11892" max="11892" width="8.28515625" style="652" customWidth="1"/>
    <col min="11893" max="11893" width="11.42578125" style="652"/>
    <col min="11894" max="11895" width="10.7109375" style="652" customWidth="1"/>
    <col min="11896" max="11896" width="10.28515625" style="652" customWidth="1"/>
    <col min="11897" max="11897" width="11.28515625" style="652" customWidth="1"/>
    <col min="11898" max="11898" width="7.7109375" style="652" customWidth="1"/>
    <col min="11899" max="11899" width="10.140625" style="652" customWidth="1"/>
    <col min="11900" max="11900" width="6.5703125" style="652" customWidth="1"/>
    <col min="11901" max="11901" width="1.140625" style="652" customWidth="1"/>
    <col min="11902" max="11902" width="24.5703125" style="652" customWidth="1"/>
    <col min="11903" max="11903" width="9.85546875" style="652" customWidth="1"/>
    <col min="11904" max="11904" width="10.7109375" style="652" customWidth="1"/>
    <col min="11905" max="11905" width="10.85546875" style="652" customWidth="1"/>
    <col min="11906" max="11906" width="11.140625" style="652" customWidth="1"/>
    <col min="11907" max="11907" width="9.85546875" style="652" customWidth="1"/>
    <col min="11908" max="11908" width="1" style="652" customWidth="1"/>
    <col min="11909" max="11909" width="16.5703125" style="652" customWidth="1"/>
    <col min="11910" max="11910" width="0.5703125" style="652" customWidth="1"/>
    <col min="11911" max="11911" width="0.7109375" style="652" customWidth="1"/>
    <col min="11912" max="11912" width="27.85546875" style="652" customWidth="1"/>
    <col min="11913" max="11913" width="0.85546875" style="652" customWidth="1"/>
    <col min="11914" max="11914" width="27.42578125" style="652" customWidth="1"/>
    <col min="11915" max="11915" width="14.7109375" style="652" customWidth="1"/>
    <col min="11916" max="11916" width="0.42578125" style="652" customWidth="1"/>
    <col min="11917" max="11917" width="0.7109375" style="652" customWidth="1"/>
    <col min="11918" max="11918" width="21.7109375" style="652" customWidth="1"/>
    <col min="11919" max="11919" width="1.28515625" style="652" customWidth="1"/>
    <col min="11920" max="11920" width="21.140625" style="652" customWidth="1"/>
    <col min="11921" max="12125" width="11.42578125" style="652"/>
    <col min="12126" max="12126" width="0.7109375" style="652" customWidth="1"/>
    <col min="12127" max="12128" width="1.5703125" style="652" customWidth="1"/>
    <col min="12129" max="12129" width="16.42578125" style="652" customWidth="1"/>
    <col min="12130" max="12132" width="10.42578125" style="652" customWidth="1"/>
    <col min="12133" max="12133" width="8.7109375" style="652" customWidth="1"/>
    <col min="12134" max="12134" width="0.7109375" style="652" customWidth="1"/>
    <col min="12135" max="12135" width="3.140625" style="652" customWidth="1"/>
    <col min="12136" max="12136" width="1.140625" style="652" customWidth="1"/>
    <col min="12137" max="12137" width="18" style="652" customWidth="1"/>
    <col min="12138" max="12138" width="9.42578125" style="652" customWidth="1"/>
    <col min="12139" max="12139" width="8.7109375" style="652" customWidth="1"/>
    <col min="12140" max="12140" width="9.28515625" style="652" customWidth="1"/>
    <col min="12141" max="12141" width="10.140625" style="652" customWidth="1"/>
    <col min="12142" max="12142" width="5.140625" style="652" customWidth="1"/>
    <col min="12143" max="12143" width="10.140625" style="652" customWidth="1"/>
    <col min="12144" max="12144" width="6.42578125" style="652" customWidth="1"/>
    <col min="12145" max="12145" width="11.42578125" style="652"/>
    <col min="12146" max="12146" width="1.28515625" style="652" customWidth="1"/>
    <col min="12147" max="12147" width="1.42578125" style="652" customWidth="1"/>
    <col min="12148" max="12148" width="8.28515625" style="652" customWidth="1"/>
    <col min="12149" max="12149" width="11.42578125" style="652"/>
    <col min="12150" max="12151" width="10.7109375" style="652" customWidth="1"/>
    <col min="12152" max="12152" width="10.28515625" style="652" customWidth="1"/>
    <col min="12153" max="12153" width="11.28515625" style="652" customWidth="1"/>
    <col min="12154" max="12154" width="7.7109375" style="652" customWidth="1"/>
    <col min="12155" max="12155" width="10.140625" style="652" customWidth="1"/>
    <col min="12156" max="12156" width="6.5703125" style="652" customWidth="1"/>
    <col min="12157" max="12157" width="1.140625" style="652" customWidth="1"/>
    <col min="12158" max="12158" width="24.5703125" style="652" customWidth="1"/>
    <col min="12159" max="12159" width="9.85546875" style="652" customWidth="1"/>
    <col min="12160" max="12160" width="10.7109375" style="652" customWidth="1"/>
    <col min="12161" max="12161" width="10.85546875" style="652" customWidth="1"/>
    <col min="12162" max="12162" width="11.140625" style="652" customWidth="1"/>
    <col min="12163" max="12163" width="9.85546875" style="652" customWidth="1"/>
    <col min="12164" max="12164" width="1" style="652" customWidth="1"/>
    <col min="12165" max="12165" width="16.5703125" style="652" customWidth="1"/>
    <col min="12166" max="12166" width="0.5703125" style="652" customWidth="1"/>
    <col min="12167" max="12167" width="0.7109375" style="652" customWidth="1"/>
    <col min="12168" max="12168" width="27.85546875" style="652" customWidth="1"/>
    <col min="12169" max="12169" width="0.85546875" style="652" customWidth="1"/>
    <col min="12170" max="12170" width="27.42578125" style="652" customWidth="1"/>
    <col min="12171" max="12171" width="14.7109375" style="652" customWidth="1"/>
    <col min="12172" max="12172" width="0.42578125" style="652" customWidth="1"/>
    <col min="12173" max="12173" width="0.7109375" style="652" customWidth="1"/>
    <col min="12174" max="12174" width="21.7109375" style="652" customWidth="1"/>
    <col min="12175" max="12175" width="1.28515625" style="652" customWidth="1"/>
    <col min="12176" max="12176" width="21.140625" style="652" customWidth="1"/>
    <col min="12177" max="12381" width="11.42578125" style="652"/>
    <col min="12382" max="12382" width="0.7109375" style="652" customWidth="1"/>
    <col min="12383" max="12384" width="1.5703125" style="652" customWidth="1"/>
    <col min="12385" max="12385" width="16.42578125" style="652" customWidth="1"/>
    <col min="12386" max="12388" width="10.42578125" style="652" customWidth="1"/>
    <col min="12389" max="12389" width="8.7109375" style="652" customWidth="1"/>
    <col min="12390" max="12390" width="0.7109375" style="652" customWidth="1"/>
    <col min="12391" max="12391" width="3.140625" style="652" customWidth="1"/>
    <col min="12392" max="12392" width="1.140625" style="652" customWidth="1"/>
    <col min="12393" max="12393" width="18" style="652" customWidth="1"/>
    <col min="12394" max="12394" width="9.42578125" style="652" customWidth="1"/>
    <col min="12395" max="12395" width="8.7109375" style="652" customWidth="1"/>
    <col min="12396" max="12396" width="9.28515625" style="652" customWidth="1"/>
    <col min="12397" max="12397" width="10.140625" style="652" customWidth="1"/>
    <col min="12398" max="12398" width="5.140625" style="652" customWidth="1"/>
    <col min="12399" max="12399" width="10.140625" style="652" customWidth="1"/>
    <col min="12400" max="12400" width="6.42578125" style="652" customWidth="1"/>
    <col min="12401" max="12401" width="11.42578125" style="652"/>
    <col min="12402" max="12402" width="1.28515625" style="652" customWidth="1"/>
    <col min="12403" max="12403" width="1.42578125" style="652" customWidth="1"/>
    <col min="12404" max="12404" width="8.28515625" style="652" customWidth="1"/>
    <col min="12405" max="12405" width="11.42578125" style="652"/>
    <col min="12406" max="12407" width="10.7109375" style="652" customWidth="1"/>
    <col min="12408" max="12408" width="10.28515625" style="652" customWidth="1"/>
    <col min="12409" max="12409" width="11.28515625" style="652" customWidth="1"/>
    <col min="12410" max="12410" width="7.7109375" style="652" customWidth="1"/>
    <col min="12411" max="12411" width="10.140625" style="652" customWidth="1"/>
    <col min="12412" max="12412" width="6.5703125" style="652" customWidth="1"/>
    <col min="12413" max="12413" width="1.140625" style="652" customWidth="1"/>
    <col min="12414" max="12414" width="24.5703125" style="652" customWidth="1"/>
    <col min="12415" max="12415" width="9.85546875" style="652" customWidth="1"/>
    <col min="12416" max="12416" width="10.7109375" style="652" customWidth="1"/>
    <col min="12417" max="12417" width="10.85546875" style="652" customWidth="1"/>
    <col min="12418" max="12418" width="11.140625" style="652" customWidth="1"/>
    <col min="12419" max="12419" width="9.85546875" style="652" customWidth="1"/>
    <col min="12420" max="12420" width="1" style="652" customWidth="1"/>
    <col min="12421" max="12421" width="16.5703125" style="652" customWidth="1"/>
    <col min="12422" max="12422" width="0.5703125" style="652" customWidth="1"/>
    <col min="12423" max="12423" width="0.7109375" style="652" customWidth="1"/>
    <col min="12424" max="12424" width="27.85546875" style="652" customWidth="1"/>
    <col min="12425" max="12425" width="0.85546875" style="652" customWidth="1"/>
    <col min="12426" max="12426" width="27.42578125" style="652" customWidth="1"/>
    <col min="12427" max="12427" width="14.7109375" style="652" customWidth="1"/>
    <col min="12428" max="12428" width="0.42578125" style="652" customWidth="1"/>
    <col min="12429" max="12429" width="0.7109375" style="652" customWidth="1"/>
    <col min="12430" max="12430" width="21.7109375" style="652" customWidth="1"/>
    <col min="12431" max="12431" width="1.28515625" style="652" customWidth="1"/>
    <col min="12432" max="12432" width="21.140625" style="652" customWidth="1"/>
    <col min="12433" max="12637" width="11.42578125" style="652"/>
    <col min="12638" max="12638" width="0.7109375" style="652" customWidth="1"/>
    <col min="12639" max="12640" width="1.5703125" style="652" customWidth="1"/>
    <col min="12641" max="12641" width="16.42578125" style="652" customWidth="1"/>
    <col min="12642" max="12644" width="10.42578125" style="652" customWidth="1"/>
    <col min="12645" max="12645" width="8.7109375" style="652" customWidth="1"/>
    <col min="12646" max="12646" width="0.7109375" style="652" customWidth="1"/>
    <col min="12647" max="12647" width="3.140625" style="652" customWidth="1"/>
    <col min="12648" max="12648" width="1.140625" style="652" customWidth="1"/>
    <col min="12649" max="12649" width="18" style="652" customWidth="1"/>
    <col min="12650" max="12650" width="9.42578125" style="652" customWidth="1"/>
    <col min="12651" max="12651" width="8.7109375" style="652" customWidth="1"/>
    <col min="12652" max="12652" width="9.28515625" style="652" customWidth="1"/>
    <col min="12653" max="12653" width="10.140625" style="652" customWidth="1"/>
    <col min="12654" max="12654" width="5.140625" style="652" customWidth="1"/>
    <col min="12655" max="12655" width="10.140625" style="652" customWidth="1"/>
    <col min="12656" max="12656" width="6.42578125" style="652" customWidth="1"/>
    <col min="12657" max="12657" width="11.42578125" style="652"/>
    <col min="12658" max="12658" width="1.28515625" style="652" customWidth="1"/>
    <col min="12659" max="12659" width="1.42578125" style="652" customWidth="1"/>
    <col min="12660" max="12660" width="8.28515625" style="652" customWidth="1"/>
    <col min="12661" max="12661" width="11.42578125" style="652"/>
    <col min="12662" max="12663" width="10.7109375" style="652" customWidth="1"/>
    <col min="12664" max="12664" width="10.28515625" style="652" customWidth="1"/>
    <col min="12665" max="12665" width="11.28515625" style="652" customWidth="1"/>
    <col min="12666" max="12666" width="7.7109375" style="652" customWidth="1"/>
    <col min="12667" max="12667" width="10.140625" style="652" customWidth="1"/>
    <col min="12668" max="12668" width="6.5703125" style="652" customWidth="1"/>
    <col min="12669" max="12669" width="1.140625" style="652" customWidth="1"/>
    <col min="12670" max="12670" width="24.5703125" style="652" customWidth="1"/>
    <col min="12671" max="12671" width="9.85546875" style="652" customWidth="1"/>
    <col min="12672" max="12672" width="10.7109375" style="652" customWidth="1"/>
    <col min="12673" max="12673" width="10.85546875" style="652" customWidth="1"/>
    <col min="12674" max="12674" width="11.140625" style="652" customWidth="1"/>
    <col min="12675" max="12675" width="9.85546875" style="652" customWidth="1"/>
    <col min="12676" max="12676" width="1" style="652" customWidth="1"/>
    <col min="12677" max="12677" width="16.5703125" style="652" customWidth="1"/>
    <col min="12678" max="12678" width="0.5703125" style="652" customWidth="1"/>
    <col min="12679" max="12679" width="0.7109375" style="652" customWidth="1"/>
    <col min="12680" max="12680" width="27.85546875" style="652" customWidth="1"/>
    <col min="12681" max="12681" width="0.85546875" style="652" customWidth="1"/>
    <col min="12682" max="12682" width="27.42578125" style="652" customWidth="1"/>
    <col min="12683" max="12683" width="14.7109375" style="652" customWidth="1"/>
    <col min="12684" max="12684" width="0.42578125" style="652" customWidth="1"/>
    <col min="12685" max="12685" width="0.7109375" style="652" customWidth="1"/>
    <col min="12686" max="12686" width="21.7109375" style="652" customWidth="1"/>
    <col min="12687" max="12687" width="1.28515625" style="652" customWidth="1"/>
    <col min="12688" max="12688" width="21.140625" style="652" customWidth="1"/>
    <col min="12689" max="12893" width="11.42578125" style="652"/>
    <col min="12894" max="12894" width="0.7109375" style="652" customWidth="1"/>
    <col min="12895" max="12896" width="1.5703125" style="652" customWidth="1"/>
    <col min="12897" max="12897" width="16.42578125" style="652" customWidth="1"/>
    <col min="12898" max="12900" width="10.42578125" style="652" customWidth="1"/>
    <col min="12901" max="12901" width="8.7109375" style="652" customWidth="1"/>
    <col min="12902" max="12902" width="0.7109375" style="652" customWidth="1"/>
    <col min="12903" max="12903" width="3.140625" style="652" customWidth="1"/>
    <col min="12904" max="12904" width="1.140625" style="652" customWidth="1"/>
    <col min="12905" max="12905" width="18" style="652" customWidth="1"/>
    <col min="12906" max="12906" width="9.42578125" style="652" customWidth="1"/>
    <col min="12907" max="12907" width="8.7109375" style="652" customWidth="1"/>
    <col min="12908" max="12908" width="9.28515625" style="652" customWidth="1"/>
    <col min="12909" max="12909" width="10.140625" style="652" customWidth="1"/>
    <col min="12910" max="12910" width="5.140625" style="652" customWidth="1"/>
    <col min="12911" max="12911" width="10.140625" style="652" customWidth="1"/>
    <col min="12912" max="12912" width="6.42578125" style="652" customWidth="1"/>
    <col min="12913" max="12913" width="11.42578125" style="652"/>
    <col min="12914" max="12914" width="1.28515625" style="652" customWidth="1"/>
    <col min="12915" max="12915" width="1.42578125" style="652" customWidth="1"/>
    <col min="12916" max="12916" width="8.28515625" style="652" customWidth="1"/>
    <col min="12917" max="12917" width="11.42578125" style="652"/>
    <col min="12918" max="12919" width="10.7109375" style="652" customWidth="1"/>
    <col min="12920" max="12920" width="10.28515625" style="652" customWidth="1"/>
    <col min="12921" max="12921" width="11.28515625" style="652" customWidth="1"/>
    <col min="12922" max="12922" width="7.7109375" style="652" customWidth="1"/>
    <col min="12923" max="12923" width="10.140625" style="652" customWidth="1"/>
    <col min="12924" max="12924" width="6.5703125" style="652" customWidth="1"/>
    <col min="12925" max="12925" width="1.140625" style="652" customWidth="1"/>
    <col min="12926" max="12926" width="24.5703125" style="652" customWidth="1"/>
    <col min="12927" max="12927" width="9.85546875" style="652" customWidth="1"/>
    <col min="12928" max="12928" width="10.7109375" style="652" customWidth="1"/>
    <col min="12929" max="12929" width="10.85546875" style="652" customWidth="1"/>
    <col min="12930" max="12930" width="11.140625" style="652" customWidth="1"/>
    <col min="12931" max="12931" width="9.85546875" style="652" customWidth="1"/>
    <col min="12932" max="12932" width="1" style="652" customWidth="1"/>
    <col min="12933" max="12933" width="16.5703125" style="652" customWidth="1"/>
    <col min="12934" max="12934" width="0.5703125" style="652" customWidth="1"/>
    <col min="12935" max="12935" width="0.7109375" style="652" customWidth="1"/>
    <col min="12936" max="12936" width="27.85546875" style="652" customWidth="1"/>
    <col min="12937" max="12937" width="0.85546875" style="652" customWidth="1"/>
    <col min="12938" max="12938" width="27.42578125" style="652" customWidth="1"/>
    <col min="12939" max="12939" width="14.7109375" style="652" customWidth="1"/>
    <col min="12940" max="12940" width="0.42578125" style="652" customWidth="1"/>
    <col min="12941" max="12941" width="0.7109375" style="652" customWidth="1"/>
    <col min="12942" max="12942" width="21.7109375" style="652" customWidth="1"/>
    <col min="12943" max="12943" width="1.28515625" style="652" customWidth="1"/>
    <col min="12944" max="12944" width="21.140625" style="652" customWidth="1"/>
    <col min="12945" max="13149" width="11.42578125" style="652"/>
    <col min="13150" max="13150" width="0.7109375" style="652" customWidth="1"/>
    <col min="13151" max="13152" width="1.5703125" style="652" customWidth="1"/>
    <col min="13153" max="13153" width="16.42578125" style="652" customWidth="1"/>
    <col min="13154" max="13156" width="10.42578125" style="652" customWidth="1"/>
    <col min="13157" max="13157" width="8.7109375" style="652" customWidth="1"/>
    <col min="13158" max="13158" width="0.7109375" style="652" customWidth="1"/>
    <col min="13159" max="13159" width="3.140625" style="652" customWidth="1"/>
    <col min="13160" max="13160" width="1.140625" style="652" customWidth="1"/>
    <col min="13161" max="13161" width="18" style="652" customWidth="1"/>
    <col min="13162" max="13162" width="9.42578125" style="652" customWidth="1"/>
    <col min="13163" max="13163" width="8.7109375" style="652" customWidth="1"/>
    <col min="13164" max="13164" width="9.28515625" style="652" customWidth="1"/>
    <col min="13165" max="13165" width="10.140625" style="652" customWidth="1"/>
    <col min="13166" max="13166" width="5.140625" style="652" customWidth="1"/>
    <col min="13167" max="13167" width="10.140625" style="652" customWidth="1"/>
    <col min="13168" max="13168" width="6.42578125" style="652" customWidth="1"/>
    <col min="13169" max="13169" width="11.42578125" style="652"/>
    <col min="13170" max="13170" width="1.28515625" style="652" customWidth="1"/>
    <col min="13171" max="13171" width="1.42578125" style="652" customWidth="1"/>
    <col min="13172" max="13172" width="8.28515625" style="652" customWidth="1"/>
    <col min="13173" max="13173" width="11.42578125" style="652"/>
    <col min="13174" max="13175" width="10.7109375" style="652" customWidth="1"/>
    <col min="13176" max="13176" width="10.28515625" style="652" customWidth="1"/>
    <col min="13177" max="13177" width="11.28515625" style="652" customWidth="1"/>
    <col min="13178" max="13178" width="7.7109375" style="652" customWidth="1"/>
    <col min="13179" max="13179" width="10.140625" style="652" customWidth="1"/>
    <col min="13180" max="13180" width="6.5703125" style="652" customWidth="1"/>
    <col min="13181" max="13181" width="1.140625" style="652" customWidth="1"/>
    <col min="13182" max="13182" width="24.5703125" style="652" customWidth="1"/>
    <col min="13183" max="13183" width="9.85546875" style="652" customWidth="1"/>
    <col min="13184" max="13184" width="10.7109375" style="652" customWidth="1"/>
    <col min="13185" max="13185" width="10.85546875" style="652" customWidth="1"/>
    <col min="13186" max="13186" width="11.140625" style="652" customWidth="1"/>
    <col min="13187" max="13187" width="9.85546875" style="652" customWidth="1"/>
    <col min="13188" max="13188" width="1" style="652" customWidth="1"/>
    <col min="13189" max="13189" width="16.5703125" style="652" customWidth="1"/>
    <col min="13190" max="13190" width="0.5703125" style="652" customWidth="1"/>
    <col min="13191" max="13191" width="0.7109375" style="652" customWidth="1"/>
    <col min="13192" max="13192" width="27.85546875" style="652" customWidth="1"/>
    <col min="13193" max="13193" width="0.85546875" style="652" customWidth="1"/>
    <col min="13194" max="13194" width="27.42578125" style="652" customWidth="1"/>
    <col min="13195" max="13195" width="14.7109375" style="652" customWidth="1"/>
    <col min="13196" max="13196" width="0.42578125" style="652" customWidth="1"/>
    <col min="13197" max="13197" width="0.7109375" style="652" customWidth="1"/>
    <col min="13198" max="13198" width="21.7109375" style="652" customWidth="1"/>
    <col min="13199" max="13199" width="1.28515625" style="652" customWidth="1"/>
    <col min="13200" max="13200" width="21.140625" style="652" customWidth="1"/>
    <col min="13201" max="13405" width="11.42578125" style="652"/>
    <col min="13406" max="13406" width="0.7109375" style="652" customWidth="1"/>
    <col min="13407" max="13408" width="1.5703125" style="652" customWidth="1"/>
    <col min="13409" max="13409" width="16.42578125" style="652" customWidth="1"/>
    <col min="13410" max="13412" width="10.42578125" style="652" customWidth="1"/>
    <col min="13413" max="13413" width="8.7109375" style="652" customWidth="1"/>
    <col min="13414" max="13414" width="0.7109375" style="652" customWidth="1"/>
    <col min="13415" max="13415" width="3.140625" style="652" customWidth="1"/>
    <col min="13416" max="13416" width="1.140625" style="652" customWidth="1"/>
    <col min="13417" max="13417" width="18" style="652" customWidth="1"/>
    <col min="13418" max="13418" width="9.42578125" style="652" customWidth="1"/>
    <col min="13419" max="13419" width="8.7109375" style="652" customWidth="1"/>
    <col min="13420" max="13420" width="9.28515625" style="652" customWidth="1"/>
    <col min="13421" max="13421" width="10.140625" style="652" customWidth="1"/>
    <col min="13422" max="13422" width="5.140625" style="652" customWidth="1"/>
    <col min="13423" max="13423" width="10.140625" style="652" customWidth="1"/>
    <col min="13424" max="13424" width="6.42578125" style="652" customWidth="1"/>
    <col min="13425" max="13425" width="11.42578125" style="652"/>
    <col min="13426" max="13426" width="1.28515625" style="652" customWidth="1"/>
    <col min="13427" max="13427" width="1.42578125" style="652" customWidth="1"/>
    <col min="13428" max="13428" width="8.28515625" style="652" customWidth="1"/>
    <col min="13429" max="13429" width="11.42578125" style="652"/>
    <col min="13430" max="13431" width="10.7109375" style="652" customWidth="1"/>
    <col min="13432" max="13432" width="10.28515625" style="652" customWidth="1"/>
    <col min="13433" max="13433" width="11.28515625" style="652" customWidth="1"/>
    <col min="13434" max="13434" width="7.7109375" style="652" customWidth="1"/>
    <col min="13435" max="13435" width="10.140625" style="652" customWidth="1"/>
    <col min="13436" max="13436" width="6.5703125" style="652" customWidth="1"/>
    <col min="13437" max="13437" width="1.140625" style="652" customWidth="1"/>
    <col min="13438" max="13438" width="24.5703125" style="652" customWidth="1"/>
    <col min="13439" max="13439" width="9.85546875" style="652" customWidth="1"/>
    <col min="13440" max="13440" width="10.7109375" style="652" customWidth="1"/>
    <col min="13441" max="13441" width="10.85546875" style="652" customWidth="1"/>
    <col min="13442" max="13442" width="11.140625" style="652" customWidth="1"/>
    <col min="13443" max="13443" width="9.85546875" style="652" customWidth="1"/>
    <col min="13444" max="13444" width="1" style="652" customWidth="1"/>
    <col min="13445" max="13445" width="16.5703125" style="652" customWidth="1"/>
    <col min="13446" max="13446" width="0.5703125" style="652" customWidth="1"/>
    <col min="13447" max="13447" width="0.7109375" style="652" customWidth="1"/>
    <col min="13448" max="13448" width="27.85546875" style="652" customWidth="1"/>
    <col min="13449" max="13449" width="0.85546875" style="652" customWidth="1"/>
    <col min="13450" max="13450" width="27.42578125" style="652" customWidth="1"/>
    <col min="13451" max="13451" width="14.7109375" style="652" customWidth="1"/>
    <col min="13452" max="13452" width="0.42578125" style="652" customWidth="1"/>
    <col min="13453" max="13453" width="0.7109375" style="652" customWidth="1"/>
    <col min="13454" max="13454" width="21.7109375" style="652" customWidth="1"/>
    <col min="13455" max="13455" width="1.28515625" style="652" customWidth="1"/>
    <col min="13456" max="13456" width="21.140625" style="652" customWidth="1"/>
    <col min="13457" max="13661" width="11.42578125" style="652"/>
    <col min="13662" max="13662" width="0.7109375" style="652" customWidth="1"/>
    <col min="13663" max="13664" width="1.5703125" style="652" customWidth="1"/>
    <col min="13665" max="13665" width="16.42578125" style="652" customWidth="1"/>
    <col min="13666" max="13668" width="10.42578125" style="652" customWidth="1"/>
    <col min="13669" max="13669" width="8.7109375" style="652" customWidth="1"/>
    <col min="13670" max="13670" width="0.7109375" style="652" customWidth="1"/>
    <col min="13671" max="13671" width="3.140625" style="652" customWidth="1"/>
    <col min="13672" max="13672" width="1.140625" style="652" customWidth="1"/>
    <col min="13673" max="13673" width="18" style="652" customWidth="1"/>
    <col min="13674" max="13674" width="9.42578125" style="652" customWidth="1"/>
    <col min="13675" max="13675" width="8.7109375" style="652" customWidth="1"/>
    <col min="13676" max="13676" width="9.28515625" style="652" customWidth="1"/>
    <col min="13677" max="13677" width="10.140625" style="652" customWidth="1"/>
    <col min="13678" max="13678" width="5.140625" style="652" customWidth="1"/>
    <col min="13679" max="13679" width="10.140625" style="652" customWidth="1"/>
    <col min="13680" max="13680" width="6.42578125" style="652" customWidth="1"/>
    <col min="13681" max="13681" width="11.42578125" style="652"/>
    <col min="13682" max="13682" width="1.28515625" style="652" customWidth="1"/>
    <col min="13683" max="13683" width="1.42578125" style="652" customWidth="1"/>
    <col min="13684" max="13684" width="8.28515625" style="652" customWidth="1"/>
    <col min="13685" max="13685" width="11.42578125" style="652"/>
    <col min="13686" max="13687" width="10.7109375" style="652" customWidth="1"/>
    <col min="13688" max="13688" width="10.28515625" style="652" customWidth="1"/>
    <col min="13689" max="13689" width="11.28515625" style="652" customWidth="1"/>
    <col min="13690" max="13690" width="7.7109375" style="652" customWidth="1"/>
    <col min="13691" max="13691" width="10.140625" style="652" customWidth="1"/>
    <col min="13692" max="13692" width="6.5703125" style="652" customWidth="1"/>
    <col min="13693" max="13693" width="1.140625" style="652" customWidth="1"/>
    <col min="13694" max="13694" width="24.5703125" style="652" customWidth="1"/>
    <col min="13695" max="13695" width="9.85546875" style="652" customWidth="1"/>
    <col min="13696" max="13696" width="10.7109375" style="652" customWidth="1"/>
    <col min="13697" max="13697" width="10.85546875" style="652" customWidth="1"/>
    <col min="13698" max="13698" width="11.140625" style="652" customWidth="1"/>
    <col min="13699" max="13699" width="9.85546875" style="652" customWidth="1"/>
    <col min="13700" max="13700" width="1" style="652" customWidth="1"/>
    <col min="13701" max="13701" width="16.5703125" style="652" customWidth="1"/>
    <col min="13702" max="13702" width="0.5703125" style="652" customWidth="1"/>
    <col min="13703" max="13703" width="0.7109375" style="652" customWidth="1"/>
    <col min="13704" max="13704" width="27.85546875" style="652" customWidth="1"/>
    <col min="13705" max="13705" width="0.85546875" style="652" customWidth="1"/>
    <col min="13706" max="13706" width="27.42578125" style="652" customWidth="1"/>
    <col min="13707" max="13707" width="14.7109375" style="652" customWidth="1"/>
    <col min="13708" max="13708" width="0.42578125" style="652" customWidth="1"/>
    <col min="13709" max="13709" width="0.7109375" style="652" customWidth="1"/>
    <col min="13710" max="13710" width="21.7109375" style="652" customWidth="1"/>
    <col min="13711" max="13711" width="1.28515625" style="652" customWidth="1"/>
    <col min="13712" max="13712" width="21.140625" style="652" customWidth="1"/>
    <col min="13713" max="13917" width="11.42578125" style="652"/>
    <col min="13918" max="13918" width="0.7109375" style="652" customWidth="1"/>
    <col min="13919" max="13920" width="1.5703125" style="652" customWidth="1"/>
    <col min="13921" max="13921" width="16.42578125" style="652" customWidth="1"/>
    <col min="13922" max="13924" width="10.42578125" style="652" customWidth="1"/>
    <col min="13925" max="13925" width="8.7109375" style="652" customWidth="1"/>
    <col min="13926" max="13926" width="0.7109375" style="652" customWidth="1"/>
    <col min="13927" max="13927" width="3.140625" style="652" customWidth="1"/>
    <col min="13928" max="13928" width="1.140625" style="652" customWidth="1"/>
    <col min="13929" max="13929" width="18" style="652" customWidth="1"/>
    <col min="13930" max="13930" width="9.42578125" style="652" customWidth="1"/>
    <col min="13931" max="13931" width="8.7109375" style="652" customWidth="1"/>
    <col min="13932" max="13932" width="9.28515625" style="652" customWidth="1"/>
    <col min="13933" max="13933" width="10.140625" style="652" customWidth="1"/>
    <col min="13934" max="13934" width="5.140625" style="652" customWidth="1"/>
    <col min="13935" max="13935" width="10.140625" style="652" customWidth="1"/>
    <col min="13936" max="13936" width="6.42578125" style="652" customWidth="1"/>
    <col min="13937" max="13937" width="11.42578125" style="652"/>
    <col min="13938" max="13938" width="1.28515625" style="652" customWidth="1"/>
    <col min="13939" max="13939" width="1.42578125" style="652" customWidth="1"/>
    <col min="13940" max="13940" width="8.28515625" style="652" customWidth="1"/>
    <col min="13941" max="13941" width="11.42578125" style="652"/>
    <col min="13942" max="13943" width="10.7109375" style="652" customWidth="1"/>
    <col min="13944" max="13944" width="10.28515625" style="652" customWidth="1"/>
    <col min="13945" max="13945" width="11.28515625" style="652" customWidth="1"/>
    <col min="13946" max="13946" width="7.7109375" style="652" customWidth="1"/>
    <col min="13947" max="13947" width="10.140625" style="652" customWidth="1"/>
    <col min="13948" max="13948" width="6.5703125" style="652" customWidth="1"/>
    <col min="13949" max="13949" width="1.140625" style="652" customWidth="1"/>
    <col min="13950" max="13950" width="24.5703125" style="652" customWidth="1"/>
    <col min="13951" max="13951" width="9.85546875" style="652" customWidth="1"/>
    <col min="13952" max="13952" width="10.7109375" style="652" customWidth="1"/>
    <col min="13953" max="13953" width="10.85546875" style="652" customWidth="1"/>
    <col min="13954" max="13954" width="11.140625" style="652" customWidth="1"/>
    <col min="13955" max="13955" width="9.85546875" style="652" customWidth="1"/>
    <col min="13956" max="13956" width="1" style="652" customWidth="1"/>
    <col min="13957" max="13957" width="16.5703125" style="652" customWidth="1"/>
    <col min="13958" max="13958" width="0.5703125" style="652" customWidth="1"/>
    <col min="13959" max="13959" width="0.7109375" style="652" customWidth="1"/>
    <col min="13960" max="13960" width="27.85546875" style="652" customWidth="1"/>
    <col min="13961" max="13961" width="0.85546875" style="652" customWidth="1"/>
    <col min="13962" max="13962" width="27.42578125" style="652" customWidth="1"/>
    <col min="13963" max="13963" width="14.7109375" style="652" customWidth="1"/>
    <col min="13964" max="13964" width="0.42578125" style="652" customWidth="1"/>
    <col min="13965" max="13965" width="0.7109375" style="652" customWidth="1"/>
    <col min="13966" max="13966" width="21.7109375" style="652" customWidth="1"/>
    <col min="13967" max="13967" width="1.28515625" style="652" customWidth="1"/>
    <col min="13968" max="13968" width="21.140625" style="652" customWidth="1"/>
    <col min="13969" max="14173" width="11.42578125" style="652"/>
    <col min="14174" max="14174" width="0.7109375" style="652" customWidth="1"/>
    <col min="14175" max="14176" width="1.5703125" style="652" customWidth="1"/>
    <col min="14177" max="14177" width="16.42578125" style="652" customWidth="1"/>
    <col min="14178" max="14180" width="10.42578125" style="652" customWidth="1"/>
    <col min="14181" max="14181" width="8.7109375" style="652" customWidth="1"/>
    <col min="14182" max="14182" width="0.7109375" style="652" customWidth="1"/>
    <col min="14183" max="14183" width="3.140625" style="652" customWidth="1"/>
    <col min="14184" max="14184" width="1.140625" style="652" customWidth="1"/>
    <col min="14185" max="14185" width="18" style="652" customWidth="1"/>
    <col min="14186" max="14186" width="9.42578125" style="652" customWidth="1"/>
    <col min="14187" max="14187" width="8.7109375" style="652" customWidth="1"/>
    <col min="14188" max="14188" width="9.28515625" style="652" customWidth="1"/>
    <col min="14189" max="14189" width="10.140625" style="652" customWidth="1"/>
    <col min="14190" max="14190" width="5.140625" style="652" customWidth="1"/>
    <col min="14191" max="14191" width="10.140625" style="652" customWidth="1"/>
    <col min="14192" max="14192" width="6.42578125" style="652" customWidth="1"/>
    <col min="14193" max="14193" width="11.42578125" style="652"/>
    <col min="14194" max="14194" width="1.28515625" style="652" customWidth="1"/>
    <col min="14195" max="14195" width="1.42578125" style="652" customWidth="1"/>
    <col min="14196" max="14196" width="8.28515625" style="652" customWidth="1"/>
    <col min="14197" max="14197" width="11.42578125" style="652"/>
    <col min="14198" max="14199" width="10.7109375" style="652" customWidth="1"/>
    <col min="14200" max="14200" width="10.28515625" style="652" customWidth="1"/>
    <col min="14201" max="14201" width="11.28515625" style="652" customWidth="1"/>
    <col min="14202" max="14202" width="7.7109375" style="652" customWidth="1"/>
    <col min="14203" max="14203" width="10.140625" style="652" customWidth="1"/>
    <col min="14204" max="14204" width="6.5703125" style="652" customWidth="1"/>
    <col min="14205" max="14205" width="1.140625" style="652" customWidth="1"/>
    <col min="14206" max="14206" width="24.5703125" style="652" customWidth="1"/>
    <col min="14207" max="14207" width="9.85546875" style="652" customWidth="1"/>
    <col min="14208" max="14208" width="10.7109375" style="652" customWidth="1"/>
    <col min="14209" max="14209" width="10.85546875" style="652" customWidth="1"/>
    <col min="14210" max="14210" width="11.140625" style="652" customWidth="1"/>
    <col min="14211" max="14211" width="9.85546875" style="652" customWidth="1"/>
    <col min="14212" max="14212" width="1" style="652" customWidth="1"/>
    <col min="14213" max="14213" width="16.5703125" style="652" customWidth="1"/>
    <col min="14214" max="14214" width="0.5703125" style="652" customWidth="1"/>
    <col min="14215" max="14215" width="0.7109375" style="652" customWidth="1"/>
    <col min="14216" max="14216" width="27.85546875" style="652" customWidth="1"/>
    <col min="14217" max="14217" width="0.85546875" style="652" customWidth="1"/>
    <col min="14218" max="14218" width="27.42578125" style="652" customWidth="1"/>
    <col min="14219" max="14219" width="14.7109375" style="652" customWidth="1"/>
    <col min="14220" max="14220" width="0.42578125" style="652" customWidth="1"/>
    <col min="14221" max="14221" width="0.7109375" style="652" customWidth="1"/>
    <col min="14222" max="14222" width="21.7109375" style="652" customWidth="1"/>
    <col min="14223" max="14223" width="1.28515625" style="652" customWidth="1"/>
    <col min="14224" max="14224" width="21.140625" style="652" customWidth="1"/>
    <col min="14225" max="14429" width="11.42578125" style="652"/>
    <col min="14430" max="14430" width="0.7109375" style="652" customWidth="1"/>
    <col min="14431" max="14432" width="1.5703125" style="652" customWidth="1"/>
    <col min="14433" max="14433" width="16.42578125" style="652" customWidth="1"/>
    <col min="14434" max="14436" width="10.42578125" style="652" customWidth="1"/>
    <col min="14437" max="14437" width="8.7109375" style="652" customWidth="1"/>
    <col min="14438" max="14438" width="0.7109375" style="652" customWidth="1"/>
    <col min="14439" max="14439" width="3.140625" style="652" customWidth="1"/>
    <col min="14440" max="14440" width="1.140625" style="652" customWidth="1"/>
    <col min="14441" max="14441" width="18" style="652" customWidth="1"/>
    <col min="14442" max="14442" width="9.42578125" style="652" customWidth="1"/>
    <col min="14443" max="14443" width="8.7109375" style="652" customWidth="1"/>
    <col min="14444" max="14444" width="9.28515625" style="652" customWidth="1"/>
    <col min="14445" max="14445" width="10.140625" style="652" customWidth="1"/>
    <col min="14446" max="14446" width="5.140625" style="652" customWidth="1"/>
    <col min="14447" max="14447" width="10.140625" style="652" customWidth="1"/>
    <col min="14448" max="14448" width="6.42578125" style="652" customWidth="1"/>
    <col min="14449" max="14449" width="11.42578125" style="652"/>
    <col min="14450" max="14450" width="1.28515625" style="652" customWidth="1"/>
    <col min="14451" max="14451" width="1.42578125" style="652" customWidth="1"/>
    <col min="14452" max="14452" width="8.28515625" style="652" customWidth="1"/>
    <col min="14453" max="14453" width="11.42578125" style="652"/>
    <col min="14454" max="14455" width="10.7109375" style="652" customWidth="1"/>
    <col min="14456" max="14456" width="10.28515625" style="652" customWidth="1"/>
    <col min="14457" max="14457" width="11.28515625" style="652" customWidth="1"/>
    <col min="14458" max="14458" width="7.7109375" style="652" customWidth="1"/>
    <col min="14459" max="14459" width="10.140625" style="652" customWidth="1"/>
    <col min="14460" max="14460" width="6.5703125" style="652" customWidth="1"/>
    <col min="14461" max="14461" width="1.140625" style="652" customWidth="1"/>
    <col min="14462" max="14462" width="24.5703125" style="652" customWidth="1"/>
    <col min="14463" max="14463" width="9.85546875" style="652" customWidth="1"/>
    <col min="14464" max="14464" width="10.7109375" style="652" customWidth="1"/>
    <col min="14465" max="14465" width="10.85546875" style="652" customWidth="1"/>
    <col min="14466" max="14466" width="11.140625" style="652" customWidth="1"/>
    <col min="14467" max="14467" width="9.85546875" style="652" customWidth="1"/>
    <col min="14468" max="14468" width="1" style="652" customWidth="1"/>
    <col min="14469" max="14469" width="16.5703125" style="652" customWidth="1"/>
    <col min="14470" max="14470" width="0.5703125" style="652" customWidth="1"/>
    <col min="14471" max="14471" width="0.7109375" style="652" customWidth="1"/>
    <col min="14472" max="14472" width="27.85546875" style="652" customWidth="1"/>
    <col min="14473" max="14473" width="0.85546875" style="652" customWidth="1"/>
    <col min="14474" max="14474" width="27.42578125" style="652" customWidth="1"/>
    <col min="14475" max="14475" width="14.7109375" style="652" customWidth="1"/>
    <col min="14476" max="14476" width="0.42578125" style="652" customWidth="1"/>
    <col min="14477" max="14477" width="0.7109375" style="652" customWidth="1"/>
    <col min="14478" max="14478" width="21.7109375" style="652" customWidth="1"/>
    <col min="14479" max="14479" width="1.28515625" style="652" customWidth="1"/>
    <col min="14480" max="14480" width="21.140625" style="652" customWidth="1"/>
    <col min="14481" max="14685" width="11.42578125" style="652"/>
    <col min="14686" max="14686" width="0.7109375" style="652" customWidth="1"/>
    <col min="14687" max="14688" width="1.5703125" style="652" customWidth="1"/>
    <col min="14689" max="14689" width="16.42578125" style="652" customWidth="1"/>
    <col min="14690" max="14692" width="10.42578125" style="652" customWidth="1"/>
    <col min="14693" max="14693" width="8.7109375" style="652" customWidth="1"/>
    <col min="14694" max="14694" width="0.7109375" style="652" customWidth="1"/>
    <col min="14695" max="14695" width="3.140625" style="652" customWidth="1"/>
    <col min="14696" max="14696" width="1.140625" style="652" customWidth="1"/>
    <col min="14697" max="14697" width="18" style="652" customWidth="1"/>
    <col min="14698" max="14698" width="9.42578125" style="652" customWidth="1"/>
    <col min="14699" max="14699" width="8.7109375" style="652" customWidth="1"/>
    <col min="14700" max="14700" width="9.28515625" style="652" customWidth="1"/>
    <col min="14701" max="14701" width="10.140625" style="652" customWidth="1"/>
    <col min="14702" max="14702" width="5.140625" style="652" customWidth="1"/>
    <col min="14703" max="14703" width="10.140625" style="652" customWidth="1"/>
    <col min="14704" max="14704" width="6.42578125" style="652" customWidth="1"/>
    <col min="14705" max="14705" width="11.42578125" style="652"/>
    <col min="14706" max="14706" width="1.28515625" style="652" customWidth="1"/>
    <col min="14707" max="14707" width="1.42578125" style="652" customWidth="1"/>
    <col min="14708" max="14708" width="8.28515625" style="652" customWidth="1"/>
    <col min="14709" max="14709" width="11.42578125" style="652"/>
    <col min="14710" max="14711" width="10.7109375" style="652" customWidth="1"/>
    <col min="14712" max="14712" width="10.28515625" style="652" customWidth="1"/>
    <col min="14713" max="14713" width="11.28515625" style="652" customWidth="1"/>
    <col min="14714" max="14714" width="7.7109375" style="652" customWidth="1"/>
    <col min="14715" max="14715" width="10.140625" style="652" customWidth="1"/>
    <col min="14716" max="14716" width="6.5703125" style="652" customWidth="1"/>
    <col min="14717" max="14717" width="1.140625" style="652" customWidth="1"/>
    <col min="14718" max="14718" width="24.5703125" style="652" customWidth="1"/>
    <col min="14719" max="14719" width="9.85546875" style="652" customWidth="1"/>
    <col min="14720" max="14720" width="10.7109375" style="652" customWidth="1"/>
    <col min="14721" max="14721" width="10.85546875" style="652" customWidth="1"/>
    <col min="14722" max="14722" width="11.140625" style="652" customWidth="1"/>
    <col min="14723" max="14723" width="9.85546875" style="652" customWidth="1"/>
    <col min="14724" max="14724" width="1" style="652" customWidth="1"/>
    <col min="14725" max="14725" width="16.5703125" style="652" customWidth="1"/>
    <col min="14726" max="14726" width="0.5703125" style="652" customWidth="1"/>
    <col min="14727" max="14727" width="0.7109375" style="652" customWidth="1"/>
    <col min="14728" max="14728" width="27.85546875" style="652" customWidth="1"/>
    <col min="14729" max="14729" width="0.85546875" style="652" customWidth="1"/>
    <col min="14730" max="14730" width="27.42578125" style="652" customWidth="1"/>
    <col min="14731" max="14731" width="14.7109375" style="652" customWidth="1"/>
    <col min="14732" max="14732" width="0.42578125" style="652" customWidth="1"/>
    <col min="14733" max="14733" width="0.7109375" style="652" customWidth="1"/>
    <col min="14734" max="14734" width="21.7109375" style="652" customWidth="1"/>
    <col min="14735" max="14735" width="1.28515625" style="652" customWidth="1"/>
    <col min="14736" max="14736" width="21.140625" style="652" customWidth="1"/>
    <col min="14737" max="14941" width="11.42578125" style="652"/>
    <col min="14942" max="14942" width="0.7109375" style="652" customWidth="1"/>
    <col min="14943" max="14944" width="1.5703125" style="652" customWidth="1"/>
    <col min="14945" max="14945" width="16.42578125" style="652" customWidth="1"/>
    <col min="14946" max="14948" width="10.42578125" style="652" customWidth="1"/>
    <col min="14949" max="14949" width="8.7109375" style="652" customWidth="1"/>
    <col min="14950" max="14950" width="0.7109375" style="652" customWidth="1"/>
    <col min="14951" max="14951" width="3.140625" style="652" customWidth="1"/>
    <col min="14952" max="14952" width="1.140625" style="652" customWidth="1"/>
    <col min="14953" max="14953" width="18" style="652" customWidth="1"/>
    <col min="14954" max="14954" width="9.42578125" style="652" customWidth="1"/>
    <col min="14955" max="14955" width="8.7109375" style="652" customWidth="1"/>
    <col min="14956" max="14956" width="9.28515625" style="652" customWidth="1"/>
    <col min="14957" max="14957" width="10.140625" style="652" customWidth="1"/>
    <col min="14958" max="14958" width="5.140625" style="652" customWidth="1"/>
    <col min="14959" max="14959" width="10.140625" style="652" customWidth="1"/>
    <col min="14960" max="14960" width="6.42578125" style="652" customWidth="1"/>
    <col min="14961" max="14961" width="11.42578125" style="652"/>
    <col min="14962" max="14962" width="1.28515625" style="652" customWidth="1"/>
    <col min="14963" max="14963" width="1.42578125" style="652" customWidth="1"/>
    <col min="14964" max="14964" width="8.28515625" style="652" customWidth="1"/>
    <col min="14965" max="14965" width="11.42578125" style="652"/>
    <col min="14966" max="14967" width="10.7109375" style="652" customWidth="1"/>
    <col min="14968" max="14968" width="10.28515625" style="652" customWidth="1"/>
    <col min="14969" max="14969" width="11.28515625" style="652" customWidth="1"/>
    <col min="14970" max="14970" width="7.7109375" style="652" customWidth="1"/>
    <col min="14971" max="14971" width="10.140625" style="652" customWidth="1"/>
    <col min="14972" max="14972" width="6.5703125" style="652" customWidth="1"/>
    <col min="14973" max="14973" width="1.140625" style="652" customWidth="1"/>
    <col min="14974" max="14974" width="24.5703125" style="652" customWidth="1"/>
    <col min="14975" max="14975" width="9.85546875" style="652" customWidth="1"/>
    <col min="14976" max="14976" width="10.7109375" style="652" customWidth="1"/>
    <col min="14977" max="14977" width="10.85546875" style="652" customWidth="1"/>
    <col min="14978" max="14978" width="11.140625" style="652" customWidth="1"/>
    <col min="14979" max="14979" width="9.85546875" style="652" customWidth="1"/>
    <col min="14980" max="14980" width="1" style="652" customWidth="1"/>
    <col min="14981" max="14981" width="16.5703125" style="652" customWidth="1"/>
    <col min="14982" max="14982" width="0.5703125" style="652" customWidth="1"/>
    <col min="14983" max="14983" width="0.7109375" style="652" customWidth="1"/>
    <col min="14984" max="14984" width="27.85546875" style="652" customWidth="1"/>
    <col min="14985" max="14985" width="0.85546875" style="652" customWidth="1"/>
    <col min="14986" max="14986" width="27.42578125" style="652" customWidth="1"/>
    <col min="14987" max="14987" width="14.7109375" style="652" customWidth="1"/>
    <col min="14988" max="14988" width="0.42578125" style="652" customWidth="1"/>
    <col min="14989" max="14989" width="0.7109375" style="652" customWidth="1"/>
    <col min="14990" max="14990" width="21.7109375" style="652" customWidth="1"/>
    <col min="14991" max="14991" width="1.28515625" style="652" customWidth="1"/>
    <col min="14992" max="14992" width="21.140625" style="652" customWidth="1"/>
    <col min="14993" max="15197" width="11.42578125" style="652"/>
    <col min="15198" max="15198" width="0.7109375" style="652" customWidth="1"/>
    <col min="15199" max="15200" width="1.5703125" style="652" customWidth="1"/>
    <col min="15201" max="15201" width="16.42578125" style="652" customWidth="1"/>
    <col min="15202" max="15204" width="10.42578125" style="652" customWidth="1"/>
    <col min="15205" max="15205" width="8.7109375" style="652" customWidth="1"/>
    <col min="15206" max="15206" width="0.7109375" style="652" customWidth="1"/>
    <col min="15207" max="15207" width="3.140625" style="652" customWidth="1"/>
    <col min="15208" max="15208" width="1.140625" style="652" customWidth="1"/>
    <col min="15209" max="15209" width="18" style="652" customWidth="1"/>
    <col min="15210" max="15210" width="9.42578125" style="652" customWidth="1"/>
    <col min="15211" max="15211" width="8.7109375" style="652" customWidth="1"/>
    <col min="15212" max="15212" width="9.28515625" style="652" customWidth="1"/>
    <col min="15213" max="15213" width="10.140625" style="652" customWidth="1"/>
    <col min="15214" max="15214" width="5.140625" style="652" customWidth="1"/>
    <col min="15215" max="15215" width="10.140625" style="652" customWidth="1"/>
    <col min="15216" max="15216" width="6.42578125" style="652" customWidth="1"/>
    <col min="15217" max="15217" width="11.42578125" style="652"/>
    <col min="15218" max="15218" width="1.28515625" style="652" customWidth="1"/>
    <col min="15219" max="15219" width="1.42578125" style="652" customWidth="1"/>
    <col min="15220" max="15220" width="8.28515625" style="652" customWidth="1"/>
    <col min="15221" max="15221" width="11.42578125" style="652"/>
    <col min="15222" max="15223" width="10.7109375" style="652" customWidth="1"/>
    <col min="15224" max="15224" width="10.28515625" style="652" customWidth="1"/>
    <col min="15225" max="15225" width="11.28515625" style="652" customWidth="1"/>
    <col min="15226" max="15226" width="7.7109375" style="652" customWidth="1"/>
    <col min="15227" max="15227" width="10.140625" style="652" customWidth="1"/>
    <col min="15228" max="15228" width="6.5703125" style="652" customWidth="1"/>
    <col min="15229" max="15229" width="1.140625" style="652" customWidth="1"/>
    <col min="15230" max="15230" width="24.5703125" style="652" customWidth="1"/>
    <col min="15231" max="15231" width="9.85546875" style="652" customWidth="1"/>
    <col min="15232" max="15232" width="10.7109375" style="652" customWidth="1"/>
    <col min="15233" max="15233" width="10.85546875" style="652" customWidth="1"/>
    <col min="15234" max="15234" width="11.140625" style="652" customWidth="1"/>
    <col min="15235" max="15235" width="9.85546875" style="652" customWidth="1"/>
    <col min="15236" max="15236" width="1" style="652" customWidth="1"/>
    <col min="15237" max="15237" width="16.5703125" style="652" customWidth="1"/>
    <col min="15238" max="15238" width="0.5703125" style="652" customWidth="1"/>
    <col min="15239" max="15239" width="0.7109375" style="652" customWidth="1"/>
    <col min="15240" max="15240" width="27.85546875" style="652" customWidth="1"/>
    <col min="15241" max="15241" width="0.85546875" style="652" customWidth="1"/>
    <col min="15242" max="15242" width="27.42578125" style="652" customWidth="1"/>
    <col min="15243" max="15243" width="14.7109375" style="652" customWidth="1"/>
    <col min="15244" max="15244" width="0.42578125" style="652" customWidth="1"/>
    <col min="15245" max="15245" width="0.7109375" style="652" customWidth="1"/>
    <col min="15246" max="15246" width="21.7109375" style="652" customWidth="1"/>
    <col min="15247" max="15247" width="1.28515625" style="652" customWidth="1"/>
    <col min="15248" max="15248" width="21.140625" style="652" customWidth="1"/>
    <col min="15249" max="15453" width="11.42578125" style="652"/>
    <col min="15454" max="15454" width="0.7109375" style="652" customWidth="1"/>
    <col min="15455" max="15456" width="1.5703125" style="652" customWidth="1"/>
    <col min="15457" max="15457" width="16.42578125" style="652" customWidth="1"/>
    <col min="15458" max="15460" width="10.42578125" style="652" customWidth="1"/>
    <col min="15461" max="15461" width="8.7109375" style="652" customWidth="1"/>
    <col min="15462" max="15462" width="0.7109375" style="652" customWidth="1"/>
    <col min="15463" max="15463" width="3.140625" style="652" customWidth="1"/>
    <col min="15464" max="15464" width="1.140625" style="652" customWidth="1"/>
    <col min="15465" max="15465" width="18" style="652" customWidth="1"/>
    <col min="15466" max="15466" width="9.42578125" style="652" customWidth="1"/>
    <col min="15467" max="15467" width="8.7109375" style="652" customWidth="1"/>
    <col min="15468" max="15468" width="9.28515625" style="652" customWidth="1"/>
    <col min="15469" max="15469" width="10.140625" style="652" customWidth="1"/>
    <col min="15470" max="15470" width="5.140625" style="652" customWidth="1"/>
    <col min="15471" max="15471" width="10.140625" style="652" customWidth="1"/>
    <col min="15472" max="15472" width="6.42578125" style="652" customWidth="1"/>
    <col min="15473" max="15473" width="11.42578125" style="652"/>
    <col min="15474" max="15474" width="1.28515625" style="652" customWidth="1"/>
    <col min="15475" max="15475" width="1.42578125" style="652" customWidth="1"/>
    <col min="15476" max="15476" width="8.28515625" style="652" customWidth="1"/>
    <col min="15477" max="15477" width="11.42578125" style="652"/>
    <col min="15478" max="15479" width="10.7109375" style="652" customWidth="1"/>
    <col min="15480" max="15480" width="10.28515625" style="652" customWidth="1"/>
    <col min="15481" max="15481" width="11.28515625" style="652" customWidth="1"/>
    <col min="15482" max="15482" width="7.7109375" style="652" customWidth="1"/>
    <col min="15483" max="15483" width="10.140625" style="652" customWidth="1"/>
    <col min="15484" max="15484" width="6.5703125" style="652" customWidth="1"/>
    <col min="15485" max="15485" width="1.140625" style="652" customWidth="1"/>
    <col min="15486" max="15486" width="24.5703125" style="652" customWidth="1"/>
    <col min="15487" max="15487" width="9.85546875" style="652" customWidth="1"/>
    <col min="15488" max="15488" width="10.7109375" style="652" customWidth="1"/>
    <col min="15489" max="15489" width="10.85546875" style="652" customWidth="1"/>
    <col min="15490" max="15490" width="11.140625" style="652" customWidth="1"/>
    <col min="15491" max="15491" width="9.85546875" style="652" customWidth="1"/>
    <col min="15492" max="15492" width="1" style="652" customWidth="1"/>
    <col min="15493" max="15493" width="16.5703125" style="652" customWidth="1"/>
    <col min="15494" max="15494" width="0.5703125" style="652" customWidth="1"/>
    <col min="15495" max="15495" width="0.7109375" style="652" customWidth="1"/>
    <col min="15496" max="15496" width="27.85546875" style="652" customWidth="1"/>
    <col min="15497" max="15497" width="0.85546875" style="652" customWidth="1"/>
    <col min="15498" max="15498" width="27.42578125" style="652" customWidth="1"/>
    <col min="15499" max="15499" width="14.7109375" style="652" customWidth="1"/>
    <col min="15500" max="15500" width="0.42578125" style="652" customWidth="1"/>
    <col min="15501" max="15501" width="0.7109375" style="652" customWidth="1"/>
    <col min="15502" max="15502" width="21.7109375" style="652" customWidth="1"/>
    <col min="15503" max="15503" width="1.28515625" style="652" customWidth="1"/>
    <col min="15504" max="15504" width="21.140625" style="652" customWidth="1"/>
    <col min="15505" max="15709" width="11.42578125" style="652"/>
    <col min="15710" max="15710" width="0.7109375" style="652" customWidth="1"/>
    <col min="15711" max="15712" width="1.5703125" style="652" customWidth="1"/>
    <col min="15713" max="15713" width="16.42578125" style="652" customWidth="1"/>
    <col min="15714" max="15716" width="10.42578125" style="652" customWidth="1"/>
    <col min="15717" max="15717" width="8.7109375" style="652" customWidth="1"/>
    <col min="15718" max="15718" width="0.7109375" style="652" customWidth="1"/>
    <col min="15719" max="15719" width="3.140625" style="652" customWidth="1"/>
    <col min="15720" max="15720" width="1.140625" style="652" customWidth="1"/>
    <col min="15721" max="15721" width="18" style="652" customWidth="1"/>
    <col min="15722" max="15722" width="9.42578125" style="652" customWidth="1"/>
    <col min="15723" max="15723" width="8.7109375" style="652" customWidth="1"/>
    <col min="15724" max="15724" width="9.28515625" style="652" customWidth="1"/>
    <col min="15725" max="15725" width="10.140625" style="652" customWidth="1"/>
    <col min="15726" max="15726" width="5.140625" style="652" customWidth="1"/>
    <col min="15727" max="15727" width="10.140625" style="652" customWidth="1"/>
    <col min="15728" max="15728" width="6.42578125" style="652" customWidth="1"/>
    <col min="15729" max="15729" width="11.42578125" style="652"/>
    <col min="15730" max="15730" width="1.28515625" style="652" customWidth="1"/>
    <col min="15731" max="15731" width="1.42578125" style="652" customWidth="1"/>
    <col min="15732" max="15732" width="8.28515625" style="652" customWidth="1"/>
    <col min="15733" max="15733" width="11.42578125" style="652"/>
    <col min="15734" max="15735" width="10.7109375" style="652" customWidth="1"/>
    <col min="15736" max="15736" width="10.28515625" style="652" customWidth="1"/>
    <col min="15737" max="15737" width="11.28515625" style="652" customWidth="1"/>
    <col min="15738" max="15738" width="7.7109375" style="652" customWidth="1"/>
    <col min="15739" max="15739" width="10.140625" style="652" customWidth="1"/>
    <col min="15740" max="15740" width="6.5703125" style="652" customWidth="1"/>
    <col min="15741" max="15741" width="1.140625" style="652" customWidth="1"/>
    <col min="15742" max="15742" width="24.5703125" style="652" customWidth="1"/>
    <col min="15743" max="15743" width="9.85546875" style="652" customWidth="1"/>
    <col min="15744" max="15744" width="10.7109375" style="652" customWidth="1"/>
    <col min="15745" max="15745" width="10.85546875" style="652" customWidth="1"/>
    <col min="15746" max="15746" width="11.140625" style="652" customWidth="1"/>
    <col min="15747" max="15747" width="9.85546875" style="652" customWidth="1"/>
    <col min="15748" max="15748" width="1" style="652" customWidth="1"/>
    <col min="15749" max="15749" width="16.5703125" style="652" customWidth="1"/>
    <col min="15750" max="15750" width="0.5703125" style="652" customWidth="1"/>
    <col min="15751" max="15751" width="0.7109375" style="652" customWidth="1"/>
    <col min="15752" max="15752" width="27.85546875" style="652" customWidth="1"/>
    <col min="15753" max="15753" width="0.85546875" style="652" customWidth="1"/>
    <col min="15754" max="15754" width="27.42578125" style="652" customWidth="1"/>
    <col min="15755" max="15755" width="14.7109375" style="652" customWidth="1"/>
    <col min="15756" max="15756" width="0.42578125" style="652" customWidth="1"/>
    <col min="15757" max="15757" width="0.7109375" style="652" customWidth="1"/>
    <col min="15758" max="15758" width="21.7109375" style="652" customWidth="1"/>
    <col min="15759" max="15759" width="1.28515625" style="652" customWidth="1"/>
    <col min="15760" max="15760" width="21.140625" style="652" customWidth="1"/>
    <col min="15761" max="15965" width="11.42578125" style="652"/>
    <col min="15966" max="15966" width="0.7109375" style="652" customWidth="1"/>
    <col min="15967" max="15968" width="1.5703125" style="652" customWidth="1"/>
    <col min="15969" max="15969" width="16.42578125" style="652" customWidth="1"/>
    <col min="15970" max="15972" width="10.42578125" style="652" customWidth="1"/>
    <col min="15973" max="15973" width="8.7109375" style="652" customWidth="1"/>
    <col min="15974" max="15974" width="0.7109375" style="652" customWidth="1"/>
    <col min="15975" max="15975" width="3.140625" style="652" customWidth="1"/>
    <col min="15976" max="15976" width="1.140625" style="652" customWidth="1"/>
    <col min="15977" max="15977" width="18" style="652" customWidth="1"/>
    <col min="15978" max="15978" width="9.42578125" style="652" customWidth="1"/>
    <col min="15979" max="15979" width="8.7109375" style="652" customWidth="1"/>
    <col min="15980" max="15980" width="9.28515625" style="652" customWidth="1"/>
    <col min="15981" max="15981" width="10.140625" style="652" customWidth="1"/>
    <col min="15982" max="15982" width="5.140625" style="652" customWidth="1"/>
    <col min="15983" max="15983" width="10.140625" style="652" customWidth="1"/>
    <col min="15984" max="15984" width="6.42578125" style="652" customWidth="1"/>
    <col min="15985" max="15985" width="11.42578125" style="652"/>
    <col min="15986" max="15986" width="1.28515625" style="652" customWidth="1"/>
    <col min="15987" max="15987" width="1.42578125" style="652" customWidth="1"/>
    <col min="15988" max="15988" width="8.28515625" style="652" customWidth="1"/>
    <col min="15989" max="15989" width="11.42578125" style="652"/>
    <col min="15990" max="15991" width="10.7109375" style="652" customWidth="1"/>
    <col min="15992" max="15992" width="10.28515625" style="652" customWidth="1"/>
    <col min="15993" max="15993" width="11.28515625" style="652" customWidth="1"/>
    <col min="15994" max="15994" width="7.7109375" style="652" customWidth="1"/>
    <col min="15995" max="15995" width="10.140625" style="652" customWidth="1"/>
    <col min="15996" max="15996" width="6.5703125" style="652" customWidth="1"/>
    <col min="15997" max="15997" width="1.140625" style="652" customWidth="1"/>
    <col min="15998" max="15998" width="24.5703125" style="652" customWidth="1"/>
    <col min="15999" max="15999" width="9.85546875" style="652" customWidth="1"/>
    <col min="16000" max="16000" width="10.7109375" style="652" customWidth="1"/>
    <col min="16001" max="16001" width="10.85546875" style="652" customWidth="1"/>
    <col min="16002" max="16002" width="11.140625" style="652" customWidth="1"/>
    <col min="16003" max="16003" width="9.85546875" style="652" customWidth="1"/>
    <col min="16004" max="16004" width="1" style="652" customWidth="1"/>
    <col min="16005" max="16005" width="16.5703125" style="652" customWidth="1"/>
    <col min="16006" max="16006" width="0.5703125" style="652" customWidth="1"/>
    <col min="16007" max="16007" width="0.7109375" style="652" customWidth="1"/>
    <col min="16008" max="16008" width="27.85546875" style="652" customWidth="1"/>
    <col min="16009" max="16009" width="0.85546875" style="652" customWidth="1"/>
    <col min="16010" max="16010" width="27.42578125" style="652" customWidth="1"/>
    <col min="16011" max="16011" width="14.7109375" style="652" customWidth="1"/>
    <col min="16012" max="16012" width="0.42578125" style="652" customWidth="1"/>
    <col min="16013" max="16013" width="0.7109375" style="652" customWidth="1"/>
    <col min="16014" max="16014" width="21.7109375" style="652" customWidth="1"/>
    <col min="16015" max="16015" width="1.28515625" style="652" customWidth="1"/>
    <col min="16016" max="16016" width="21.140625" style="652" customWidth="1"/>
    <col min="16017" max="16384" width="11.42578125" style="652"/>
  </cols>
  <sheetData>
    <row r="1" spans="1:5" ht="26.45" customHeight="1" x14ac:dyDescent="0.2">
      <c r="A1" s="1032" t="s">
        <v>786</v>
      </c>
      <c r="B1" s="1032"/>
      <c r="C1" s="1032"/>
      <c r="D1" s="1032"/>
      <c r="E1" s="1032"/>
    </row>
    <row r="2" spans="1:5" x14ac:dyDescent="0.2">
      <c r="A2" s="1033" t="s">
        <v>787</v>
      </c>
      <c r="B2" s="1033"/>
      <c r="C2" s="1033"/>
      <c r="D2" s="1033"/>
      <c r="E2" s="1033"/>
    </row>
    <row r="3" spans="1:5" ht="1.9" customHeight="1" thickBot="1" x14ac:dyDescent="0.25">
      <c r="A3" s="654"/>
      <c r="B3" s="654"/>
      <c r="C3" s="654"/>
      <c r="D3" s="654"/>
      <c r="E3" s="654"/>
    </row>
    <row r="4" spans="1:5" ht="6" customHeight="1" thickTop="1" x14ac:dyDescent="0.2">
      <c r="A4" s="655"/>
      <c r="B4" s="655"/>
      <c r="C4" s="656"/>
      <c r="D4" s="656"/>
      <c r="E4" s="657"/>
    </row>
    <row r="5" spans="1:5" ht="16.899999999999999" customHeight="1" x14ac:dyDescent="0.2">
      <c r="A5" s="1034" t="s">
        <v>788</v>
      </c>
      <c r="B5" s="1034"/>
      <c r="C5" s="1034"/>
      <c r="D5" s="1034"/>
      <c r="E5" s="1035" t="s">
        <v>789</v>
      </c>
    </row>
    <row r="6" spans="1:5" ht="17.45" customHeight="1" x14ac:dyDescent="0.2">
      <c r="A6" s="1034"/>
      <c r="B6" s="1034"/>
      <c r="C6" s="1034"/>
      <c r="D6" s="1034"/>
      <c r="E6" s="1035"/>
    </row>
    <row r="7" spans="1:5" ht="6" customHeight="1" thickBot="1" x14ac:dyDescent="0.25">
      <c r="A7" s="658"/>
      <c r="B7" s="658"/>
      <c r="C7" s="658"/>
      <c r="D7" s="658"/>
      <c r="E7" s="659"/>
    </row>
    <row r="8" spans="1:5" ht="11.45" customHeight="1" thickTop="1" x14ac:dyDescent="0.2">
      <c r="A8" s="660" t="s">
        <v>790</v>
      </c>
      <c r="B8" s="661"/>
      <c r="C8" s="662"/>
      <c r="D8" s="661"/>
      <c r="E8" s="663">
        <f>E12-E10</f>
        <v>7213539341.0999994</v>
      </c>
    </row>
    <row r="9" spans="1:5" s="667" customFormat="1" ht="8.4499999999999993" customHeight="1" thickBot="1" x14ac:dyDescent="0.3">
      <c r="A9" s="664"/>
      <c r="B9" s="665"/>
      <c r="C9" s="665"/>
      <c r="D9" s="665"/>
      <c r="E9" s="666" t="s">
        <v>791</v>
      </c>
    </row>
    <row r="10" spans="1:5" s="667" customFormat="1" ht="13.15" customHeight="1" x14ac:dyDescent="0.25">
      <c r="A10" s="661" t="s">
        <v>792</v>
      </c>
      <c r="B10" s="669"/>
      <c r="C10" s="669"/>
      <c r="D10" s="669"/>
      <c r="E10" s="670">
        <v>94419745.140000001</v>
      </c>
    </row>
    <row r="11" spans="1:5" s="671" customFormat="1" ht="4.1500000000000004" customHeight="1" x14ac:dyDescent="0.25">
      <c r="A11" s="669"/>
      <c r="B11" s="662"/>
      <c r="C11" s="662"/>
      <c r="D11" s="661"/>
      <c r="E11" s="663"/>
    </row>
    <row r="12" spans="1:5" s="671" customFormat="1" ht="15" thickBot="1" x14ac:dyDescent="0.3">
      <c r="A12" s="673" t="s">
        <v>793</v>
      </c>
      <c r="B12" s="674"/>
      <c r="C12" s="674"/>
      <c r="D12" s="674"/>
      <c r="E12" s="675">
        <f>SUM(E14:E16)</f>
        <v>7307959086.2399998</v>
      </c>
    </row>
    <row r="13" spans="1:5" s="671" customFormat="1" x14ac:dyDescent="0.25">
      <c r="A13" s="662"/>
      <c r="B13" s="662" t="s">
        <v>794</v>
      </c>
      <c r="C13" s="662"/>
      <c r="D13" s="662"/>
      <c r="E13" s="676"/>
    </row>
    <row r="14" spans="1:5" s="671" customFormat="1" x14ac:dyDescent="0.25">
      <c r="A14" s="662"/>
      <c r="B14" s="662"/>
      <c r="C14" s="1030" t="s">
        <v>795</v>
      </c>
      <c r="D14" s="1030"/>
      <c r="E14" s="676">
        <f>'[5]concentrado ene-diciembre'!F7+'[5]concentrado ene-diciembre'!F8</f>
        <v>2671284916.29</v>
      </c>
    </row>
    <row r="15" spans="1:5" s="671" customFormat="1" x14ac:dyDescent="0.25">
      <c r="A15" s="662"/>
      <c r="B15" s="662"/>
      <c r="C15" s="1030" t="s">
        <v>796</v>
      </c>
      <c r="D15" s="1030"/>
      <c r="E15" s="676">
        <f>'[5]concentrado ene-diciembre'!F9+'[5]concentrado ene-diciembre'!F10</f>
        <v>1244342315.53</v>
      </c>
    </row>
    <row r="16" spans="1:5" s="671" customFormat="1" x14ac:dyDescent="0.25">
      <c r="A16" s="662"/>
      <c r="B16" s="662"/>
      <c r="C16" s="1030" t="s">
        <v>797</v>
      </c>
      <c r="D16" s="1030"/>
      <c r="E16" s="676">
        <f>'[5]concentrado ene-diciembre'!F12+'[5]concentrado ene-diciembre'!F13+'[5]concentrado ene-diciembre'!F14+'[5]concentrado ene-diciembre'!F15</f>
        <v>3392331854.4200001</v>
      </c>
    </row>
    <row r="17" spans="1:5" s="671" customFormat="1" ht="6" customHeight="1" x14ac:dyDescent="0.25">
      <c r="A17" s="662"/>
      <c r="B17" s="662"/>
      <c r="C17" s="677"/>
      <c r="D17" s="677"/>
      <c r="E17" s="676"/>
    </row>
    <row r="18" spans="1:5" ht="3" customHeight="1" thickBot="1" x14ac:dyDescent="0.25">
      <c r="A18" s="678"/>
      <c r="B18" s="678"/>
      <c r="C18" s="678"/>
      <c r="D18" s="678"/>
      <c r="E18" s="679"/>
    </row>
    <row r="19" spans="1:5" ht="6.6" customHeight="1" x14ac:dyDescent="0.2">
      <c r="A19" s="680"/>
      <c r="B19" s="680"/>
      <c r="C19" s="680"/>
    </row>
    <row r="20" spans="1:5" ht="34.9" customHeight="1" x14ac:dyDescent="0.2">
      <c r="A20" s="1031" t="s">
        <v>798</v>
      </c>
      <c r="B20" s="1031"/>
      <c r="C20" s="1031"/>
      <c r="D20" s="1031"/>
      <c r="E20" s="1031"/>
    </row>
    <row r="21" spans="1:5" s="671" customFormat="1" ht="6" customHeight="1" x14ac:dyDescent="0.25"/>
    <row r="22" spans="1:5" s="671" customFormat="1" ht="13.9" customHeight="1" x14ac:dyDescent="0.25"/>
    <row r="23" spans="1:5" s="671" customFormat="1" ht="11.45" customHeight="1" x14ac:dyDescent="0.25"/>
    <row r="24" spans="1:5" s="671" customFormat="1" ht="6" customHeight="1" x14ac:dyDescent="0.25"/>
    <row r="25" spans="1:5" s="692" customFormat="1" x14ac:dyDescent="0.2"/>
    <row r="26" spans="1:5" s="671" customFormat="1" ht="18.75" customHeight="1" x14ac:dyDescent="0.25"/>
    <row r="27" spans="1:5" s="671" customFormat="1" ht="18.75" customHeight="1" x14ac:dyDescent="0.25"/>
    <row r="28" spans="1:5" s="671" customFormat="1" ht="18.75" customHeight="1" x14ac:dyDescent="0.25"/>
    <row r="29" spans="1:5" s="671" customFormat="1" ht="18.75" customHeight="1" x14ac:dyDescent="0.25"/>
    <row r="30" spans="1:5" s="671" customFormat="1" ht="6" customHeight="1" x14ac:dyDescent="0.25"/>
    <row r="31" spans="1:5" s="692" customFormat="1" x14ac:dyDescent="0.2"/>
    <row r="32" spans="1:5" s="671" customFormat="1" ht="10.15" customHeight="1" x14ac:dyDescent="0.25"/>
    <row r="33" spans="8:8" ht="4.9000000000000004" customHeight="1" x14ac:dyDescent="0.2">
      <c r="H33" s="653"/>
    </row>
    <row r="37" spans="8:8" ht="4.9000000000000004" customHeight="1" x14ac:dyDescent="0.2"/>
    <row r="38" spans="8:8" ht="13.9" customHeight="1" x14ac:dyDescent="0.2"/>
    <row r="39" spans="8:8" ht="19.149999999999999" customHeight="1" x14ac:dyDescent="0.2"/>
    <row r="40" spans="8:8" ht="6.6" customHeight="1" x14ac:dyDescent="0.2"/>
    <row r="41" spans="8:8" ht="23.45" customHeight="1" x14ac:dyDescent="0.2"/>
    <row r="42" spans="8:8" ht="3.6" customHeight="1" x14ac:dyDescent="0.2"/>
    <row r="48" spans="8:8" ht="3.6" customHeight="1" x14ac:dyDescent="0.2"/>
    <row r="49" ht="15" customHeight="1" x14ac:dyDescent="0.2"/>
    <row r="52" ht="11.45" customHeight="1" x14ac:dyDescent="0.2"/>
    <row r="53" ht="5.45" customHeight="1" x14ac:dyDescent="0.2"/>
    <row r="54" ht="11.45" customHeight="1" x14ac:dyDescent="0.2"/>
    <row r="55" ht="28.15" customHeight="1" x14ac:dyDescent="0.2"/>
    <row r="56" ht="5.45" customHeight="1" x14ac:dyDescent="0.2"/>
    <row r="57" ht="22.15" customHeight="1" x14ac:dyDescent="0.2"/>
    <row r="58" ht="6" customHeight="1" x14ac:dyDescent="0.2"/>
    <row r="60" ht="5.45" customHeight="1" x14ac:dyDescent="0.2"/>
    <row r="61" ht="15" customHeight="1" x14ac:dyDescent="0.2"/>
    <row r="62" ht="14.25" customHeight="1" x14ac:dyDescent="0.2"/>
    <row r="64" ht="5.45" customHeight="1" x14ac:dyDescent="0.2"/>
    <row r="65" ht="15" customHeight="1" x14ac:dyDescent="0.2"/>
    <row r="66" ht="15" customHeight="1" x14ac:dyDescent="0.2"/>
    <row r="67" ht="5.45" customHeight="1" x14ac:dyDescent="0.2"/>
    <row r="68" ht="12.6" customHeight="1" x14ac:dyDescent="0.2"/>
    <row r="69" ht="4.9000000000000004" customHeight="1" x14ac:dyDescent="0.2"/>
    <row r="73" ht="13.9" customHeight="1" x14ac:dyDescent="0.2"/>
    <row r="75" ht="6.6" customHeight="1" x14ac:dyDescent="0.2"/>
    <row r="76" ht="3.6" customHeight="1" x14ac:dyDescent="0.2"/>
    <row r="77" ht="14.45" hidden="1" customHeight="1" thickBot="1" x14ac:dyDescent="0.2"/>
    <row r="81" ht="13.9" customHeight="1" x14ac:dyDescent="0.2"/>
  </sheetData>
  <mergeCells count="8">
    <mergeCell ref="C16:D16"/>
    <mergeCell ref="A20:E20"/>
    <mergeCell ref="A1:E1"/>
    <mergeCell ref="A2:E2"/>
    <mergeCell ref="A5:D6"/>
    <mergeCell ref="E5:E6"/>
    <mergeCell ref="C14:D14"/>
    <mergeCell ref="C15:D15"/>
  </mergeCells>
  <pageMargins left="0.7" right="0.7" top="0.75" bottom="0.75" header="0.3" footer="0.3"/>
  <pageSetup scale="5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topLeftCell="A8" zoomScale="90" zoomScaleNormal="90" workbookViewId="0">
      <selection activeCell="C35" sqref="C35"/>
    </sheetView>
  </sheetViews>
  <sheetFormatPr baseColWidth="10" defaultRowHeight="14.25" x14ac:dyDescent="0.2"/>
  <cols>
    <col min="1" max="1" width="2.140625" style="652" customWidth="1"/>
    <col min="2" max="2" width="3.5703125" style="652" customWidth="1"/>
    <col min="3" max="3" width="1.140625" style="652" customWidth="1"/>
    <col min="4" max="4" width="21.5703125" style="652" customWidth="1"/>
    <col min="5" max="5" width="18.28515625" style="652" customWidth="1"/>
    <col min="6" max="6" width="14.28515625" style="652" customWidth="1"/>
    <col min="7" max="7" width="12.140625" style="652" customWidth="1"/>
    <col min="8" max="8" width="11.28515625" style="652" customWidth="1"/>
    <col min="9" max="9" width="10.7109375" style="652" customWidth="1"/>
    <col min="10" max="11" width="13.42578125" style="652" customWidth="1"/>
    <col min="12" max="12" width="1" style="652" customWidth="1"/>
    <col min="13" max="13" width="1.28515625" style="652" customWidth="1"/>
    <col min="14" max="14" width="15" style="652" customWidth="1"/>
    <col min="15" max="15" width="12.85546875" style="652" customWidth="1"/>
    <col min="16" max="16" width="14.140625" style="652" customWidth="1"/>
    <col min="17" max="17" width="14.85546875" style="652" customWidth="1"/>
    <col min="18" max="18" width="12.7109375" style="652" customWidth="1"/>
    <col min="19" max="19" width="12" style="652" customWidth="1"/>
    <col min="20" max="20" width="12.5703125" style="652" customWidth="1"/>
    <col min="21" max="21" width="6.7109375" style="652" customWidth="1"/>
    <col min="22" max="22" width="17.7109375" style="652" customWidth="1"/>
    <col min="23" max="26" width="16.140625" style="652" customWidth="1"/>
    <col min="27" max="27" width="14.28515625" style="652" customWidth="1"/>
    <col min="28" max="28" width="5" style="652" customWidth="1"/>
    <col min="29" max="29" width="7.7109375" style="652" customWidth="1"/>
    <col min="30" max="30" width="9.28515625" style="652" customWidth="1"/>
    <col min="31" max="31" width="10.7109375" style="652" customWidth="1"/>
    <col min="32" max="32" width="14.28515625" style="652" customWidth="1"/>
    <col min="33" max="33" width="10.5703125" style="652" customWidth="1"/>
    <col min="34" max="34" width="11.140625" style="652" customWidth="1"/>
    <col min="35" max="220" width="11.42578125" style="652"/>
    <col min="221" max="221" width="0.7109375" style="652" customWidth="1"/>
    <col min="222" max="223" width="1.5703125" style="652" customWidth="1"/>
    <col min="224" max="224" width="16.42578125" style="652" customWidth="1"/>
    <col min="225" max="227" width="10.42578125" style="652" customWidth="1"/>
    <col min="228" max="228" width="8.7109375" style="652" customWidth="1"/>
    <col min="229" max="229" width="0.7109375" style="652" customWidth="1"/>
    <col min="230" max="230" width="3.140625" style="652" customWidth="1"/>
    <col min="231" max="231" width="1.140625" style="652" customWidth="1"/>
    <col min="232" max="232" width="18" style="652" customWidth="1"/>
    <col min="233" max="233" width="9.42578125" style="652" customWidth="1"/>
    <col min="234" max="234" width="8.7109375" style="652" customWidth="1"/>
    <col min="235" max="235" width="9.28515625" style="652" customWidth="1"/>
    <col min="236" max="236" width="10.140625" style="652" customWidth="1"/>
    <col min="237" max="237" width="5.140625" style="652" customWidth="1"/>
    <col min="238" max="238" width="10.140625" style="652" customWidth="1"/>
    <col min="239" max="239" width="6.42578125" style="652" customWidth="1"/>
    <col min="240" max="240" width="11.42578125" style="652"/>
    <col min="241" max="241" width="1.28515625" style="652" customWidth="1"/>
    <col min="242" max="242" width="1.42578125" style="652" customWidth="1"/>
    <col min="243" max="243" width="8.28515625" style="652" customWidth="1"/>
    <col min="244" max="244" width="11.42578125" style="652"/>
    <col min="245" max="246" width="10.7109375" style="652" customWidth="1"/>
    <col min="247" max="247" width="10.28515625" style="652" customWidth="1"/>
    <col min="248" max="248" width="11.28515625" style="652" customWidth="1"/>
    <col min="249" max="249" width="7.7109375" style="652" customWidth="1"/>
    <col min="250" max="250" width="10.140625" style="652" customWidth="1"/>
    <col min="251" max="251" width="6.5703125" style="652" customWidth="1"/>
    <col min="252" max="252" width="1.140625" style="652" customWidth="1"/>
    <col min="253" max="253" width="24.5703125" style="652" customWidth="1"/>
    <col min="254" max="254" width="9.85546875" style="652" customWidth="1"/>
    <col min="255" max="255" width="10.7109375" style="652" customWidth="1"/>
    <col min="256" max="256" width="10.85546875" style="652" customWidth="1"/>
    <col min="257" max="257" width="11.140625" style="652" customWidth="1"/>
    <col min="258" max="258" width="9.85546875" style="652" customWidth="1"/>
    <col min="259" max="259" width="1" style="652" customWidth="1"/>
    <col min="260" max="260" width="16.5703125" style="652" customWidth="1"/>
    <col min="261" max="261" width="0.5703125" style="652" customWidth="1"/>
    <col min="262" max="262" width="0.7109375" style="652" customWidth="1"/>
    <col min="263" max="263" width="27.85546875" style="652" customWidth="1"/>
    <col min="264" max="264" width="0.85546875" style="652" customWidth="1"/>
    <col min="265" max="265" width="27.42578125" style="652" customWidth="1"/>
    <col min="266" max="266" width="14.7109375" style="652" customWidth="1"/>
    <col min="267" max="267" width="0.42578125" style="652" customWidth="1"/>
    <col min="268" max="268" width="0.7109375" style="652" customWidth="1"/>
    <col min="269" max="269" width="21.7109375" style="652" customWidth="1"/>
    <col min="270" max="270" width="1.28515625" style="652" customWidth="1"/>
    <col min="271" max="271" width="21.140625" style="652" customWidth="1"/>
    <col min="272" max="476" width="11.42578125" style="652"/>
    <col min="477" max="477" width="0.7109375" style="652" customWidth="1"/>
    <col min="478" max="479" width="1.5703125" style="652" customWidth="1"/>
    <col min="480" max="480" width="16.42578125" style="652" customWidth="1"/>
    <col min="481" max="483" width="10.42578125" style="652" customWidth="1"/>
    <col min="484" max="484" width="8.7109375" style="652" customWidth="1"/>
    <col min="485" max="485" width="0.7109375" style="652" customWidth="1"/>
    <col min="486" max="486" width="3.140625" style="652" customWidth="1"/>
    <col min="487" max="487" width="1.140625" style="652" customWidth="1"/>
    <col min="488" max="488" width="18" style="652" customWidth="1"/>
    <col min="489" max="489" width="9.42578125" style="652" customWidth="1"/>
    <col min="490" max="490" width="8.7109375" style="652" customWidth="1"/>
    <col min="491" max="491" width="9.28515625" style="652" customWidth="1"/>
    <col min="492" max="492" width="10.140625" style="652" customWidth="1"/>
    <col min="493" max="493" width="5.140625" style="652" customWidth="1"/>
    <col min="494" max="494" width="10.140625" style="652" customWidth="1"/>
    <col min="495" max="495" width="6.42578125" style="652" customWidth="1"/>
    <col min="496" max="496" width="11.42578125" style="652"/>
    <col min="497" max="497" width="1.28515625" style="652" customWidth="1"/>
    <col min="498" max="498" width="1.42578125" style="652" customWidth="1"/>
    <col min="499" max="499" width="8.28515625" style="652" customWidth="1"/>
    <col min="500" max="500" width="11.42578125" style="652"/>
    <col min="501" max="502" width="10.7109375" style="652" customWidth="1"/>
    <col min="503" max="503" width="10.28515625" style="652" customWidth="1"/>
    <col min="504" max="504" width="11.28515625" style="652" customWidth="1"/>
    <col min="505" max="505" width="7.7109375" style="652" customWidth="1"/>
    <col min="506" max="506" width="10.140625" style="652" customWidth="1"/>
    <col min="507" max="507" width="6.5703125" style="652" customWidth="1"/>
    <col min="508" max="508" width="1.140625" style="652" customWidth="1"/>
    <col min="509" max="509" width="24.5703125" style="652" customWidth="1"/>
    <col min="510" max="510" width="9.85546875" style="652" customWidth="1"/>
    <col min="511" max="511" width="10.7109375" style="652" customWidth="1"/>
    <col min="512" max="512" width="10.85546875" style="652" customWidth="1"/>
    <col min="513" max="513" width="11.140625" style="652" customWidth="1"/>
    <col min="514" max="514" width="9.85546875" style="652" customWidth="1"/>
    <col min="515" max="515" width="1" style="652" customWidth="1"/>
    <col min="516" max="516" width="16.5703125" style="652" customWidth="1"/>
    <col min="517" max="517" width="0.5703125" style="652" customWidth="1"/>
    <col min="518" max="518" width="0.7109375" style="652" customWidth="1"/>
    <col min="519" max="519" width="27.85546875" style="652" customWidth="1"/>
    <col min="520" max="520" width="0.85546875" style="652" customWidth="1"/>
    <col min="521" max="521" width="27.42578125" style="652" customWidth="1"/>
    <col min="522" max="522" width="14.7109375" style="652" customWidth="1"/>
    <col min="523" max="523" width="0.42578125" style="652" customWidth="1"/>
    <col min="524" max="524" width="0.7109375" style="652" customWidth="1"/>
    <col min="525" max="525" width="21.7109375" style="652" customWidth="1"/>
    <col min="526" max="526" width="1.28515625" style="652" customWidth="1"/>
    <col min="527" max="527" width="21.140625" style="652" customWidth="1"/>
    <col min="528" max="732" width="11.42578125" style="652"/>
    <col min="733" max="733" width="0.7109375" style="652" customWidth="1"/>
    <col min="734" max="735" width="1.5703125" style="652" customWidth="1"/>
    <col min="736" max="736" width="16.42578125" style="652" customWidth="1"/>
    <col min="737" max="739" width="10.42578125" style="652" customWidth="1"/>
    <col min="740" max="740" width="8.7109375" style="652" customWidth="1"/>
    <col min="741" max="741" width="0.7109375" style="652" customWidth="1"/>
    <col min="742" max="742" width="3.140625" style="652" customWidth="1"/>
    <col min="743" max="743" width="1.140625" style="652" customWidth="1"/>
    <col min="744" max="744" width="18" style="652" customWidth="1"/>
    <col min="745" max="745" width="9.42578125" style="652" customWidth="1"/>
    <col min="746" max="746" width="8.7109375" style="652" customWidth="1"/>
    <col min="747" max="747" width="9.28515625" style="652" customWidth="1"/>
    <col min="748" max="748" width="10.140625" style="652" customWidth="1"/>
    <col min="749" max="749" width="5.140625" style="652" customWidth="1"/>
    <col min="750" max="750" width="10.140625" style="652" customWidth="1"/>
    <col min="751" max="751" width="6.42578125" style="652" customWidth="1"/>
    <col min="752" max="752" width="11.42578125" style="652"/>
    <col min="753" max="753" width="1.28515625" style="652" customWidth="1"/>
    <col min="754" max="754" width="1.42578125" style="652" customWidth="1"/>
    <col min="755" max="755" width="8.28515625" style="652" customWidth="1"/>
    <col min="756" max="756" width="11.42578125" style="652"/>
    <col min="757" max="758" width="10.7109375" style="652" customWidth="1"/>
    <col min="759" max="759" width="10.28515625" style="652" customWidth="1"/>
    <col min="760" max="760" width="11.28515625" style="652" customWidth="1"/>
    <col min="761" max="761" width="7.7109375" style="652" customWidth="1"/>
    <col min="762" max="762" width="10.140625" style="652" customWidth="1"/>
    <col min="763" max="763" width="6.5703125" style="652" customWidth="1"/>
    <col min="764" max="764" width="1.140625" style="652" customWidth="1"/>
    <col min="765" max="765" width="24.5703125" style="652" customWidth="1"/>
    <col min="766" max="766" width="9.85546875" style="652" customWidth="1"/>
    <col min="767" max="767" width="10.7109375" style="652" customWidth="1"/>
    <col min="768" max="768" width="10.85546875" style="652" customWidth="1"/>
    <col min="769" max="769" width="11.140625" style="652" customWidth="1"/>
    <col min="770" max="770" width="9.85546875" style="652" customWidth="1"/>
    <col min="771" max="771" width="1" style="652" customWidth="1"/>
    <col min="772" max="772" width="16.5703125" style="652" customWidth="1"/>
    <col min="773" max="773" width="0.5703125" style="652" customWidth="1"/>
    <col min="774" max="774" width="0.7109375" style="652" customWidth="1"/>
    <col min="775" max="775" width="27.85546875" style="652" customWidth="1"/>
    <col min="776" max="776" width="0.85546875" style="652" customWidth="1"/>
    <col min="777" max="777" width="27.42578125" style="652" customWidth="1"/>
    <col min="778" max="778" width="14.7109375" style="652" customWidth="1"/>
    <col min="779" max="779" width="0.42578125" style="652" customWidth="1"/>
    <col min="780" max="780" width="0.7109375" style="652" customWidth="1"/>
    <col min="781" max="781" width="21.7109375" style="652" customWidth="1"/>
    <col min="782" max="782" width="1.28515625" style="652" customWidth="1"/>
    <col min="783" max="783" width="21.140625" style="652" customWidth="1"/>
    <col min="784" max="988" width="11.42578125" style="652"/>
    <col min="989" max="989" width="0.7109375" style="652" customWidth="1"/>
    <col min="990" max="991" width="1.5703125" style="652" customWidth="1"/>
    <col min="992" max="992" width="16.42578125" style="652" customWidth="1"/>
    <col min="993" max="995" width="10.42578125" style="652" customWidth="1"/>
    <col min="996" max="996" width="8.7109375" style="652" customWidth="1"/>
    <col min="997" max="997" width="0.7109375" style="652" customWidth="1"/>
    <col min="998" max="998" width="3.140625" style="652" customWidth="1"/>
    <col min="999" max="999" width="1.140625" style="652" customWidth="1"/>
    <col min="1000" max="1000" width="18" style="652" customWidth="1"/>
    <col min="1001" max="1001" width="9.42578125" style="652" customWidth="1"/>
    <col min="1002" max="1002" width="8.7109375" style="652" customWidth="1"/>
    <col min="1003" max="1003" width="9.28515625" style="652" customWidth="1"/>
    <col min="1004" max="1004" width="10.140625" style="652" customWidth="1"/>
    <col min="1005" max="1005" width="5.140625" style="652" customWidth="1"/>
    <col min="1006" max="1006" width="10.140625" style="652" customWidth="1"/>
    <col min="1007" max="1007" width="6.42578125" style="652" customWidth="1"/>
    <col min="1008" max="1008" width="11.42578125" style="652"/>
    <col min="1009" max="1009" width="1.28515625" style="652" customWidth="1"/>
    <col min="1010" max="1010" width="1.42578125" style="652" customWidth="1"/>
    <col min="1011" max="1011" width="8.28515625" style="652" customWidth="1"/>
    <col min="1012" max="1012" width="11.42578125" style="652"/>
    <col min="1013" max="1014" width="10.7109375" style="652" customWidth="1"/>
    <col min="1015" max="1015" width="10.28515625" style="652" customWidth="1"/>
    <col min="1016" max="1016" width="11.28515625" style="652" customWidth="1"/>
    <col min="1017" max="1017" width="7.7109375" style="652" customWidth="1"/>
    <col min="1018" max="1018" width="10.140625" style="652" customWidth="1"/>
    <col min="1019" max="1019" width="6.5703125" style="652" customWidth="1"/>
    <col min="1020" max="1020" width="1.140625" style="652" customWidth="1"/>
    <col min="1021" max="1021" width="24.5703125" style="652" customWidth="1"/>
    <col min="1022" max="1022" width="9.85546875" style="652" customWidth="1"/>
    <col min="1023" max="1023" width="10.7109375" style="652" customWidth="1"/>
    <col min="1024" max="1024" width="10.85546875" style="652" customWidth="1"/>
    <col min="1025" max="1025" width="11.140625" style="652" customWidth="1"/>
    <col min="1026" max="1026" width="9.85546875" style="652" customWidth="1"/>
    <col min="1027" max="1027" width="1" style="652" customWidth="1"/>
    <col min="1028" max="1028" width="16.5703125" style="652" customWidth="1"/>
    <col min="1029" max="1029" width="0.5703125" style="652" customWidth="1"/>
    <col min="1030" max="1030" width="0.7109375" style="652" customWidth="1"/>
    <col min="1031" max="1031" width="27.85546875" style="652" customWidth="1"/>
    <col min="1032" max="1032" width="0.85546875" style="652" customWidth="1"/>
    <col min="1033" max="1033" width="27.42578125" style="652" customWidth="1"/>
    <col min="1034" max="1034" width="14.7109375" style="652" customWidth="1"/>
    <col min="1035" max="1035" width="0.42578125" style="652" customWidth="1"/>
    <col min="1036" max="1036" width="0.7109375" style="652" customWidth="1"/>
    <col min="1037" max="1037" width="21.7109375" style="652" customWidth="1"/>
    <col min="1038" max="1038" width="1.28515625" style="652" customWidth="1"/>
    <col min="1039" max="1039" width="21.140625" style="652" customWidth="1"/>
    <col min="1040" max="1244" width="11.42578125" style="652"/>
    <col min="1245" max="1245" width="0.7109375" style="652" customWidth="1"/>
    <col min="1246" max="1247" width="1.5703125" style="652" customWidth="1"/>
    <col min="1248" max="1248" width="16.42578125" style="652" customWidth="1"/>
    <col min="1249" max="1251" width="10.42578125" style="652" customWidth="1"/>
    <col min="1252" max="1252" width="8.7109375" style="652" customWidth="1"/>
    <col min="1253" max="1253" width="0.7109375" style="652" customWidth="1"/>
    <col min="1254" max="1254" width="3.140625" style="652" customWidth="1"/>
    <col min="1255" max="1255" width="1.140625" style="652" customWidth="1"/>
    <col min="1256" max="1256" width="18" style="652" customWidth="1"/>
    <col min="1257" max="1257" width="9.42578125" style="652" customWidth="1"/>
    <col min="1258" max="1258" width="8.7109375" style="652" customWidth="1"/>
    <col min="1259" max="1259" width="9.28515625" style="652" customWidth="1"/>
    <col min="1260" max="1260" width="10.140625" style="652" customWidth="1"/>
    <col min="1261" max="1261" width="5.140625" style="652" customWidth="1"/>
    <col min="1262" max="1262" width="10.140625" style="652" customWidth="1"/>
    <col min="1263" max="1263" width="6.42578125" style="652" customWidth="1"/>
    <col min="1264" max="1264" width="11.42578125" style="652"/>
    <col min="1265" max="1265" width="1.28515625" style="652" customWidth="1"/>
    <col min="1266" max="1266" width="1.42578125" style="652" customWidth="1"/>
    <col min="1267" max="1267" width="8.28515625" style="652" customWidth="1"/>
    <col min="1268" max="1268" width="11.42578125" style="652"/>
    <col min="1269" max="1270" width="10.7109375" style="652" customWidth="1"/>
    <col min="1271" max="1271" width="10.28515625" style="652" customWidth="1"/>
    <col min="1272" max="1272" width="11.28515625" style="652" customWidth="1"/>
    <col min="1273" max="1273" width="7.7109375" style="652" customWidth="1"/>
    <col min="1274" max="1274" width="10.140625" style="652" customWidth="1"/>
    <col min="1275" max="1275" width="6.5703125" style="652" customWidth="1"/>
    <col min="1276" max="1276" width="1.140625" style="652" customWidth="1"/>
    <col min="1277" max="1277" width="24.5703125" style="652" customWidth="1"/>
    <col min="1278" max="1278" width="9.85546875" style="652" customWidth="1"/>
    <col min="1279" max="1279" width="10.7109375" style="652" customWidth="1"/>
    <col min="1280" max="1280" width="10.85546875" style="652" customWidth="1"/>
    <col min="1281" max="1281" width="11.140625" style="652" customWidth="1"/>
    <col min="1282" max="1282" width="9.85546875" style="652" customWidth="1"/>
    <col min="1283" max="1283" width="1" style="652" customWidth="1"/>
    <col min="1284" max="1284" width="16.5703125" style="652" customWidth="1"/>
    <col min="1285" max="1285" width="0.5703125" style="652" customWidth="1"/>
    <col min="1286" max="1286" width="0.7109375" style="652" customWidth="1"/>
    <col min="1287" max="1287" width="27.85546875" style="652" customWidth="1"/>
    <col min="1288" max="1288" width="0.85546875" style="652" customWidth="1"/>
    <col min="1289" max="1289" width="27.42578125" style="652" customWidth="1"/>
    <col min="1290" max="1290" width="14.7109375" style="652" customWidth="1"/>
    <col min="1291" max="1291" width="0.42578125" style="652" customWidth="1"/>
    <col min="1292" max="1292" width="0.7109375" style="652" customWidth="1"/>
    <col min="1293" max="1293" width="21.7109375" style="652" customWidth="1"/>
    <col min="1294" max="1294" width="1.28515625" style="652" customWidth="1"/>
    <col min="1295" max="1295" width="21.140625" style="652" customWidth="1"/>
    <col min="1296" max="1500" width="11.42578125" style="652"/>
    <col min="1501" max="1501" width="0.7109375" style="652" customWidth="1"/>
    <col min="1502" max="1503" width="1.5703125" style="652" customWidth="1"/>
    <col min="1504" max="1504" width="16.42578125" style="652" customWidth="1"/>
    <col min="1505" max="1507" width="10.42578125" style="652" customWidth="1"/>
    <col min="1508" max="1508" width="8.7109375" style="652" customWidth="1"/>
    <col min="1509" max="1509" width="0.7109375" style="652" customWidth="1"/>
    <col min="1510" max="1510" width="3.140625" style="652" customWidth="1"/>
    <col min="1511" max="1511" width="1.140625" style="652" customWidth="1"/>
    <col min="1512" max="1512" width="18" style="652" customWidth="1"/>
    <col min="1513" max="1513" width="9.42578125" style="652" customWidth="1"/>
    <col min="1514" max="1514" width="8.7109375" style="652" customWidth="1"/>
    <col min="1515" max="1515" width="9.28515625" style="652" customWidth="1"/>
    <col min="1516" max="1516" width="10.140625" style="652" customWidth="1"/>
    <col min="1517" max="1517" width="5.140625" style="652" customWidth="1"/>
    <col min="1518" max="1518" width="10.140625" style="652" customWidth="1"/>
    <col min="1519" max="1519" width="6.42578125" style="652" customWidth="1"/>
    <col min="1520" max="1520" width="11.42578125" style="652"/>
    <col min="1521" max="1521" width="1.28515625" style="652" customWidth="1"/>
    <col min="1522" max="1522" width="1.42578125" style="652" customWidth="1"/>
    <col min="1523" max="1523" width="8.28515625" style="652" customWidth="1"/>
    <col min="1524" max="1524" width="11.42578125" style="652"/>
    <col min="1525" max="1526" width="10.7109375" style="652" customWidth="1"/>
    <col min="1527" max="1527" width="10.28515625" style="652" customWidth="1"/>
    <col min="1528" max="1528" width="11.28515625" style="652" customWidth="1"/>
    <col min="1529" max="1529" width="7.7109375" style="652" customWidth="1"/>
    <col min="1530" max="1530" width="10.140625" style="652" customWidth="1"/>
    <col min="1531" max="1531" width="6.5703125" style="652" customWidth="1"/>
    <col min="1532" max="1532" width="1.140625" style="652" customWidth="1"/>
    <col min="1533" max="1533" width="24.5703125" style="652" customWidth="1"/>
    <col min="1534" max="1534" width="9.85546875" style="652" customWidth="1"/>
    <col min="1535" max="1535" width="10.7109375" style="652" customWidth="1"/>
    <col min="1536" max="1536" width="10.85546875" style="652" customWidth="1"/>
    <col min="1537" max="1537" width="11.140625" style="652" customWidth="1"/>
    <col min="1538" max="1538" width="9.85546875" style="652" customWidth="1"/>
    <col min="1539" max="1539" width="1" style="652" customWidth="1"/>
    <col min="1540" max="1540" width="16.5703125" style="652" customWidth="1"/>
    <col min="1541" max="1541" width="0.5703125" style="652" customWidth="1"/>
    <col min="1542" max="1542" width="0.7109375" style="652" customWidth="1"/>
    <col min="1543" max="1543" width="27.85546875" style="652" customWidth="1"/>
    <col min="1544" max="1544" width="0.85546875" style="652" customWidth="1"/>
    <col min="1545" max="1545" width="27.42578125" style="652" customWidth="1"/>
    <col min="1546" max="1546" width="14.7109375" style="652" customWidth="1"/>
    <col min="1547" max="1547" width="0.42578125" style="652" customWidth="1"/>
    <col min="1548" max="1548" width="0.7109375" style="652" customWidth="1"/>
    <col min="1549" max="1549" width="21.7109375" style="652" customWidth="1"/>
    <col min="1550" max="1550" width="1.28515625" style="652" customWidth="1"/>
    <col min="1551" max="1551" width="21.140625" style="652" customWidth="1"/>
    <col min="1552" max="1756" width="11.42578125" style="652"/>
    <col min="1757" max="1757" width="0.7109375" style="652" customWidth="1"/>
    <col min="1758" max="1759" width="1.5703125" style="652" customWidth="1"/>
    <col min="1760" max="1760" width="16.42578125" style="652" customWidth="1"/>
    <col min="1761" max="1763" width="10.42578125" style="652" customWidth="1"/>
    <col min="1764" max="1764" width="8.7109375" style="652" customWidth="1"/>
    <col min="1765" max="1765" width="0.7109375" style="652" customWidth="1"/>
    <col min="1766" max="1766" width="3.140625" style="652" customWidth="1"/>
    <col min="1767" max="1767" width="1.140625" style="652" customWidth="1"/>
    <col min="1768" max="1768" width="18" style="652" customWidth="1"/>
    <col min="1769" max="1769" width="9.42578125" style="652" customWidth="1"/>
    <col min="1770" max="1770" width="8.7109375" style="652" customWidth="1"/>
    <col min="1771" max="1771" width="9.28515625" style="652" customWidth="1"/>
    <col min="1772" max="1772" width="10.140625" style="652" customWidth="1"/>
    <col min="1773" max="1773" width="5.140625" style="652" customWidth="1"/>
    <col min="1774" max="1774" width="10.140625" style="652" customWidth="1"/>
    <col min="1775" max="1775" width="6.42578125" style="652" customWidth="1"/>
    <col min="1776" max="1776" width="11.42578125" style="652"/>
    <col min="1777" max="1777" width="1.28515625" style="652" customWidth="1"/>
    <col min="1778" max="1778" width="1.42578125" style="652" customWidth="1"/>
    <col min="1779" max="1779" width="8.28515625" style="652" customWidth="1"/>
    <col min="1780" max="1780" width="11.42578125" style="652"/>
    <col min="1781" max="1782" width="10.7109375" style="652" customWidth="1"/>
    <col min="1783" max="1783" width="10.28515625" style="652" customWidth="1"/>
    <col min="1784" max="1784" width="11.28515625" style="652" customWidth="1"/>
    <col min="1785" max="1785" width="7.7109375" style="652" customWidth="1"/>
    <col min="1786" max="1786" width="10.140625" style="652" customWidth="1"/>
    <col min="1787" max="1787" width="6.5703125" style="652" customWidth="1"/>
    <col min="1788" max="1788" width="1.140625" style="652" customWidth="1"/>
    <col min="1789" max="1789" width="24.5703125" style="652" customWidth="1"/>
    <col min="1790" max="1790" width="9.85546875" style="652" customWidth="1"/>
    <col min="1791" max="1791" width="10.7109375" style="652" customWidth="1"/>
    <col min="1792" max="1792" width="10.85546875" style="652" customWidth="1"/>
    <col min="1793" max="1793" width="11.140625" style="652" customWidth="1"/>
    <col min="1794" max="1794" width="9.85546875" style="652" customWidth="1"/>
    <col min="1795" max="1795" width="1" style="652" customWidth="1"/>
    <col min="1796" max="1796" width="16.5703125" style="652" customWidth="1"/>
    <col min="1797" max="1797" width="0.5703125" style="652" customWidth="1"/>
    <col min="1798" max="1798" width="0.7109375" style="652" customWidth="1"/>
    <col min="1799" max="1799" width="27.85546875" style="652" customWidth="1"/>
    <col min="1800" max="1800" width="0.85546875" style="652" customWidth="1"/>
    <col min="1801" max="1801" width="27.42578125" style="652" customWidth="1"/>
    <col min="1802" max="1802" width="14.7109375" style="652" customWidth="1"/>
    <col min="1803" max="1803" width="0.42578125" style="652" customWidth="1"/>
    <col min="1804" max="1804" width="0.7109375" style="652" customWidth="1"/>
    <col min="1805" max="1805" width="21.7109375" style="652" customWidth="1"/>
    <col min="1806" max="1806" width="1.28515625" style="652" customWidth="1"/>
    <col min="1807" max="1807" width="21.140625" style="652" customWidth="1"/>
    <col min="1808" max="2012" width="11.42578125" style="652"/>
    <col min="2013" max="2013" width="0.7109375" style="652" customWidth="1"/>
    <col min="2014" max="2015" width="1.5703125" style="652" customWidth="1"/>
    <col min="2016" max="2016" width="16.42578125" style="652" customWidth="1"/>
    <col min="2017" max="2019" width="10.42578125" style="652" customWidth="1"/>
    <col min="2020" max="2020" width="8.7109375" style="652" customWidth="1"/>
    <col min="2021" max="2021" width="0.7109375" style="652" customWidth="1"/>
    <col min="2022" max="2022" width="3.140625" style="652" customWidth="1"/>
    <col min="2023" max="2023" width="1.140625" style="652" customWidth="1"/>
    <col min="2024" max="2024" width="18" style="652" customWidth="1"/>
    <col min="2025" max="2025" width="9.42578125" style="652" customWidth="1"/>
    <col min="2026" max="2026" width="8.7109375" style="652" customWidth="1"/>
    <col min="2027" max="2027" width="9.28515625" style="652" customWidth="1"/>
    <col min="2028" max="2028" width="10.140625" style="652" customWidth="1"/>
    <col min="2029" max="2029" width="5.140625" style="652" customWidth="1"/>
    <col min="2030" max="2030" width="10.140625" style="652" customWidth="1"/>
    <col min="2031" max="2031" width="6.42578125" style="652" customWidth="1"/>
    <col min="2032" max="2032" width="11.42578125" style="652"/>
    <col min="2033" max="2033" width="1.28515625" style="652" customWidth="1"/>
    <col min="2034" max="2034" width="1.42578125" style="652" customWidth="1"/>
    <col min="2035" max="2035" width="8.28515625" style="652" customWidth="1"/>
    <col min="2036" max="2036" width="11.42578125" style="652"/>
    <col min="2037" max="2038" width="10.7109375" style="652" customWidth="1"/>
    <col min="2039" max="2039" width="10.28515625" style="652" customWidth="1"/>
    <col min="2040" max="2040" width="11.28515625" style="652" customWidth="1"/>
    <col min="2041" max="2041" width="7.7109375" style="652" customWidth="1"/>
    <col min="2042" max="2042" width="10.140625" style="652" customWidth="1"/>
    <col min="2043" max="2043" width="6.5703125" style="652" customWidth="1"/>
    <col min="2044" max="2044" width="1.140625" style="652" customWidth="1"/>
    <col min="2045" max="2045" width="24.5703125" style="652" customWidth="1"/>
    <col min="2046" max="2046" width="9.85546875" style="652" customWidth="1"/>
    <col min="2047" max="2047" width="10.7109375" style="652" customWidth="1"/>
    <col min="2048" max="2048" width="10.85546875" style="652" customWidth="1"/>
    <col min="2049" max="2049" width="11.140625" style="652" customWidth="1"/>
    <col min="2050" max="2050" width="9.85546875" style="652" customWidth="1"/>
    <col min="2051" max="2051" width="1" style="652" customWidth="1"/>
    <col min="2052" max="2052" width="16.5703125" style="652" customWidth="1"/>
    <col min="2053" max="2053" width="0.5703125" style="652" customWidth="1"/>
    <col min="2054" max="2054" width="0.7109375" style="652" customWidth="1"/>
    <col min="2055" max="2055" width="27.85546875" style="652" customWidth="1"/>
    <col min="2056" max="2056" width="0.85546875" style="652" customWidth="1"/>
    <col min="2057" max="2057" width="27.42578125" style="652" customWidth="1"/>
    <col min="2058" max="2058" width="14.7109375" style="652" customWidth="1"/>
    <col min="2059" max="2059" width="0.42578125" style="652" customWidth="1"/>
    <col min="2060" max="2060" width="0.7109375" style="652" customWidth="1"/>
    <col min="2061" max="2061" width="21.7109375" style="652" customWidth="1"/>
    <col min="2062" max="2062" width="1.28515625" style="652" customWidth="1"/>
    <col min="2063" max="2063" width="21.140625" style="652" customWidth="1"/>
    <col min="2064" max="2268" width="11.42578125" style="652"/>
    <col min="2269" max="2269" width="0.7109375" style="652" customWidth="1"/>
    <col min="2270" max="2271" width="1.5703125" style="652" customWidth="1"/>
    <col min="2272" max="2272" width="16.42578125" style="652" customWidth="1"/>
    <col min="2273" max="2275" width="10.42578125" style="652" customWidth="1"/>
    <col min="2276" max="2276" width="8.7109375" style="652" customWidth="1"/>
    <col min="2277" max="2277" width="0.7109375" style="652" customWidth="1"/>
    <col min="2278" max="2278" width="3.140625" style="652" customWidth="1"/>
    <col min="2279" max="2279" width="1.140625" style="652" customWidth="1"/>
    <col min="2280" max="2280" width="18" style="652" customWidth="1"/>
    <col min="2281" max="2281" width="9.42578125" style="652" customWidth="1"/>
    <col min="2282" max="2282" width="8.7109375" style="652" customWidth="1"/>
    <col min="2283" max="2283" width="9.28515625" style="652" customWidth="1"/>
    <col min="2284" max="2284" width="10.140625" style="652" customWidth="1"/>
    <col min="2285" max="2285" width="5.140625" style="652" customWidth="1"/>
    <col min="2286" max="2286" width="10.140625" style="652" customWidth="1"/>
    <col min="2287" max="2287" width="6.42578125" style="652" customWidth="1"/>
    <col min="2288" max="2288" width="11.42578125" style="652"/>
    <col min="2289" max="2289" width="1.28515625" style="652" customWidth="1"/>
    <col min="2290" max="2290" width="1.42578125" style="652" customWidth="1"/>
    <col min="2291" max="2291" width="8.28515625" style="652" customWidth="1"/>
    <col min="2292" max="2292" width="11.42578125" style="652"/>
    <col min="2293" max="2294" width="10.7109375" style="652" customWidth="1"/>
    <col min="2295" max="2295" width="10.28515625" style="652" customWidth="1"/>
    <col min="2296" max="2296" width="11.28515625" style="652" customWidth="1"/>
    <col min="2297" max="2297" width="7.7109375" style="652" customWidth="1"/>
    <col min="2298" max="2298" width="10.140625" style="652" customWidth="1"/>
    <col min="2299" max="2299" width="6.5703125" style="652" customWidth="1"/>
    <col min="2300" max="2300" width="1.140625" style="652" customWidth="1"/>
    <col min="2301" max="2301" width="24.5703125" style="652" customWidth="1"/>
    <col min="2302" max="2302" width="9.85546875" style="652" customWidth="1"/>
    <col min="2303" max="2303" width="10.7109375" style="652" customWidth="1"/>
    <col min="2304" max="2304" width="10.85546875" style="652" customWidth="1"/>
    <col min="2305" max="2305" width="11.140625" style="652" customWidth="1"/>
    <col min="2306" max="2306" width="9.85546875" style="652" customWidth="1"/>
    <col min="2307" max="2307" width="1" style="652" customWidth="1"/>
    <col min="2308" max="2308" width="16.5703125" style="652" customWidth="1"/>
    <col min="2309" max="2309" width="0.5703125" style="652" customWidth="1"/>
    <col min="2310" max="2310" width="0.7109375" style="652" customWidth="1"/>
    <col min="2311" max="2311" width="27.85546875" style="652" customWidth="1"/>
    <col min="2312" max="2312" width="0.85546875" style="652" customWidth="1"/>
    <col min="2313" max="2313" width="27.42578125" style="652" customWidth="1"/>
    <col min="2314" max="2314" width="14.7109375" style="652" customWidth="1"/>
    <col min="2315" max="2315" width="0.42578125" style="652" customWidth="1"/>
    <col min="2316" max="2316" width="0.7109375" style="652" customWidth="1"/>
    <col min="2317" max="2317" width="21.7109375" style="652" customWidth="1"/>
    <col min="2318" max="2318" width="1.28515625" style="652" customWidth="1"/>
    <col min="2319" max="2319" width="21.140625" style="652" customWidth="1"/>
    <col min="2320" max="2524" width="11.42578125" style="652"/>
    <col min="2525" max="2525" width="0.7109375" style="652" customWidth="1"/>
    <col min="2526" max="2527" width="1.5703125" style="652" customWidth="1"/>
    <col min="2528" max="2528" width="16.42578125" style="652" customWidth="1"/>
    <col min="2529" max="2531" width="10.42578125" style="652" customWidth="1"/>
    <col min="2532" max="2532" width="8.7109375" style="652" customWidth="1"/>
    <col min="2533" max="2533" width="0.7109375" style="652" customWidth="1"/>
    <col min="2534" max="2534" width="3.140625" style="652" customWidth="1"/>
    <col min="2535" max="2535" width="1.140625" style="652" customWidth="1"/>
    <col min="2536" max="2536" width="18" style="652" customWidth="1"/>
    <col min="2537" max="2537" width="9.42578125" style="652" customWidth="1"/>
    <col min="2538" max="2538" width="8.7109375" style="652" customWidth="1"/>
    <col min="2539" max="2539" width="9.28515625" style="652" customWidth="1"/>
    <col min="2540" max="2540" width="10.140625" style="652" customWidth="1"/>
    <col min="2541" max="2541" width="5.140625" style="652" customWidth="1"/>
    <col min="2542" max="2542" width="10.140625" style="652" customWidth="1"/>
    <col min="2543" max="2543" width="6.42578125" style="652" customWidth="1"/>
    <col min="2544" max="2544" width="11.42578125" style="652"/>
    <col min="2545" max="2545" width="1.28515625" style="652" customWidth="1"/>
    <col min="2546" max="2546" width="1.42578125" style="652" customWidth="1"/>
    <col min="2547" max="2547" width="8.28515625" style="652" customWidth="1"/>
    <col min="2548" max="2548" width="11.42578125" style="652"/>
    <col min="2549" max="2550" width="10.7109375" style="652" customWidth="1"/>
    <col min="2551" max="2551" width="10.28515625" style="652" customWidth="1"/>
    <col min="2552" max="2552" width="11.28515625" style="652" customWidth="1"/>
    <col min="2553" max="2553" width="7.7109375" style="652" customWidth="1"/>
    <col min="2554" max="2554" width="10.140625" style="652" customWidth="1"/>
    <col min="2555" max="2555" width="6.5703125" style="652" customWidth="1"/>
    <col min="2556" max="2556" width="1.140625" style="652" customWidth="1"/>
    <col min="2557" max="2557" width="24.5703125" style="652" customWidth="1"/>
    <col min="2558" max="2558" width="9.85546875" style="652" customWidth="1"/>
    <col min="2559" max="2559" width="10.7109375" style="652" customWidth="1"/>
    <col min="2560" max="2560" width="10.85546875" style="652" customWidth="1"/>
    <col min="2561" max="2561" width="11.140625" style="652" customWidth="1"/>
    <col min="2562" max="2562" width="9.85546875" style="652" customWidth="1"/>
    <col min="2563" max="2563" width="1" style="652" customWidth="1"/>
    <col min="2564" max="2564" width="16.5703125" style="652" customWidth="1"/>
    <col min="2565" max="2565" width="0.5703125" style="652" customWidth="1"/>
    <col min="2566" max="2566" width="0.7109375" style="652" customWidth="1"/>
    <col min="2567" max="2567" width="27.85546875" style="652" customWidth="1"/>
    <col min="2568" max="2568" width="0.85546875" style="652" customWidth="1"/>
    <col min="2569" max="2569" width="27.42578125" style="652" customWidth="1"/>
    <col min="2570" max="2570" width="14.7109375" style="652" customWidth="1"/>
    <col min="2571" max="2571" width="0.42578125" style="652" customWidth="1"/>
    <col min="2572" max="2572" width="0.7109375" style="652" customWidth="1"/>
    <col min="2573" max="2573" width="21.7109375" style="652" customWidth="1"/>
    <col min="2574" max="2574" width="1.28515625" style="652" customWidth="1"/>
    <col min="2575" max="2575" width="21.140625" style="652" customWidth="1"/>
    <col min="2576" max="2780" width="11.42578125" style="652"/>
    <col min="2781" max="2781" width="0.7109375" style="652" customWidth="1"/>
    <col min="2782" max="2783" width="1.5703125" style="652" customWidth="1"/>
    <col min="2784" max="2784" width="16.42578125" style="652" customWidth="1"/>
    <col min="2785" max="2787" width="10.42578125" style="652" customWidth="1"/>
    <col min="2788" max="2788" width="8.7109375" style="652" customWidth="1"/>
    <col min="2789" max="2789" width="0.7109375" style="652" customWidth="1"/>
    <col min="2790" max="2790" width="3.140625" style="652" customWidth="1"/>
    <col min="2791" max="2791" width="1.140625" style="652" customWidth="1"/>
    <col min="2792" max="2792" width="18" style="652" customWidth="1"/>
    <col min="2793" max="2793" width="9.42578125" style="652" customWidth="1"/>
    <col min="2794" max="2794" width="8.7109375" style="652" customWidth="1"/>
    <col min="2795" max="2795" width="9.28515625" style="652" customWidth="1"/>
    <col min="2796" max="2796" width="10.140625" style="652" customWidth="1"/>
    <col min="2797" max="2797" width="5.140625" style="652" customWidth="1"/>
    <col min="2798" max="2798" width="10.140625" style="652" customWidth="1"/>
    <col min="2799" max="2799" width="6.42578125" style="652" customWidth="1"/>
    <col min="2800" max="2800" width="11.42578125" style="652"/>
    <col min="2801" max="2801" width="1.28515625" style="652" customWidth="1"/>
    <col min="2802" max="2802" width="1.42578125" style="652" customWidth="1"/>
    <col min="2803" max="2803" width="8.28515625" style="652" customWidth="1"/>
    <col min="2804" max="2804" width="11.42578125" style="652"/>
    <col min="2805" max="2806" width="10.7109375" style="652" customWidth="1"/>
    <col min="2807" max="2807" width="10.28515625" style="652" customWidth="1"/>
    <col min="2808" max="2808" width="11.28515625" style="652" customWidth="1"/>
    <col min="2809" max="2809" width="7.7109375" style="652" customWidth="1"/>
    <col min="2810" max="2810" width="10.140625" style="652" customWidth="1"/>
    <col min="2811" max="2811" width="6.5703125" style="652" customWidth="1"/>
    <col min="2812" max="2812" width="1.140625" style="652" customWidth="1"/>
    <col min="2813" max="2813" width="24.5703125" style="652" customWidth="1"/>
    <col min="2814" max="2814" width="9.85546875" style="652" customWidth="1"/>
    <col min="2815" max="2815" width="10.7109375" style="652" customWidth="1"/>
    <col min="2816" max="2816" width="10.85546875" style="652" customWidth="1"/>
    <col min="2817" max="2817" width="11.140625" style="652" customWidth="1"/>
    <col min="2818" max="2818" width="9.85546875" style="652" customWidth="1"/>
    <col min="2819" max="2819" width="1" style="652" customWidth="1"/>
    <col min="2820" max="2820" width="16.5703125" style="652" customWidth="1"/>
    <col min="2821" max="2821" width="0.5703125" style="652" customWidth="1"/>
    <col min="2822" max="2822" width="0.7109375" style="652" customWidth="1"/>
    <col min="2823" max="2823" width="27.85546875" style="652" customWidth="1"/>
    <col min="2824" max="2824" width="0.85546875" style="652" customWidth="1"/>
    <col min="2825" max="2825" width="27.42578125" style="652" customWidth="1"/>
    <col min="2826" max="2826" width="14.7109375" style="652" customWidth="1"/>
    <col min="2827" max="2827" width="0.42578125" style="652" customWidth="1"/>
    <col min="2828" max="2828" width="0.7109375" style="652" customWidth="1"/>
    <col min="2829" max="2829" width="21.7109375" style="652" customWidth="1"/>
    <col min="2830" max="2830" width="1.28515625" style="652" customWidth="1"/>
    <col min="2831" max="2831" width="21.140625" style="652" customWidth="1"/>
    <col min="2832" max="3036" width="11.42578125" style="652"/>
    <col min="3037" max="3037" width="0.7109375" style="652" customWidth="1"/>
    <col min="3038" max="3039" width="1.5703125" style="652" customWidth="1"/>
    <col min="3040" max="3040" width="16.42578125" style="652" customWidth="1"/>
    <col min="3041" max="3043" width="10.42578125" style="652" customWidth="1"/>
    <col min="3044" max="3044" width="8.7109375" style="652" customWidth="1"/>
    <col min="3045" max="3045" width="0.7109375" style="652" customWidth="1"/>
    <col min="3046" max="3046" width="3.140625" style="652" customWidth="1"/>
    <col min="3047" max="3047" width="1.140625" style="652" customWidth="1"/>
    <col min="3048" max="3048" width="18" style="652" customWidth="1"/>
    <col min="3049" max="3049" width="9.42578125" style="652" customWidth="1"/>
    <col min="3050" max="3050" width="8.7109375" style="652" customWidth="1"/>
    <col min="3051" max="3051" width="9.28515625" style="652" customWidth="1"/>
    <col min="3052" max="3052" width="10.140625" style="652" customWidth="1"/>
    <col min="3053" max="3053" width="5.140625" style="652" customWidth="1"/>
    <col min="3054" max="3054" width="10.140625" style="652" customWidth="1"/>
    <col min="3055" max="3055" width="6.42578125" style="652" customWidth="1"/>
    <col min="3056" max="3056" width="11.42578125" style="652"/>
    <col min="3057" max="3057" width="1.28515625" style="652" customWidth="1"/>
    <col min="3058" max="3058" width="1.42578125" style="652" customWidth="1"/>
    <col min="3059" max="3059" width="8.28515625" style="652" customWidth="1"/>
    <col min="3060" max="3060" width="11.42578125" style="652"/>
    <col min="3061" max="3062" width="10.7109375" style="652" customWidth="1"/>
    <col min="3063" max="3063" width="10.28515625" style="652" customWidth="1"/>
    <col min="3064" max="3064" width="11.28515625" style="652" customWidth="1"/>
    <col min="3065" max="3065" width="7.7109375" style="652" customWidth="1"/>
    <col min="3066" max="3066" width="10.140625" style="652" customWidth="1"/>
    <col min="3067" max="3067" width="6.5703125" style="652" customWidth="1"/>
    <col min="3068" max="3068" width="1.140625" style="652" customWidth="1"/>
    <col min="3069" max="3069" width="24.5703125" style="652" customWidth="1"/>
    <col min="3070" max="3070" width="9.85546875" style="652" customWidth="1"/>
    <col min="3071" max="3071" width="10.7109375" style="652" customWidth="1"/>
    <col min="3072" max="3072" width="10.85546875" style="652" customWidth="1"/>
    <col min="3073" max="3073" width="11.140625" style="652" customWidth="1"/>
    <col min="3074" max="3074" width="9.85546875" style="652" customWidth="1"/>
    <col min="3075" max="3075" width="1" style="652" customWidth="1"/>
    <col min="3076" max="3076" width="16.5703125" style="652" customWidth="1"/>
    <col min="3077" max="3077" width="0.5703125" style="652" customWidth="1"/>
    <col min="3078" max="3078" width="0.7109375" style="652" customWidth="1"/>
    <col min="3079" max="3079" width="27.85546875" style="652" customWidth="1"/>
    <col min="3080" max="3080" width="0.85546875" style="652" customWidth="1"/>
    <col min="3081" max="3081" width="27.42578125" style="652" customWidth="1"/>
    <col min="3082" max="3082" width="14.7109375" style="652" customWidth="1"/>
    <col min="3083" max="3083" width="0.42578125" style="652" customWidth="1"/>
    <col min="3084" max="3084" width="0.7109375" style="652" customWidth="1"/>
    <col min="3085" max="3085" width="21.7109375" style="652" customWidth="1"/>
    <col min="3086" max="3086" width="1.28515625" style="652" customWidth="1"/>
    <col min="3087" max="3087" width="21.140625" style="652" customWidth="1"/>
    <col min="3088" max="3292" width="11.42578125" style="652"/>
    <col min="3293" max="3293" width="0.7109375" style="652" customWidth="1"/>
    <col min="3294" max="3295" width="1.5703125" style="652" customWidth="1"/>
    <col min="3296" max="3296" width="16.42578125" style="652" customWidth="1"/>
    <col min="3297" max="3299" width="10.42578125" style="652" customWidth="1"/>
    <col min="3300" max="3300" width="8.7109375" style="652" customWidth="1"/>
    <col min="3301" max="3301" width="0.7109375" style="652" customWidth="1"/>
    <col min="3302" max="3302" width="3.140625" style="652" customWidth="1"/>
    <col min="3303" max="3303" width="1.140625" style="652" customWidth="1"/>
    <col min="3304" max="3304" width="18" style="652" customWidth="1"/>
    <col min="3305" max="3305" width="9.42578125" style="652" customWidth="1"/>
    <col min="3306" max="3306" width="8.7109375" style="652" customWidth="1"/>
    <col min="3307" max="3307" width="9.28515625" style="652" customWidth="1"/>
    <col min="3308" max="3308" width="10.140625" style="652" customWidth="1"/>
    <col min="3309" max="3309" width="5.140625" style="652" customWidth="1"/>
    <col min="3310" max="3310" width="10.140625" style="652" customWidth="1"/>
    <col min="3311" max="3311" width="6.42578125" style="652" customWidth="1"/>
    <col min="3312" max="3312" width="11.42578125" style="652"/>
    <col min="3313" max="3313" width="1.28515625" style="652" customWidth="1"/>
    <col min="3314" max="3314" width="1.42578125" style="652" customWidth="1"/>
    <col min="3315" max="3315" width="8.28515625" style="652" customWidth="1"/>
    <col min="3316" max="3316" width="11.42578125" style="652"/>
    <col min="3317" max="3318" width="10.7109375" style="652" customWidth="1"/>
    <col min="3319" max="3319" width="10.28515625" style="652" customWidth="1"/>
    <col min="3320" max="3320" width="11.28515625" style="652" customWidth="1"/>
    <col min="3321" max="3321" width="7.7109375" style="652" customWidth="1"/>
    <col min="3322" max="3322" width="10.140625" style="652" customWidth="1"/>
    <col min="3323" max="3323" width="6.5703125" style="652" customWidth="1"/>
    <col min="3324" max="3324" width="1.140625" style="652" customWidth="1"/>
    <col min="3325" max="3325" width="24.5703125" style="652" customWidth="1"/>
    <col min="3326" max="3326" width="9.85546875" style="652" customWidth="1"/>
    <col min="3327" max="3327" width="10.7109375" style="652" customWidth="1"/>
    <col min="3328" max="3328" width="10.85546875" style="652" customWidth="1"/>
    <col min="3329" max="3329" width="11.140625" style="652" customWidth="1"/>
    <col min="3330" max="3330" width="9.85546875" style="652" customWidth="1"/>
    <col min="3331" max="3331" width="1" style="652" customWidth="1"/>
    <col min="3332" max="3332" width="16.5703125" style="652" customWidth="1"/>
    <col min="3333" max="3333" width="0.5703125" style="652" customWidth="1"/>
    <col min="3334" max="3334" width="0.7109375" style="652" customWidth="1"/>
    <col min="3335" max="3335" width="27.85546875" style="652" customWidth="1"/>
    <col min="3336" max="3336" width="0.85546875" style="652" customWidth="1"/>
    <col min="3337" max="3337" width="27.42578125" style="652" customWidth="1"/>
    <col min="3338" max="3338" width="14.7109375" style="652" customWidth="1"/>
    <col min="3339" max="3339" width="0.42578125" style="652" customWidth="1"/>
    <col min="3340" max="3340" width="0.7109375" style="652" customWidth="1"/>
    <col min="3341" max="3341" width="21.7109375" style="652" customWidth="1"/>
    <col min="3342" max="3342" width="1.28515625" style="652" customWidth="1"/>
    <col min="3343" max="3343" width="21.140625" style="652" customWidth="1"/>
    <col min="3344" max="3548" width="11.42578125" style="652"/>
    <col min="3549" max="3549" width="0.7109375" style="652" customWidth="1"/>
    <col min="3550" max="3551" width="1.5703125" style="652" customWidth="1"/>
    <col min="3552" max="3552" width="16.42578125" style="652" customWidth="1"/>
    <col min="3553" max="3555" width="10.42578125" style="652" customWidth="1"/>
    <col min="3556" max="3556" width="8.7109375" style="652" customWidth="1"/>
    <col min="3557" max="3557" width="0.7109375" style="652" customWidth="1"/>
    <col min="3558" max="3558" width="3.140625" style="652" customWidth="1"/>
    <col min="3559" max="3559" width="1.140625" style="652" customWidth="1"/>
    <col min="3560" max="3560" width="18" style="652" customWidth="1"/>
    <col min="3561" max="3561" width="9.42578125" style="652" customWidth="1"/>
    <col min="3562" max="3562" width="8.7109375" style="652" customWidth="1"/>
    <col min="3563" max="3563" width="9.28515625" style="652" customWidth="1"/>
    <col min="3564" max="3564" width="10.140625" style="652" customWidth="1"/>
    <col min="3565" max="3565" width="5.140625" style="652" customWidth="1"/>
    <col min="3566" max="3566" width="10.140625" style="652" customWidth="1"/>
    <col min="3567" max="3567" width="6.42578125" style="652" customWidth="1"/>
    <col min="3568" max="3568" width="11.42578125" style="652"/>
    <col min="3569" max="3569" width="1.28515625" style="652" customWidth="1"/>
    <col min="3570" max="3570" width="1.42578125" style="652" customWidth="1"/>
    <col min="3571" max="3571" width="8.28515625" style="652" customWidth="1"/>
    <col min="3572" max="3572" width="11.42578125" style="652"/>
    <col min="3573" max="3574" width="10.7109375" style="652" customWidth="1"/>
    <col min="3575" max="3575" width="10.28515625" style="652" customWidth="1"/>
    <col min="3576" max="3576" width="11.28515625" style="652" customWidth="1"/>
    <col min="3577" max="3577" width="7.7109375" style="652" customWidth="1"/>
    <col min="3578" max="3578" width="10.140625" style="652" customWidth="1"/>
    <col min="3579" max="3579" width="6.5703125" style="652" customWidth="1"/>
    <col min="3580" max="3580" width="1.140625" style="652" customWidth="1"/>
    <col min="3581" max="3581" width="24.5703125" style="652" customWidth="1"/>
    <col min="3582" max="3582" width="9.85546875" style="652" customWidth="1"/>
    <col min="3583" max="3583" width="10.7109375" style="652" customWidth="1"/>
    <col min="3584" max="3584" width="10.85546875" style="652" customWidth="1"/>
    <col min="3585" max="3585" width="11.140625" style="652" customWidth="1"/>
    <col min="3586" max="3586" width="9.85546875" style="652" customWidth="1"/>
    <col min="3587" max="3587" width="1" style="652" customWidth="1"/>
    <col min="3588" max="3588" width="16.5703125" style="652" customWidth="1"/>
    <col min="3589" max="3589" width="0.5703125" style="652" customWidth="1"/>
    <col min="3590" max="3590" width="0.7109375" style="652" customWidth="1"/>
    <col min="3591" max="3591" width="27.85546875" style="652" customWidth="1"/>
    <col min="3592" max="3592" width="0.85546875" style="652" customWidth="1"/>
    <col min="3593" max="3593" width="27.42578125" style="652" customWidth="1"/>
    <col min="3594" max="3594" width="14.7109375" style="652" customWidth="1"/>
    <col min="3595" max="3595" width="0.42578125" style="652" customWidth="1"/>
    <col min="3596" max="3596" width="0.7109375" style="652" customWidth="1"/>
    <col min="3597" max="3597" width="21.7109375" style="652" customWidth="1"/>
    <col min="3598" max="3598" width="1.28515625" style="652" customWidth="1"/>
    <col min="3599" max="3599" width="21.140625" style="652" customWidth="1"/>
    <col min="3600" max="3804" width="11.42578125" style="652"/>
    <col min="3805" max="3805" width="0.7109375" style="652" customWidth="1"/>
    <col min="3806" max="3807" width="1.5703125" style="652" customWidth="1"/>
    <col min="3808" max="3808" width="16.42578125" style="652" customWidth="1"/>
    <col min="3809" max="3811" width="10.42578125" style="652" customWidth="1"/>
    <col min="3812" max="3812" width="8.7109375" style="652" customWidth="1"/>
    <col min="3813" max="3813" width="0.7109375" style="652" customWidth="1"/>
    <col min="3814" max="3814" width="3.140625" style="652" customWidth="1"/>
    <col min="3815" max="3815" width="1.140625" style="652" customWidth="1"/>
    <col min="3816" max="3816" width="18" style="652" customWidth="1"/>
    <col min="3817" max="3817" width="9.42578125" style="652" customWidth="1"/>
    <col min="3818" max="3818" width="8.7109375" style="652" customWidth="1"/>
    <col min="3819" max="3819" width="9.28515625" style="652" customWidth="1"/>
    <col min="3820" max="3820" width="10.140625" style="652" customWidth="1"/>
    <col min="3821" max="3821" width="5.140625" style="652" customWidth="1"/>
    <col min="3822" max="3822" width="10.140625" style="652" customWidth="1"/>
    <col min="3823" max="3823" width="6.42578125" style="652" customWidth="1"/>
    <col min="3824" max="3824" width="11.42578125" style="652"/>
    <col min="3825" max="3825" width="1.28515625" style="652" customWidth="1"/>
    <col min="3826" max="3826" width="1.42578125" style="652" customWidth="1"/>
    <col min="3827" max="3827" width="8.28515625" style="652" customWidth="1"/>
    <col min="3828" max="3828" width="11.42578125" style="652"/>
    <col min="3829" max="3830" width="10.7109375" style="652" customWidth="1"/>
    <col min="3831" max="3831" width="10.28515625" style="652" customWidth="1"/>
    <col min="3832" max="3832" width="11.28515625" style="652" customWidth="1"/>
    <col min="3833" max="3833" width="7.7109375" style="652" customWidth="1"/>
    <col min="3834" max="3834" width="10.140625" style="652" customWidth="1"/>
    <col min="3835" max="3835" width="6.5703125" style="652" customWidth="1"/>
    <col min="3836" max="3836" width="1.140625" style="652" customWidth="1"/>
    <col min="3837" max="3837" width="24.5703125" style="652" customWidth="1"/>
    <col min="3838" max="3838" width="9.85546875" style="652" customWidth="1"/>
    <col min="3839" max="3839" width="10.7109375" style="652" customWidth="1"/>
    <col min="3840" max="3840" width="10.85546875" style="652" customWidth="1"/>
    <col min="3841" max="3841" width="11.140625" style="652" customWidth="1"/>
    <col min="3842" max="3842" width="9.85546875" style="652" customWidth="1"/>
    <col min="3843" max="3843" width="1" style="652" customWidth="1"/>
    <col min="3844" max="3844" width="16.5703125" style="652" customWidth="1"/>
    <col min="3845" max="3845" width="0.5703125" style="652" customWidth="1"/>
    <col min="3846" max="3846" width="0.7109375" style="652" customWidth="1"/>
    <col min="3847" max="3847" width="27.85546875" style="652" customWidth="1"/>
    <col min="3848" max="3848" width="0.85546875" style="652" customWidth="1"/>
    <col min="3849" max="3849" width="27.42578125" style="652" customWidth="1"/>
    <col min="3850" max="3850" width="14.7109375" style="652" customWidth="1"/>
    <col min="3851" max="3851" width="0.42578125" style="652" customWidth="1"/>
    <col min="3852" max="3852" width="0.7109375" style="652" customWidth="1"/>
    <col min="3853" max="3853" width="21.7109375" style="652" customWidth="1"/>
    <col min="3854" max="3854" width="1.28515625" style="652" customWidth="1"/>
    <col min="3855" max="3855" width="21.140625" style="652" customWidth="1"/>
    <col min="3856" max="4060" width="11.42578125" style="652"/>
    <col min="4061" max="4061" width="0.7109375" style="652" customWidth="1"/>
    <col min="4062" max="4063" width="1.5703125" style="652" customWidth="1"/>
    <col min="4064" max="4064" width="16.42578125" style="652" customWidth="1"/>
    <col min="4065" max="4067" width="10.42578125" style="652" customWidth="1"/>
    <col min="4068" max="4068" width="8.7109375" style="652" customWidth="1"/>
    <col min="4069" max="4069" width="0.7109375" style="652" customWidth="1"/>
    <col min="4070" max="4070" width="3.140625" style="652" customWidth="1"/>
    <col min="4071" max="4071" width="1.140625" style="652" customWidth="1"/>
    <col min="4072" max="4072" width="18" style="652" customWidth="1"/>
    <col min="4073" max="4073" width="9.42578125" style="652" customWidth="1"/>
    <col min="4074" max="4074" width="8.7109375" style="652" customWidth="1"/>
    <col min="4075" max="4075" width="9.28515625" style="652" customWidth="1"/>
    <col min="4076" max="4076" width="10.140625" style="652" customWidth="1"/>
    <col min="4077" max="4077" width="5.140625" style="652" customWidth="1"/>
    <col min="4078" max="4078" width="10.140625" style="652" customWidth="1"/>
    <col min="4079" max="4079" width="6.42578125" style="652" customWidth="1"/>
    <col min="4080" max="4080" width="11.42578125" style="652"/>
    <col min="4081" max="4081" width="1.28515625" style="652" customWidth="1"/>
    <col min="4082" max="4082" width="1.42578125" style="652" customWidth="1"/>
    <col min="4083" max="4083" width="8.28515625" style="652" customWidth="1"/>
    <col min="4084" max="4084" width="11.42578125" style="652"/>
    <col min="4085" max="4086" width="10.7109375" style="652" customWidth="1"/>
    <col min="4087" max="4087" width="10.28515625" style="652" customWidth="1"/>
    <col min="4088" max="4088" width="11.28515625" style="652" customWidth="1"/>
    <col min="4089" max="4089" width="7.7109375" style="652" customWidth="1"/>
    <col min="4090" max="4090" width="10.140625" style="652" customWidth="1"/>
    <col min="4091" max="4091" width="6.5703125" style="652" customWidth="1"/>
    <col min="4092" max="4092" width="1.140625" style="652" customWidth="1"/>
    <col min="4093" max="4093" width="24.5703125" style="652" customWidth="1"/>
    <col min="4094" max="4094" width="9.85546875" style="652" customWidth="1"/>
    <col min="4095" max="4095" width="10.7109375" style="652" customWidth="1"/>
    <col min="4096" max="4096" width="10.85546875" style="652" customWidth="1"/>
    <col min="4097" max="4097" width="11.140625" style="652" customWidth="1"/>
    <col min="4098" max="4098" width="9.85546875" style="652" customWidth="1"/>
    <col min="4099" max="4099" width="1" style="652" customWidth="1"/>
    <col min="4100" max="4100" width="16.5703125" style="652" customWidth="1"/>
    <col min="4101" max="4101" width="0.5703125" style="652" customWidth="1"/>
    <col min="4102" max="4102" width="0.7109375" style="652" customWidth="1"/>
    <col min="4103" max="4103" width="27.85546875" style="652" customWidth="1"/>
    <col min="4104" max="4104" width="0.85546875" style="652" customWidth="1"/>
    <col min="4105" max="4105" width="27.42578125" style="652" customWidth="1"/>
    <col min="4106" max="4106" width="14.7109375" style="652" customWidth="1"/>
    <col min="4107" max="4107" width="0.42578125" style="652" customWidth="1"/>
    <col min="4108" max="4108" width="0.7109375" style="652" customWidth="1"/>
    <col min="4109" max="4109" width="21.7109375" style="652" customWidth="1"/>
    <col min="4110" max="4110" width="1.28515625" style="652" customWidth="1"/>
    <col min="4111" max="4111" width="21.140625" style="652" customWidth="1"/>
    <col min="4112" max="4316" width="11.42578125" style="652"/>
    <col min="4317" max="4317" width="0.7109375" style="652" customWidth="1"/>
    <col min="4318" max="4319" width="1.5703125" style="652" customWidth="1"/>
    <col min="4320" max="4320" width="16.42578125" style="652" customWidth="1"/>
    <col min="4321" max="4323" width="10.42578125" style="652" customWidth="1"/>
    <col min="4324" max="4324" width="8.7109375" style="652" customWidth="1"/>
    <col min="4325" max="4325" width="0.7109375" style="652" customWidth="1"/>
    <col min="4326" max="4326" width="3.140625" style="652" customWidth="1"/>
    <col min="4327" max="4327" width="1.140625" style="652" customWidth="1"/>
    <col min="4328" max="4328" width="18" style="652" customWidth="1"/>
    <col min="4329" max="4329" width="9.42578125" style="652" customWidth="1"/>
    <col min="4330" max="4330" width="8.7109375" style="652" customWidth="1"/>
    <col min="4331" max="4331" width="9.28515625" style="652" customWidth="1"/>
    <col min="4332" max="4332" width="10.140625" style="652" customWidth="1"/>
    <col min="4333" max="4333" width="5.140625" style="652" customWidth="1"/>
    <col min="4334" max="4334" width="10.140625" style="652" customWidth="1"/>
    <col min="4335" max="4335" width="6.42578125" style="652" customWidth="1"/>
    <col min="4336" max="4336" width="11.42578125" style="652"/>
    <col min="4337" max="4337" width="1.28515625" style="652" customWidth="1"/>
    <col min="4338" max="4338" width="1.42578125" style="652" customWidth="1"/>
    <col min="4339" max="4339" width="8.28515625" style="652" customWidth="1"/>
    <col min="4340" max="4340" width="11.42578125" style="652"/>
    <col min="4341" max="4342" width="10.7109375" style="652" customWidth="1"/>
    <col min="4343" max="4343" width="10.28515625" style="652" customWidth="1"/>
    <col min="4344" max="4344" width="11.28515625" style="652" customWidth="1"/>
    <col min="4345" max="4345" width="7.7109375" style="652" customWidth="1"/>
    <col min="4346" max="4346" width="10.140625" style="652" customWidth="1"/>
    <col min="4347" max="4347" width="6.5703125" style="652" customWidth="1"/>
    <col min="4348" max="4348" width="1.140625" style="652" customWidth="1"/>
    <col min="4349" max="4349" width="24.5703125" style="652" customWidth="1"/>
    <col min="4350" max="4350" width="9.85546875" style="652" customWidth="1"/>
    <col min="4351" max="4351" width="10.7109375" style="652" customWidth="1"/>
    <col min="4352" max="4352" width="10.85546875" style="652" customWidth="1"/>
    <col min="4353" max="4353" width="11.140625" style="652" customWidth="1"/>
    <col min="4354" max="4354" width="9.85546875" style="652" customWidth="1"/>
    <col min="4355" max="4355" width="1" style="652" customWidth="1"/>
    <col min="4356" max="4356" width="16.5703125" style="652" customWidth="1"/>
    <col min="4357" max="4357" width="0.5703125" style="652" customWidth="1"/>
    <col min="4358" max="4358" width="0.7109375" style="652" customWidth="1"/>
    <col min="4359" max="4359" width="27.85546875" style="652" customWidth="1"/>
    <col min="4360" max="4360" width="0.85546875" style="652" customWidth="1"/>
    <col min="4361" max="4361" width="27.42578125" style="652" customWidth="1"/>
    <col min="4362" max="4362" width="14.7109375" style="652" customWidth="1"/>
    <col min="4363" max="4363" width="0.42578125" style="652" customWidth="1"/>
    <col min="4364" max="4364" width="0.7109375" style="652" customWidth="1"/>
    <col min="4365" max="4365" width="21.7109375" style="652" customWidth="1"/>
    <col min="4366" max="4366" width="1.28515625" style="652" customWidth="1"/>
    <col min="4367" max="4367" width="21.140625" style="652" customWidth="1"/>
    <col min="4368" max="4572" width="11.42578125" style="652"/>
    <col min="4573" max="4573" width="0.7109375" style="652" customWidth="1"/>
    <col min="4574" max="4575" width="1.5703125" style="652" customWidth="1"/>
    <col min="4576" max="4576" width="16.42578125" style="652" customWidth="1"/>
    <col min="4577" max="4579" width="10.42578125" style="652" customWidth="1"/>
    <col min="4580" max="4580" width="8.7109375" style="652" customWidth="1"/>
    <col min="4581" max="4581" width="0.7109375" style="652" customWidth="1"/>
    <col min="4582" max="4582" width="3.140625" style="652" customWidth="1"/>
    <col min="4583" max="4583" width="1.140625" style="652" customWidth="1"/>
    <col min="4584" max="4584" width="18" style="652" customWidth="1"/>
    <col min="4585" max="4585" width="9.42578125" style="652" customWidth="1"/>
    <col min="4586" max="4586" width="8.7109375" style="652" customWidth="1"/>
    <col min="4587" max="4587" width="9.28515625" style="652" customWidth="1"/>
    <col min="4588" max="4588" width="10.140625" style="652" customWidth="1"/>
    <col min="4589" max="4589" width="5.140625" style="652" customWidth="1"/>
    <col min="4590" max="4590" width="10.140625" style="652" customWidth="1"/>
    <col min="4591" max="4591" width="6.42578125" style="652" customWidth="1"/>
    <col min="4592" max="4592" width="11.42578125" style="652"/>
    <col min="4593" max="4593" width="1.28515625" style="652" customWidth="1"/>
    <col min="4594" max="4594" width="1.42578125" style="652" customWidth="1"/>
    <col min="4595" max="4595" width="8.28515625" style="652" customWidth="1"/>
    <col min="4596" max="4596" width="11.42578125" style="652"/>
    <col min="4597" max="4598" width="10.7109375" style="652" customWidth="1"/>
    <col min="4599" max="4599" width="10.28515625" style="652" customWidth="1"/>
    <col min="4600" max="4600" width="11.28515625" style="652" customWidth="1"/>
    <col min="4601" max="4601" width="7.7109375" style="652" customWidth="1"/>
    <col min="4602" max="4602" width="10.140625" style="652" customWidth="1"/>
    <col min="4603" max="4603" width="6.5703125" style="652" customWidth="1"/>
    <col min="4604" max="4604" width="1.140625" style="652" customWidth="1"/>
    <col min="4605" max="4605" width="24.5703125" style="652" customWidth="1"/>
    <col min="4606" max="4606" width="9.85546875" style="652" customWidth="1"/>
    <col min="4607" max="4607" width="10.7109375" style="652" customWidth="1"/>
    <col min="4608" max="4608" width="10.85546875" style="652" customWidth="1"/>
    <col min="4609" max="4609" width="11.140625" style="652" customWidth="1"/>
    <col min="4610" max="4610" width="9.85546875" style="652" customWidth="1"/>
    <col min="4611" max="4611" width="1" style="652" customWidth="1"/>
    <col min="4612" max="4612" width="16.5703125" style="652" customWidth="1"/>
    <col min="4613" max="4613" width="0.5703125" style="652" customWidth="1"/>
    <col min="4614" max="4614" width="0.7109375" style="652" customWidth="1"/>
    <col min="4615" max="4615" width="27.85546875" style="652" customWidth="1"/>
    <col min="4616" max="4616" width="0.85546875" style="652" customWidth="1"/>
    <col min="4617" max="4617" width="27.42578125" style="652" customWidth="1"/>
    <col min="4618" max="4618" width="14.7109375" style="652" customWidth="1"/>
    <col min="4619" max="4619" width="0.42578125" style="652" customWidth="1"/>
    <col min="4620" max="4620" width="0.7109375" style="652" customWidth="1"/>
    <col min="4621" max="4621" width="21.7109375" style="652" customWidth="1"/>
    <col min="4622" max="4622" width="1.28515625" style="652" customWidth="1"/>
    <col min="4623" max="4623" width="21.140625" style="652" customWidth="1"/>
    <col min="4624" max="4828" width="11.42578125" style="652"/>
    <col min="4829" max="4829" width="0.7109375" style="652" customWidth="1"/>
    <col min="4830" max="4831" width="1.5703125" style="652" customWidth="1"/>
    <col min="4832" max="4832" width="16.42578125" style="652" customWidth="1"/>
    <col min="4833" max="4835" width="10.42578125" style="652" customWidth="1"/>
    <col min="4836" max="4836" width="8.7109375" style="652" customWidth="1"/>
    <col min="4837" max="4837" width="0.7109375" style="652" customWidth="1"/>
    <col min="4838" max="4838" width="3.140625" style="652" customWidth="1"/>
    <col min="4839" max="4839" width="1.140625" style="652" customWidth="1"/>
    <col min="4840" max="4840" width="18" style="652" customWidth="1"/>
    <col min="4841" max="4841" width="9.42578125" style="652" customWidth="1"/>
    <col min="4842" max="4842" width="8.7109375" style="652" customWidth="1"/>
    <col min="4843" max="4843" width="9.28515625" style="652" customWidth="1"/>
    <col min="4844" max="4844" width="10.140625" style="652" customWidth="1"/>
    <col min="4845" max="4845" width="5.140625" style="652" customWidth="1"/>
    <col min="4846" max="4846" width="10.140625" style="652" customWidth="1"/>
    <col min="4847" max="4847" width="6.42578125" style="652" customWidth="1"/>
    <col min="4848" max="4848" width="11.42578125" style="652"/>
    <col min="4849" max="4849" width="1.28515625" style="652" customWidth="1"/>
    <col min="4850" max="4850" width="1.42578125" style="652" customWidth="1"/>
    <col min="4851" max="4851" width="8.28515625" style="652" customWidth="1"/>
    <col min="4852" max="4852" width="11.42578125" style="652"/>
    <col min="4853" max="4854" width="10.7109375" style="652" customWidth="1"/>
    <col min="4855" max="4855" width="10.28515625" style="652" customWidth="1"/>
    <col min="4856" max="4856" width="11.28515625" style="652" customWidth="1"/>
    <col min="4857" max="4857" width="7.7109375" style="652" customWidth="1"/>
    <col min="4858" max="4858" width="10.140625" style="652" customWidth="1"/>
    <col min="4859" max="4859" width="6.5703125" style="652" customWidth="1"/>
    <col min="4860" max="4860" width="1.140625" style="652" customWidth="1"/>
    <col min="4861" max="4861" width="24.5703125" style="652" customWidth="1"/>
    <col min="4862" max="4862" width="9.85546875" style="652" customWidth="1"/>
    <col min="4863" max="4863" width="10.7109375" style="652" customWidth="1"/>
    <col min="4864" max="4864" width="10.85546875" style="652" customWidth="1"/>
    <col min="4865" max="4865" width="11.140625" style="652" customWidth="1"/>
    <col min="4866" max="4866" width="9.85546875" style="652" customWidth="1"/>
    <col min="4867" max="4867" width="1" style="652" customWidth="1"/>
    <col min="4868" max="4868" width="16.5703125" style="652" customWidth="1"/>
    <col min="4869" max="4869" width="0.5703125" style="652" customWidth="1"/>
    <col min="4870" max="4870" width="0.7109375" style="652" customWidth="1"/>
    <col min="4871" max="4871" width="27.85546875" style="652" customWidth="1"/>
    <col min="4872" max="4872" width="0.85546875" style="652" customWidth="1"/>
    <col min="4873" max="4873" width="27.42578125" style="652" customWidth="1"/>
    <col min="4874" max="4874" width="14.7109375" style="652" customWidth="1"/>
    <col min="4875" max="4875" width="0.42578125" style="652" customWidth="1"/>
    <col min="4876" max="4876" width="0.7109375" style="652" customWidth="1"/>
    <col min="4877" max="4877" width="21.7109375" style="652" customWidth="1"/>
    <col min="4878" max="4878" width="1.28515625" style="652" customWidth="1"/>
    <col min="4879" max="4879" width="21.140625" style="652" customWidth="1"/>
    <col min="4880" max="5084" width="11.42578125" style="652"/>
    <col min="5085" max="5085" width="0.7109375" style="652" customWidth="1"/>
    <col min="5086" max="5087" width="1.5703125" style="652" customWidth="1"/>
    <col min="5088" max="5088" width="16.42578125" style="652" customWidth="1"/>
    <col min="5089" max="5091" width="10.42578125" style="652" customWidth="1"/>
    <col min="5092" max="5092" width="8.7109375" style="652" customWidth="1"/>
    <col min="5093" max="5093" width="0.7109375" style="652" customWidth="1"/>
    <col min="5094" max="5094" width="3.140625" style="652" customWidth="1"/>
    <col min="5095" max="5095" width="1.140625" style="652" customWidth="1"/>
    <col min="5096" max="5096" width="18" style="652" customWidth="1"/>
    <col min="5097" max="5097" width="9.42578125" style="652" customWidth="1"/>
    <col min="5098" max="5098" width="8.7109375" style="652" customWidth="1"/>
    <col min="5099" max="5099" width="9.28515625" style="652" customWidth="1"/>
    <col min="5100" max="5100" width="10.140625" style="652" customWidth="1"/>
    <col min="5101" max="5101" width="5.140625" style="652" customWidth="1"/>
    <col min="5102" max="5102" width="10.140625" style="652" customWidth="1"/>
    <col min="5103" max="5103" width="6.42578125" style="652" customWidth="1"/>
    <col min="5104" max="5104" width="11.42578125" style="652"/>
    <col min="5105" max="5105" width="1.28515625" style="652" customWidth="1"/>
    <col min="5106" max="5106" width="1.42578125" style="652" customWidth="1"/>
    <col min="5107" max="5107" width="8.28515625" style="652" customWidth="1"/>
    <col min="5108" max="5108" width="11.42578125" style="652"/>
    <col min="5109" max="5110" width="10.7109375" style="652" customWidth="1"/>
    <col min="5111" max="5111" width="10.28515625" style="652" customWidth="1"/>
    <col min="5112" max="5112" width="11.28515625" style="652" customWidth="1"/>
    <col min="5113" max="5113" width="7.7109375" style="652" customWidth="1"/>
    <col min="5114" max="5114" width="10.140625" style="652" customWidth="1"/>
    <col min="5115" max="5115" width="6.5703125" style="652" customWidth="1"/>
    <col min="5116" max="5116" width="1.140625" style="652" customWidth="1"/>
    <col min="5117" max="5117" width="24.5703125" style="652" customWidth="1"/>
    <col min="5118" max="5118" width="9.85546875" style="652" customWidth="1"/>
    <col min="5119" max="5119" width="10.7109375" style="652" customWidth="1"/>
    <col min="5120" max="5120" width="10.85546875" style="652" customWidth="1"/>
    <col min="5121" max="5121" width="11.140625" style="652" customWidth="1"/>
    <col min="5122" max="5122" width="9.85546875" style="652" customWidth="1"/>
    <col min="5123" max="5123" width="1" style="652" customWidth="1"/>
    <col min="5124" max="5124" width="16.5703125" style="652" customWidth="1"/>
    <col min="5125" max="5125" width="0.5703125" style="652" customWidth="1"/>
    <col min="5126" max="5126" width="0.7109375" style="652" customWidth="1"/>
    <col min="5127" max="5127" width="27.85546875" style="652" customWidth="1"/>
    <col min="5128" max="5128" width="0.85546875" style="652" customWidth="1"/>
    <col min="5129" max="5129" width="27.42578125" style="652" customWidth="1"/>
    <col min="5130" max="5130" width="14.7109375" style="652" customWidth="1"/>
    <col min="5131" max="5131" width="0.42578125" style="652" customWidth="1"/>
    <col min="5132" max="5132" width="0.7109375" style="652" customWidth="1"/>
    <col min="5133" max="5133" width="21.7109375" style="652" customWidth="1"/>
    <col min="5134" max="5134" width="1.28515625" style="652" customWidth="1"/>
    <col min="5135" max="5135" width="21.140625" style="652" customWidth="1"/>
    <col min="5136" max="5340" width="11.42578125" style="652"/>
    <col min="5341" max="5341" width="0.7109375" style="652" customWidth="1"/>
    <col min="5342" max="5343" width="1.5703125" style="652" customWidth="1"/>
    <col min="5344" max="5344" width="16.42578125" style="652" customWidth="1"/>
    <col min="5345" max="5347" width="10.42578125" style="652" customWidth="1"/>
    <col min="5348" max="5348" width="8.7109375" style="652" customWidth="1"/>
    <col min="5349" max="5349" width="0.7109375" style="652" customWidth="1"/>
    <col min="5350" max="5350" width="3.140625" style="652" customWidth="1"/>
    <col min="5351" max="5351" width="1.140625" style="652" customWidth="1"/>
    <col min="5352" max="5352" width="18" style="652" customWidth="1"/>
    <col min="5353" max="5353" width="9.42578125" style="652" customWidth="1"/>
    <col min="5354" max="5354" width="8.7109375" style="652" customWidth="1"/>
    <col min="5355" max="5355" width="9.28515625" style="652" customWidth="1"/>
    <col min="5356" max="5356" width="10.140625" style="652" customWidth="1"/>
    <col min="5357" max="5357" width="5.140625" style="652" customWidth="1"/>
    <col min="5358" max="5358" width="10.140625" style="652" customWidth="1"/>
    <col min="5359" max="5359" width="6.42578125" style="652" customWidth="1"/>
    <col min="5360" max="5360" width="11.42578125" style="652"/>
    <col min="5361" max="5361" width="1.28515625" style="652" customWidth="1"/>
    <col min="5362" max="5362" width="1.42578125" style="652" customWidth="1"/>
    <col min="5363" max="5363" width="8.28515625" style="652" customWidth="1"/>
    <col min="5364" max="5364" width="11.42578125" style="652"/>
    <col min="5365" max="5366" width="10.7109375" style="652" customWidth="1"/>
    <col min="5367" max="5367" width="10.28515625" style="652" customWidth="1"/>
    <col min="5368" max="5368" width="11.28515625" style="652" customWidth="1"/>
    <col min="5369" max="5369" width="7.7109375" style="652" customWidth="1"/>
    <col min="5370" max="5370" width="10.140625" style="652" customWidth="1"/>
    <col min="5371" max="5371" width="6.5703125" style="652" customWidth="1"/>
    <col min="5372" max="5372" width="1.140625" style="652" customWidth="1"/>
    <col min="5373" max="5373" width="24.5703125" style="652" customWidth="1"/>
    <col min="5374" max="5374" width="9.85546875" style="652" customWidth="1"/>
    <col min="5375" max="5375" width="10.7109375" style="652" customWidth="1"/>
    <col min="5376" max="5376" width="10.85546875" style="652" customWidth="1"/>
    <col min="5377" max="5377" width="11.140625" style="652" customWidth="1"/>
    <col min="5378" max="5378" width="9.85546875" style="652" customWidth="1"/>
    <col min="5379" max="5379" width="1" style="652" customWidth="1"/>
    <col min="5380" max="5380" width="16.5703125" style="652" customWidth="1"/>
    <col min="5381" max="5381" width="0.5703125" style="652" customWidth="1"/>
    <col min="5382" max="5382" width="0.7109375" style="652" customWidth="1"/>
    <col min="5383" max="5383" width="27.85546875" style="652" customWidth="1"/>
    <col min="5384" max="5384" width="0.85546875" style="652" customWidth="1"/>
    <col min="5385" max="5385" width="27.42578125" style="652" customWidth="1"/>
    <col min="5386" max="5386" width="14.7109375" style="652" customWidth="1"/>
    <col min="5387" max="5387" width="0.42578125" style="652" customWidth="1"/>
    <col min="5388" max="5388" width="0.7109375" style="652" customWidth="1"/>
    <col min="5389" max="5389" width="21.7109375" style="652" customWidth="1"/>
    <col min="5390" max="5390" width="1.28515625" style="652" customWidth="1"/>
    <col min="5391" max="5391" width="21.140625" style="652" customWidth="1"/>
    <col min="5392" max="5596" width="11.42578125" style="652"/>
    <col min="5597" max="5597" width="0.7109375" style="652" customWidth="1"/>
    <col min="5598" max="5599" width="1.5703125" style="652" customWidth="1"/>
    <col min="5600" max="5600" width="16.42578125" style="652" customWidth="1"/>
    <col min="5601" max="5603" width="10.42578125" style="652" customWidth="1"/>
    <col min="5604" max="5604" width="8.7109375" style="652" customWidth="1"/>
    <col min="5605" max="5605" width="0.7109375" style="652" customWidth="1"/>
    <col min="5606" max="5606" width="3.140625" style="652" customWidth="1"/>
    <col min="5607" max="5607" width="1.140625" style="652" customWidth="1"/>
    <col min="5608" max="5608" width="18" style="652" customWidth="1"/>
    <col min="5609" max="5609" width="9.42578125" style="652" customWidth="1"/>
    <col min="5610" max="5610" width="8.7109375" style="652" customWidth="1"/>
    <col min="5611" max="5611" width="9.28515625" style="652" customWidth="1"/>
    <col min="5612" max="5612" width="10.140625" style="652" customWidth="1"/>
    <col min="5613" max="5613" width="5.140625" style="652" customWidth="1"/>
    <col min="5614" max="5614" width="10.140625" style="652" customWidth="1"/>
    <col min="5615" max="5615" width="6.42578125" style="652" customWidth="1"/>
    <col min="5616" max="5616" width="11.42578125" style="652"/>
    <col min="5617" max="5617" width="1.28515625" style="652" customWidth="1"/>
    <col min="5618" max="5618" width="1.42578125" style="652" customWidth="1"/>
    <col min="5619" max="5619" width="8.28515625" style="652" customWidth="1"/>
    <col min="5620" max="5620" width="11.42578125" style="652"/>
    <col min="5621" max="5622" width="10.7109375" style="652" customWidth="1"/>
    <col min="5623" max="5623" width="10.28515625" style="652" customWidth="1"/>
    <col min="5624" max="5624" width="11.28515625" style="652" customWidth="1"/>
    <col min="5625" max="5625" width="7.7109375" style="652" customWidth="1"/>
    <col min="5626" max="5626" width="10.140625" style="652" customWidth="1"/>
    <col min="5627" max="5627" width="6.5703125" style="652" customWidth="1"/>
    <col min="5628" max="5628" width="1.140625" style="652" customWidth="1"/>
    <col min="5629" max="5629" width="24.5703125" style="652" customWidth="1"/>
    <col min="5630" max="5630" width="9.85546875" style="652" customWidth="1"/>
    <col min="5631" max="5631" width="10.7109375" style="652" customWidth="1"/>
    <col min="5632" max="5632" width="10.85546875" style="652" customWidth="1"/>
    <col min="5633" max="5633" width="11.140625" style="652" customWidth="1"/>
    <col min="5634" max="5634" width="9.85546875" style="652" customWidth="1"/>
    <col min="5635" max="5635" width="1" style="652" customWidth="1"/>
    <col min="5636" max="5636" width="16.5703125" style="652" customWidth="1"/>
    <col min="5637" max="5637" width="0.5703125" style="652" customWidth="1"/>
    <col min="5638" max="5638" width="0.7109375" style="652" customWidth="1"/>
    <col min="5639" max="5639" width="27.85546875" style="652" customWidth="1"/>
    <col min="5640" max="5640" width="0.85546875" style="652" customWidth="1"/>
    <col min="5641" max="5641" width="27.42578125" style="652" customWidth="1"/>
    <col min="5642" max="5642" width="14.7109375" style="652" customWidth="1"/>
    <col min="5643" max="5643" width="0.42578125" style="652" customWidth="1"/>
    <col min="5644" max="5644" width="0.7109375" style="652" customWidth="1"/>
    <col min="5645" max="5645" width="21.7109375" style="652" customWidth="1"/>
    <col min="5646" max="5646" width="1.28515625" style="652" customWidth="1"/>
    <col min="5647" max="5647" width="21.140625" style="652" customWidth="1"/>
    <col min="5648" max="5852" width="11.42578125" style="652"/>
    <col min="5853" max="5853" width="0.7109375" style="652" customWidth="1"/>
    <col min="5854" max="5855" width="1.5703125" style="652" customWidth="1"/>
    <col min="5856" max="5856" width="16.42578125" style="652" customWidth="1"/>
    <col min="5857" max="5859" width="10.42578125" style="652" customWidth="1"/>
    <col min="5860" max="5860" width="8.7109375" style="652" customWidth="1"/>
    <col min="5861" max="5861" width="0.7109375" style="652" customWidth="1"/>
    <col min="5862" max="5862" width="3.140625" style="652" customWidth="1"/>
    <col min="5863" max="5863" width="1.140625" style="652" customWidth="1"/>
    <col min="5864" max="5864" width="18" style="652" customWidth="1"/>
    <col min="5865" max="5865" width="9.42578125" style="652" customWidth="1"/>
    <col min="5866" max="5866" width="8.7109375" style="652" customWidth="1"/>
    <col min="5867" max="5867" width="9.28515625" style="652" customWidth="1"/>
    <col min="5868" max="5868" width="10.140625" style="652" customWidth="1"/>
    <col min="5869" max="5869" width="5.140625" style="652" customWidth="1"/>
    <col min="5870" max="5870" width="10.140625" style="652" customWidth="1"/>
    <col min="5871" max="5871" width="6.42578125" style="652" customWidth="1"/>
    <col min="5872" max="5872" width="11.42578125" style="652"/>
    <col min="5873" max="5873" width="1.28515625" style="652" customWidth="1"/>
    <col min="5874" max="5874" width="1.42578125" style="652" customWidth="1"/>
    <col min="5875" max="5875" width="8.28515625" style="652" customWidth="1"/>
    <col min="5876" max="5876" width="11.42578125" style="652"/>
    <col min="5877" max="5878" width="10.7109375" style="652" customWidth="1"/>
    <col min="5879" max="5879" width="10.28515625" style="652" customWidth="1"/>
    <col min="5880" max="5880" width="11.28515625" style="652" customWidth="1"/>
    <col min="5881" max="5881" width="7.7109375" style="652" customWidth="1"/>
    <col min="5882" max="5882" width="10.140625" style="652" customWidth="1"/>
    <col min="5883" max="5883" width="6.5703125" style="652" customWidth="1"/>
    <col min="5884" max="5884" width="1.140625" style="652" customWidth="1"/>
    <col min="5885" max="5885" width="24.5703125" style="652" customWidth="1"/>
    <col min="5886" max="5886" width="9.85546875" style="652" customWidth="1"/>
    <col min="5887" max="5887" width="10.7109375" style="652" customWidth="1"/>
    <col min="5888" max="5888" width="10.85546875" style="652" customWidth="1"/>
    <col min="5889" max="5889" width="11.140625" style="652" customWidth="1"/>
    <col min="5890" max="5890" width="9.85546875" style="652" customWidth="1"/>
    <col min="5891" max="5891" width="1" style="652" customWidth="1"/>
    <col min="5892" max="5892" width="16.5703125" style="652" customWidth="1"/>
    <col min="5893" max="5893" width="0.5703125" style="652" customWidth="1"/>
    <col min="5894" max="5894" width="0.7109375" style="652" customWidth="1"/>
    <col min="5895" max="5895" width="27.85546875" style="652" customWidth="1"/>
    <col min="5896" max="5896" width="0.85546875" style="652" customWidth="1"/>
    <col min="5897" max="5897" width="27.42578125" style="652" customWidth="1"/>
    <col min="5898" max="5898" width="14.7109375" style="652" customWidth="1"/>
    <col min="5899" max="5899" width="0.42578125" style="652" customWidth="1"/>
    <col min="5900" max="5900" width="0.7109375" style="652" customWidth="1"/>
    <col min="5901" max="5901" width="21.7109375" style="652" customWidth="1"/>
    <col min="5902" max="5902" width="1.28515625" style="652" customWidth="1"/>
    <col min="5903" max="5903" width="21.140625" style="652" customWidth="1"/>
    <col min="5904" max="6108" width="11.42578125" style="652"/>
    <col min="6109" max="6109" width="0.7109375" style="652" customWidth="1"/>
    <col min="6110" max="6111" width="1.5703125" style="652" customWidth="1"/>
    <col min="6112" max="6112" width="16.42578125" style="652" customWidth="1"/>
    <col min="6113" max="6115" width="10.42578125" style="652" customWidth="1"/>
    <col min="6116" max="6116" width="8.7109375" style="652" customWidth="1"/>
    <col min="6117" max="6117" width="0.7109375" style="652" customWidth="1"/>
    <col min="6118" max="6118" width="3.140625" style="652" customWidth="1"/>
    <col min="6119" max="6119" width="1.140625" style="652" customWidth="1"/>
    <col min="6120" max="6120" width="18" style="652" customWidth="1"/>
    <col min="6121" max="6121" width="9.42578125" style="652" customWidth="1"/>
    <col min="6122" max="6122" width="8.7109375" style="652" customWidth="1"/>
    <col min="6123" max="6123" width="9.28515625" style="652" customWidth="1"/>
    <col min="6124" max="6124" width="10.140625" style="652" customWidth="1"/>
    <col min="6125" max="6125" width="5.140625" style="652" customWidth="1"/>
    <col min="6126" max="6126" width="10.140625" style="652" customWidth="1"/>
    <col min="6127" max="6127" width="6.42578125" style="652" customWidth="1"/>
    <col min="6128" max="6128" width="11.42578125" style="652"/>
    <col min="6129" max="6129" width="1.28515625" style="652" customWidth="1"/>
    <col min="6130" max="6130" width="1.42578125" style="652" customWidth="1"/>
    <col min="6131" max="6131" width="8.28515625" style="652" customWidth="1"/>
    <col min="6132" max="6132" width="11.42578125" style="652"/>
    <col min="6133" max="6134" width="10.7109375" style="652" customWidth="1"/>
    <col min="6135" max="6135" width="10.28515625" style="652" customWidth="1"/>
    <col min="6136" max="6136" width="11.28515625" style="652" customWidth="1"/>
    <col min="6137" max="6137" width="7.7109375" style="652" customWidth="1"/>
    <col min="6138" max="6138" width="10.140625" style="652" customWidth="1"/>
    <col min="6139" max="6139" width="6.5703125" style="652" customWidth="1"/>
    <col min="6140" max="6140" width="1.140625" style="652" customWidth="1"/>
    <col min="6141" max="6141" width="24.5703125" style="652" customWidth="1"/>
    <col min="6142" max="6142" width="9.85546875" style="652" customWidth="1"/>
    <col min="6143" max="6143" width="10.7109375" style="652" customWidth="1"/>
    <col min="6144" max="6144" width="10.85546875" style="652" customWidth="1"/>
    <col min="6145" max="6145" width="11.140625" style="652" customWidth="1"/>
    <col min="6146" max="6146" width="9.85546875" style="652" customWidth="1"/>
    <col min="6147" max="6147" width="1" style="652" customWidth="1"/>
    <col min="6148" max="6148" width="16.5703125" style="652" customWidth="1"/>
    <col min="6149" max="6149" width="0.5703125" style="652" customWidth="1"/>
    <col min="6150" max="6150" width="0.7109375" style="652" customWidth="1"/>
    <col min="6151" max="6151" width="27.85546875" style="652" customWidth="1"/>
    <col min="6152" max="6152" width="0.85546875" style="652" customWidth="1"/>
    <col min="6153" max="6153" width="27.42578125" style="652" customWidth="1"/>
    <col min="6154" max="6154" width="14.7109375" style="652" customWidth="1"/>
    <col min="6155" max="6155" width="0.42578125" style="652" customWidth="1"/>
    <col min="6156" max="6156" width="0.7109375" style="652" customWidth="1"/>
    <col min="6157" max="6157" width="21.7109375" style="652" customWidth="1"/>
    <col min="6158" max="6158" width="1.28515625" style="652" customWidth="1"/>
    <col min="6159" max="6159" width="21.140625" style="652" customWidth="1"/>
    <col min="6160" max="6364" width="11.42578125" style="652"/>
    <col min="6365" max="6365" width="0.7109375" style="652" customWidth="1"/>
    <col min="6366" max="6367" width="1.5703125" style="652" customWidth="1"/>
    <col min="6368" max="6368" width="16.42578125" style="652" customWidth="1"/>
    <col min="6369" max="6371" width="10.42578125" style="652" customWidth="1"/>
    <col min="6372" max="6372" width="8.7109375" style="652" customWidth="1"/>
    <col min="6373" max="6373" width="0.7109375" style="652" customWidth="1"/>
    <col min="6374" max="6374" width="3.140625" style="652" customWidth="1"/>
    <col min="6375" max="6375" width="1.140625" style="652" customWidth="1"/>
    <col min="6376" max="6376" width="18" style="652" customWidth="1"/>
    <col min="6377" max="6377" width="9.42578125" style="652" customWidth="1"/>
    <col min="6378" max="6378" width="8.7109375" style="652" customWidth="1"/>
    <col min="6379" max="6379" width="9.28515625" style="652" customWidth="1"/>
    <col min="6380" max="6380" width="10.140625" style="652" customWidth="1"/>
    <col min="6381" max="6381" width="5.140625" style="652" customWidth="1"/>
    <col min="6382" max="6382" width="10.140625" style="652" customWidth="1"/>
    <col min="6383" max="6383" width="6.42578125" style="652" customWidth="1"/>
    <col min="6384" max="6384" width="11.42578125" style="652"/>
    <col min="6385" max="6385" width="1.28515625" style="652" customWidth="1"/>
    <col min="6386" max="6386" width="1.42578125" style="652" customWidth="1"/>
    <col min="6387" max="6387" width="8.28515625" style="652" customWidth="1"/>
    <col min="6388" max="6388" width="11.42578125" style="652"/>
    <col min="6389" max="6390" width="10.7109375" style="652" customWidth="1"/>
    <col min="6391" max="6391" width="10.28515625" style="652" customWidth="1"/>
    <col min="6392" max="6392" width="11.28515625" style="652" customWidth="1"/>
    <col min="6393" max="6393" width="7.7109375" style="652" customWidth="1"/>
    <col min="6394" max="6394" width="10.140625" style="652" customWidth="1"/>
    <col min="6395" max="6395" width="6.5703125" style="652" customWidth="1"/>
    <col min="6396" max="6396" width="1.140625" style="652" customWidth="1"/>
    <col min="6397" max="6397" width="24.5703125" style="652" customWidth="1"/>
    <col min="6398" max="6398" width="9.85546875" style="652" customWidth="1"/>
    <col min="6399" max="6399" width="10.7109375" style="652" customWidth="1"/>
    <col min="6400" max="6400" width="10.85546875" style="652" customWidth="1"/>
    <col min="6401" max="6401" width="11.140625" style="652" customWidth="1"/>
    <col min="6402" max="6402" width="9.85546875" style="652" customWidth="1"/>
    <col min="6403" max="6403" width="1" style="652" customWidth="1"/>
    <col min="6404" max="6404" width="16.5703125" style="652" customWidth="1"/>
    <col min="6405" max="6405" width="0.5703125" style="652" customWidth="1"/>
    <col min="6406" max="6406" width="0.7109375" style="652" customWidth="1"/>
    <col min="6407" max="6407" width="27.85546875" style="652" customWidth="1"/>
    <col min="6408" max="6408" width="0.85546875" style="652" customWidth="1"/>
    <col min="6409" max="6409" width="27.42578125" style="652" customWidth="1"/>
    <col min="6410" max="6410" width="14.7109375" style="652" customWidth="1"/>
    <col min="6411" max="6411" width="0.42578125" style="652" customWidth="1"/>
    <col min="6412" max="6412" width="0.7109375" style="652" customWidth="1"/>
    <col min="6413" max="6413" width="21.7109375" style="652" customWidth="1"/>
    <col min="6414" max="6414" width="1.28515625" style="652" customWidth="1"/>
    <col min="6415" max="6415" width="21.140625" style="652" customWidth="1"/>
    <col min="6416" max="6620" width="11.42578125" style="652"/>
    <col min="6621" max="6621" width="0.7109375" style="652" customWidth="1"/>
    <col min="6622" max="6623" width="1.5703125" style="652" customWidth="1"/>
    <col min="6624" max="6624" width="16.42578125" style="652" customWidth="1"/>
    <col min="6625" max="6627" width="10.42578125" style="652" customWidth="1"/>
    <col min="6628" max="6628" width="8.7109375" style="652" customWidth="1"/>
    <col min="6629" max="6629" width="0.7109375" style="652" customWidth="1"/>
    <col min="6630" max="6630" width="3.140625" style="652" customWidth="1"/>
    <col min="6631" max="6631" width="1.140625" style="652" customWidth="1"/>
    <col min="6632" max="6632" width="18" style="652" customWidth="1"/>
    <col min="6633" max="6633" width="9.42578125" style="652" customWidth="1"/>
    <col min="6634" max="6634" width="8.7109375" style="652" customWidth="1"/>
    <col min="6635" max="6635" width="9.28515625" style="652" customWidth="1"/>
    <col min="6636" max="6636" width="10.140625" style="652" customWidth="1"/>
    <col min="6637" max="6637" width="5.140625" style="652" customWidth="1"/>
    <col min="6638" max="6638" width="10.140625" style="652" customWidth="1"/>
    <col min="6639" max="6639" width="6.42578125" style="652" customWidth="1"/>
    <col min="6640" max="6640" width="11.42578125" style="652"/>
    <col min="6641" max="6641" width="1.28515625" style="652" customWidth="1"/>
    <col min="6642" max="6642" width="1.42578125" style="652" customWidth="1"/>
    <col min="6643" max="6643" width="8.28515625" style="652" customWidth="1"/>
    <col min="6644" max="6644" width="11.42578125" style="652"/>
    <col min="6645" max="6646" width="10.7109375" style="652" customWidth="1"/>
    <col min="6647" max="6647" width="10.28515625" style="652" customWidth="1"/>
    <col min="6648" max="6648" width="11.28515625" style="652" customWidth="1"/>
    <col min="6649" max="6649" width="7.7109375" style="652" customWidth="1"/>
    <col min="6650" max="6650" width="10.140625" style="652" customWidth="1"/>
    <col min="6651" max="6651" width="6.5703125" style="652" customWidth="1"/>
    <col min="6652" max="6652" width="1.140625" style="652" customWidth="1"/>
    <col min="6653" max="6653" width="24.5703125" style="652" customWidth="1"/>
    <col min="6654" max="6654" width="9.85546875" style="652" customWidth="1"/>
    <col min="6655" max="6655" width="10.7109375" style="652" customWidth="1"/>
    <col min="6656" max="6656" width="10.85546875" style="652" customWidth="1"/>
    <col min="6657" max="6657" width="11.140625" style="652" customWidth="1"/>
    <col min="6658" max="6658" width="9.85546875" style="652" customWidth="1"/>
    <col min="6659" max="6659" width="1" style="652" customWidth="1"/>
    <col min="6660" max="6660" width="16.5703125" style="652" customWidth="1"/>
    <col min="6661" max="6661" width="0.5703125" style="652" customWidth="1"/>
    <col min="6662" max="6662" width="0.7109375" style="652" customWidth="1"/>
    <col min="6663" max="6663" width="27.85546875" style="652" customWidth="1"/>
    <col min="6664" max="6664" width="0.85546875" style="652" customWidth="1"/>
    <col min="6665" max="6665" width="27.42578125" style="652" customWidth="1"/>
    <col min="6666" max="6666" width="14.7109375" style="652" customWidth="1"/>
    <col min="6667" max="6667" width="0.42578125" style="652" customWidth="1"/>
    <col min="6668" max="6668" width="0.7109375" style="652" customWidth="1"/>
    <col min="6669" max="6669" width="21.7109375" style="652" customWidth="1"/>
    <col min="6670" max="6670" width="1.28515625" style="652" customWidth="1"/>
    <col min="6671" max="6671" width="21.140625" style="652" customWidth="1"/>
    <col min="6672" max="6876" width="11.42578125" style="652"/>
    <col min="6877" max="6877" width="0.7109375" style="652" customWidth="1"/>
    <col min="6878" max="6879" width="1.5703125" style="652" customWidth="1"/>
    <col min="6880" max="6880" width="16.42578125" style="652" customWidth="1"/>
    <col min="6881" max="6883" width="10.42578125" style="652" customWidth="1"/>
    <col min="6884" max="6884" width="8.7109375" style="652" customWidth="1"/>
    <col min="6885" max="6885" width="0.7109375" style="652" customWidth="1"/>
    <col min="6886" max="6886" width="3.140625" style="652" customWidth="1"/>
    <col min="6887" max="6887" width="1.140625" style="652" customWidth="1"/>
    <col min="6888" max="6888" width="18" style="652" customWidth="1"/>
    <col min="6889" max="6889" width="9.42578125" style="652" customWidth="1"/>
    <col min="6890" max="6890" width="8.7109375" style="652" customWidth="1"/>
    <col min="6891" max="6891" width="9.28515625" style="652" customWidth="1"/>
    <col min="6892" max="6892" width="10.140625" style="652" customWidth="1"/>
    <col min="6893" max="6893" width="5.140625" style="652" customWidth="1"/>
    <col min="6894" max="6894" width="10.140625" style="652" customWidth="1"/>
    <col min="6895" max="6895" width="6.42578125" style="652" customWidth="1"/>
    <col min="6896" max="6896" width="11.42578125" style="652"/>
    <col min="6897" max="6897" width="1.28515625" style="652" customWidth="1"/>
    <col min="6898" max="6898" width="1.42578125" style="652" customWidth="1"/>
    <col min="6899" max="6899" width="8.28515625" style="652" customWidth="1"/>
    <col min="6900" max="6900" width="11.42578125" style="652"/>
    <col min="6901" max="6902" width="10.7109375" style="652" customWidth="1"/>
    <col min="6903" max="6903" width="10.28515625" style="652" customWidth="1"/>
    <col min="6904" max="6904" width="11.28515625" style="652" customWidth="1"/>
    <col min="6905" max="6905" width="7.7109375" style="652" customWidth="1"/>
    <col min="6906" max="6906" width="10.140625" style="652" customWidth="1"/>
    <col min="6907" max="6907" width="6.5703125" style="652" customWidth="1"/>
    <col min="6908" max="6908" width="1.140625" style="652" customWidth="1"/>
    <col min="6909" max="6909" width="24.5703125" style="652" customWidth="1"/>
    <col min="6910" max="6910" width="9.85546875" style="652" customWidth="1"/>
    <col min="6911" max="6911" width="10.7109375" style="652" customWidth="1"/>
    <col min="6912" max="6912" width="10.85546875" style="652" customWidth="1"/>
    <col min="6913" max="6913" width="11.140625" style="652" customWidth="1"/>
    <col min="6914" max="6914" width="9.85546875" style="652" customWidth="1"/>
    <col min="6915" max="6915" width="1" style="652" customWidth="1"/>
    <col min="6916" max="6916" width="16.5703125" style="652" customWidth="1"/>
    <col min="6917" max="6917" width="0.5703125" style="652" customWidth="1"/>
    <col min="6918" max="6918" width="0.7109375" style="652" customWidth="1"/>
    <col min="6919" max="6919" width="27.85546875" style="652" customWidth="1"/>
    <col min="6920" max="6920" width="0.85546875" style="652" customWidth="1"/>
    <col min="6921" max="6921" width="27.42578125" style="652" customWidth="1"/>
    <col min="6922" max="6922" width="14.7109375" style="652" customWidth="1"/>
    <col min="6923" max="6923" width="0.42578125" style="652" customWidth="1"/>
    <col min="6924" max="6924" width="0.7109375" style="652" customWidth="1"/>
    <col min="6925" max="6925" width="21.7109375" style="652" customWidth="1"/>
    <col min="6926" max="6926" width="1.28515625" style="652" customWidth="1"/>
    <col min="6927" max="6927" width="21.140625" style="652" customWidth="1"/>
    <col min="6928" max="7132" width="11.42578125" style="652"/>
    <col min="7133" max="7133" width="0.7109375" style="652" customWidth="1"/>
    <col min="7134" max="7135" width="1.5703125" style="652" customWidth="1"/>
    <col min="7136" max="7136" width="16.42578125" style="652" customWidth="1"/>
    <col min="7137" max="7139" width="10.42578125" style="652" customWidth="1"/>
    <col min="7140" max="7140" width="8.7109375" style="652" customWidth="1"/>
    <col min="7141" max="7141" width="0.7109375" style="652" customWidth="1"/>
    <col min="7142" max="7142" width="3.140625" style="652" customWidth="1"/>
    <col min="7143" max="7143" width="1.140625" style="652" customWidth="1"/>
    <col min="7144" max="7144" width="18" style="652" customWidth="1"/>
    <col min="7145" max="7145" width="9.42578125" style="652" customWidth="1"/>
    <col min="7146" max="7146" width="8.7109375" style="652" customWidth="1"/>
    <col min="7147" max="7147" width="9.28515625" style="652" customWidth="1"/>
    <col min="7148" max="7148" width="10.140625" style="652" customWidth="1"/>
    <col min="7149" max="7149" width="5.140625" style="652" customWidth="1"/>
    <col min="7150" max="7150" width="10.140625" style="652" customWidth="1"/>
    <col min="7151" max="7151" width="6.42578125" style="652" customWidth="1"/>
    <col min="7152" max="7152" width="11.42578125" style="652"/>
    <col min="7153" max="7153" width="1.28515625" style="652" customWidth="1"/>
    <col min="7154" max="7154" width="1.42578125" style="652" customWidth="1"/>
    <col min="7155" max="7155" width="8.28515625" style="652" customWidth="1"/>
    <col min="7156" max="7156" width="11.42578125" style="652"/>
    <col min="7157" max="7158" width="10.7109375" style="652" customWidth="1"/>
    <col min="7159" max="7159" width="10.28515625" style="652" customWidth="1"/>
    <col min="7160" max="7160" width="11.28515625" style="652" customWidth="1"/>
    <col min="7161" max="7161" width="7.7109375" style="652" customWidth="1"/>
    <col min="7162" max="7162" width="10.140625" style="652" customWidth="1"/>
    <col min="7163" max="7163" width="6.5703125" style="652" customWidth="1"/>
    <col min="7164" max="7164" width="1.140625" style="652" customWidth="1"/>
    <col min="7165" max="7165" width="24.5703125" style="652" customWidth="1"/>
    <col min="7166" max="7166" width="9.85546875" style="652" customWidth="1"/>
    <col min="7167" max="7167" width="10.7109375" style="652" customWidth="1"/>
    <col min="7168" max="7168" width="10.85546875" style="652" customWidth="1"/>
    <col min="7169" max="7169" width="11.140625" style="652" customWidth="1"/>
    <col min="7170" max="7170" width="9.85546875" style="652" customWidth="1"/>
    <col min="7171" max="7171" width="1" style="652" customWidth="1"/>
    <col min="7172" max="7172" width="16.5703125" style="652" customWidth="1"/>
    <col min="7173" max="7173" width="0.5703125" style="652" customWidth="1"/>
    <col min="7174" max="7174" width="0.7109375" style="652" customWidth="1"/>
    <col min="7175" max="7175" width="27.85546875" style="652" customWidth="1"/>
    <col min="7176" max="7176" width="0.85546875" style="652" customWidth="1"/>
    <col min="7177" max="7177" width="27.42578125" style="652" customWidth="1"/>
    <col min="7178" max="7178" width="14.7109375" style="652" customWidth="1"/>
    <col min="7179" max="7179" width="0.42578125" style="652" customWidth="1"/>
    <col min="7180" max="7180" width="0.7109375" style="652" customWidth="1"/>
    <col min="7181" max="7181" width="21.7109375" style="652" customWidth="1"/>
    <col min="7182" max="7182" width="1.28515625" style="652" customWidth="1"/>
    <col min="7183" max="7183" width="21.140625" style="652" customWidth="1"/>
    <col min="7184" max="7388" width="11.42578125" style="652"/>
    <col min="7389" max="7389" width="0.7109375" style="652" customWidth="1"/>
    <col min="7390" max="7391" width="1.5703125" style="652" customWidth="1"/>
    <col min="7392" max="7392" width="16.42578125" style="652" customWidth="1"/>
    <col min="7393" max="7395" width="10.42578125" style="652" customWidth="1"/>
    <col min="7396" max="7396" width="8.7109375" style="652" customWidth="1"/>
    <col min="7397" max="7397" width="0.7109375" style="652" customWidth="1"/>
    <col min="7398" max="7398" width="3.140625" style="652" customWidth="1"/>
    <col min="7399" max="7399" width="1.140625" style="652" customWidth="1"/>
    <col min="7400" max="7400" width="18" style="652" customWidth="1"/>
    <col min="7401" max="7401" width="9.42578125" style="652" customWidth="1"/>
    <col min="7402" max="7402" width="8.7109375" style="652" customWidth="1"/>
    <col min="7403" max="7403" width="9.28515625" style="652" customWidth="1"/>
    <col min="7404" max="7404" width="10.140625" style="652" customWidth="1"/>
    <col min="7405" max="7405" width="5.140625" style="652" customWidth="1"/>
    <col min="7406" max="7406" width="10.140625" style="652" customWidth="1"/>
    <col min="7407" max="7407" width="6.42578125" style="652" customWidth="1"/>
    <col min="7408" max="7408" width="11.42578125" style="652"/>
    <col min="7409" max="7409" width="1.28515625" style="652" customWidth="1"/>
    <col min="7410" max="7410" width="1.42578125" style="652" customWidth="1"/>
    <col min="7411" max="7411" width="8.28515625" style="652" customWidth="1"/>
    <col min="7412" max="7412" width="11.42578125" style="652"/>
    <col min="7413" max="7414" width="10.7109375" style="652" customWidth="1"/>
    <col min="7415" max="7415" width="10.28515625" style="652" customWidth="1"/>
    <col min="7416" max="7416" width="11.28515625" style="652" customWidth="1"/>
    <col min="7417" max="7417" width="7.7109375" style="652" customWidth="1"/>
    <col min="7418" max="7418" width="10.140625" style="652" customWidth="1"/>
    <col min="7419" max="7419" width="6.5703125" style="652" customWidth="1"/>
    <col min="7420" max="7420" width="1.140625" style="652" customWidth="1"/>
    <col min="7421" max="7421" width="24.5703125" style="652" customWidth="1"/>
    <col min="7422" max="7422" width="9.85546875" style="652" customWidth="1"/>
    <col min="7423" max="7423" width="10.7109375" style="652" customWidth="1"/>
    <col min="7424" max="7424" width="10.85546875" style="652" customWidth="1"/>
    <col min="7425" max="7425" width="11.140625" style="652" customWidth="1"/>
    <col min="7426" max="7426" width="9.85546875" style="652" customWidth="1"/>
    <col min="7427" max="7427" width="1" style="652" customWidth="1"/>
    <col min="7428" max="7428" width="16.5703125" style="652" customWidth="1"/>
    <col min="7429" max="7429" width="0.5703125" style="652" customWidth="1"/>
    <col min="7430" max="7430" width="0.7109375" style="652" customWidth="1"/>
    <col min="7431" max="7431" width="27.85546875" style="652" customWidth="1"/>
    <col min="7432" max="7432" width="0.85546875" style="652" customWidth="1"/>
    <col min="7433" max="7433" width="27.42578125" style="652" customWidth="1"/>
    <col min="7434" max="7434" width="14.7109375" style="652" customWidth="1"/>
    <col min="7435" max="7435" width="0.42578125" style="652" customWidth="1"/>
    <col min="7436" max="7436" width="0.7109375" style="652" customWidth="1"/>
    <col min="7437" max="7437" width="21.7109375" style="652" customWidth="1"/>
    <col min="7438" max="7438" width="1.28515625" style="652" customWidth="1"/>
    <col min="7439" max="7439" width="21.140625" style="652" customWidth="1"/>
    <col min="7440" max="7644" width="11.42578125" style="652"/>
    <col min="7645" max="7645" width="0.7109375" style="652" customWidth="1"/>
    <col min="7646" max="7647" width="1.5703125" style="652" customWidth="1"/>
    <col min="7648" max="7648" width="16.42578125" style="652" customWidth="1"/>
    <col min="7649" max="7651" width="10.42578125" style="652" customWidth="1"/>
    <col min="7652" max="7652" width="8.7109375" style="652" customWidth="1"/>
    <col min="7653" max="7653" width="0.7109375" style="652" customWidth="1"/>
    <col min="7654" max="7654" width="3.140625" style="652" customWidth="1"/>
    <col min="7655" max="7655" width="1.140625" style="652" customWidth="1"/>
    <col min="7656" max="7656" width="18" style="652" customWidth="1"/>
    <col min="7657" max="7657" width="9.42578125" style="652" customWidth="1"/>
    <col min="7658" max="7658" width="8.7109375" style="652" customWidth="1"/>
    <col min="7659" max="7659" width="9.28515625" style="652" customWidth="1"/>
    <col min="7660" max="7660" width="10.140625" style="652" customWidth="1"/>
    <col min="7661" max="7661" width="5.140625" style="652" customWidth="1"/>
    <col min="7662" max="7662" width="10.140625" style="652" customWidth="1"/>
    <col min="7663" max="7663" width="6.42578125" style="652" customWidth="1"/>
    <col min="7664" max="7664" width="11.42578125" style="652"/>
    <col min="7665" max="7665" width="1.28515625" style="652" customWidth="1"/>
    <col min="7666" max="7666" width="1.42578125" style="652" customWidth="1"/>
    <col min="7667" max="7667" width="8.28515625" style="652" customWidth="1"/>
    <col min="7668" max="7668" width="11.42578125" style="652"/>
    <col min="7669" max="7670" width="10.7109375" style="652" customWidth="1"/>
    <col min="7671" max="7671" width="10.28515625" style="652" customWidth="1"/>
    <col min="7672" max="7672" width="11.28515625" style="652" customWidth="1"/>
    <col min="7673" max="7673" width="7.7109375" style="652" customWidth="1"/>
    <col min="7674" max="7674" width="10.140625" style="652" customWidth="1"/>
    <col min="7675" max="7675" width="6.5703125" style="652" customWidth="1"/>
    <col min="7676" max="7676" width="1.140625" style="652" customWidth="1"/>
    <col min="7677" max="7677" width="24.5703125" style="652" customWidth="1"/>
    <col min="7678" max="7678" width="9.85546875" style="652" customWidth="1"/>
    <col min="7679" max="7679" width="10.7109375" style="652" customWidth="1"/>
    <col min="7680" max="7680" width="10.85546875" style="652" customWidth="1"/>
    <col min="7681" max="7681" width="11.140625" style="652" customWidth="1"/>
    <col min="7682" max="7682" width="9.85546875" style="652" customWidth="1"/>
    <col min="7683" max="7683" width="1" style="652" customWidth="1"/>
    <col min="7684" max="7684" width="16.5703125" style="652" customWidth="1"/>
    <col min="7685" max="7685" width="0.5703125" style="652" customWidth="1"/>
    <col min="7686" max="7686" width="0.7109375" style="652" customWidth="1"/>
    <col min="7687" max="7687" width="27.85546875" style="652" customWidth="1"/>
    <col min="7688" max="7688" width="0.85546875" style="652" customWidth="1"/>
    <col min="7689" max="7689" width="27.42578125" style="652" customWidth="1"/>
    <col min="7690" max="7690" width="14.7109375" style="652" customWidth="1"/>
    <col min="7691" max="7691" width="0.42578125" style="652" customWidth="1"/>
    <col min="7692" max="7692" width="0.7109375" style="652" customWidth="1"/>
    <col min="7693" max="7693" width="21.7109375" style="652" customWidth="1"/>
    <col min="7694" max="7694" width="1.28515625" style="652" customWidth="1"/>
    <col min="7695" max="7695" width="21.140625" style="652" customWidth="1"/>
    <col min="7696" max="7900" width="11.42578125" style="652"/>
    <col min="7901" max="7901" width="0.7109375" style="652" customWidth="1"/>
    <col min="7902" max="7903" width="1.5703125" style="652" customWidth="1"/>
    <col min="7904" max="7904" width="16.42578125" style="652" customWidth="1"/>
    <col min="7905" max="7907" width="10.42578125" style="652" customWidth="1"/>
    <col min="7908" max="7908" width="8.7109375" style="652" customWidth="1"/>
    <col min="7909" max="7909" width="0.7109375" style="652" customWidth="1"/>
    <col min="7910" max="7910" width="3.140625" style="652" customWidth="1"/>
    <col min="7911" max="7911" width="1.140625" style="652" customWidth="1"/>
    <col min="7912" max="7912" width="18" style="652" customWidth="1"/>
    <col min="7913" max="7913" width="9.42578125" style="652" customWidth="1"/>
    <col min="7914" max="7914" width="8.7109375" style="652" customWidth="1"/>
    <col min="7915" max="7915" width="9.28515625" style="652" customWidth="1"/>
    <col min="7916" max="7916" width="10.140625" style="652" customWidth="1"/>
    <col min="7917" max="7917" width="5.140625" style="652" customWidth="1"/>
    <col min="7918" max="7918" width="10.140625" style="652" customWidth="1"/>
    <col min="7919" max="7919" width="6.42578125" style="652" customWidth="1"/>
    <col min="7920" max="7920" width="11.42578125" style="652"/>
    <col min="7921" max="7921" width="1.28515625" style="652" customWidth="1"/>
    <col min="7922" max="7922" width="1.42578125" style="652" customWidth="1"/>
    <col min="7923" max="7923" width="8.28515625" style="652" customWidth="1"/>
    <col min="7924" max="7924" width="11.42578125" style="652"/>
    <col min="7925" max="7926" width="10.7109375" style="652" customWidth="1"/>
    <col min="7927" max="7927" width="10.28515625" style="652" customWidth="1"/>
    <col min="7928" max="7928" width="11.28515625" style="652" customWidth="1"/>
    <col min="7929" max="7929" width="7.7109375" style="652" customWidth="1"/>
    <col min="7930" max="7930" width="10.140625" style="652" customWidth="1"/>
    <col min="7931" max="7931" width="6.5703125" style="652" customWidth="1"/>
    <col min="7932" max="7932" width="1.140625" style="652" customWidth="1"/>
    <col min="7933" max="7933" width="24.5703125" style="652" customWidth="1"/>
    <col min="7934" max="7934" width="9.85546875" style="652" customWidth="1"/>
    <col min="7935" max="7935" width="10.7109375" style="652" customWidth="1"/>
    <col min="7936" max="7936" width="10.85546875" style="652" customWidth="1"/>
    <col min="7937" max="7937" width="11.140625" style="652" customWidth="1"/>
    <col min="7938" max="7938" width="9.85546875" style="652" customWidth="1"/>
    <col min="7939" max="7939" width="1" style="652" customWidth="1"/>
    <col min="7940" max="7940" width="16.5703125" style="652" customWidth="1"/>
    <col min="7941" max="7941" width="0.5703125" style="652" customWidth="1"/>
    <col min="7942" max="7942" width="0.7109375" style="652" customWidth="1"/>
    <col min="7943" max="7943" width="27.85546875" style="652" customWidth="1"/>
    <col min="7944" max="7944" width="0.85546875" style="652" customWidth="1"/>
    <col min="7945" max="7945" width="27.42578125" style="652" customWidth="1"/>
    <col min="7946" max="7946" width="14.7109375" style="652" customWidth="1"/>
    <col min="7947" max="7947" width="0.42578125" style="652" customWidth="1"/>
    <col min="7948" max="7948" width="0.7109375" style="652" customWidth="1"/>
    <col min="7949" max="7949" width="21.7109375" style="652" customWidth="1"/>
    <col min="7950" max="7950" width="1.28515625" style="652" customWidth="1"/>
    <col min="7951" max="7951" width="21.140625" style="652" customWidth="1"/>
    <col min="7952" max="8156" width="11.42578125" style="652"/>
    <col min="8157" max="8157" width="0.7109375" style="652" customWidth="1"/>
    <col min="8158" max="8159" width="1.5703125" style="652" customWidth="1"/>
    <col min="8160" max="8160" width="16.42578125" style="652" customWidth="1"/>
    <col min="8161" max="8163" width="10.42578125" style="652" customWidth="1"/>
    <col min="8164" max="8164" width="8.7109375" style="652" customWidth="1"/>
    <col min="8165" max="8165" width="0.7109375" style="652" customWidth="1"/>
    <col min="8166" max="8166" width="3.140625" style="652" customWidth="1"/>
    <col min="8167" max="8167" width="1.140625" style="652" customWidth="1"/>
    <col min="8168" max="8168" width="18" style="652" customWidth="1"/>
    <col min="8169" max="8169" width="9.42578125" style="652" customWidth="1"/>
    <col min="8170" max="8170" width="8.7109375" style="652" customWidth="1"/>
    <col min="8171" max="8171" width="9.28515625" style="652" customWidth="1"/>
    <col min="8172" max="8172" width="10.140625" style="652" customWidth="1"/>
    <col min="8173" max="8173" width="5.140625" style="652" customWidth="1"/>
    <col min="8174" max="8174" width="10.140625" style="652" customWidth="1"/>
    <col min="8175" max="8175" width="6.42578125" style="652" customWidth="1"/>
    <col min="8176" max="8176" width="11.42578125" style="652"/>
    <col min="8177" max="8177" width="1.28515625" style="652" customWidth="1"/>
    <col min="8178" max="8178" width="1.42578125" style="652" customWidth="1"/>
    <col min="8179" max="8179" width="8.28515625" style="652" customWidth="1"/>
    <col min="8180" max="8180" width="11.42578125" style="652"/>
    <col min="8181" max="8182" width="10.7109375" style="652" customWidth="1"/>
    <col min="8183" max="8183" width="10.28515625" style="652" customWidth="1"/>
    <col min="8184" max="8184" width="11.28515625" style="652" customWidth="1"/>
    <col min="8185" max="8185" width="7.7109375" style="652" customWidth="1"/>
    <col min="8186" max="8186" width="10.140625" style="652" customWidth="1"/>
    <col min="8187" max="8187" width="6.5703125" style="652" customWidth="1"/>
    <col min="8188" max="8188" width="1.140625" style="652" customWidth="1"/>
    <col min="8189" max="8189" width="24.5703125" style="652" customWidth="1"/>
    <col min="8190" max="8190" width="9.85546875" style="652" customWidth="1"/>
    <col min="8191" max="8191" width="10.7109375" style="652" customWidth="1"/>
    <col min="8192" max="8192" width="10.85546875" style="652" customWidth="1"/>
    <col min="8193" max="8193" width="11.140625" style="652" customWidth="1"/>
    <col min="8194" max="8194" width="9.85546875" style="652" customWidth="1"/>
    <col min="8195" max="8195" width="1" style="652" customWidth="1"/>
    <col min="8196" max="8196" width="16.5703125" style="652" customWidth="1"/>
    <col min="8197" max="8197" width="0.5703125" style="652" customWidth="1"/>
    <col min="8198" max="8198" width="0.7109375" style="652" customWidth="1"/>
    <col min="8199" max="8199" width="27.85546875" style="652" customWidth="1"/>
    <col min="8200" max="8200" width="0.85546875" style="652" customWidth="1"/>
    <col min="8201" max="8201" width="27.42578125" style="652" customWidth="1"/>
    <col min="8202" max="8202" width="14.7109375" style="652" customWidth="1"/>
    <col min="8203" max="8203" width="0.42578125" style="652" customWidth="1"/>
    <col min="8204" max="8204" width="0.7109375" style="652" customWidth="1"/>
    <col min="8205" max="8205" width="21.7109375" style="652" customWidth="1"/>
    <col min="8206" max="8206" width="1.28515625" style="652" customWidth="1"/>
    <col min="8207" max="8207" width="21.140625" style="652" customWidth="1"/>
    <col min="8208" max="8412" width="11.42578125" style="652"/>
    <col min="8413" max="8413" width="0.7109375" style="652" customWidth="1"/>
    <col min="8414" max="8415" width="1.5703125" style="652" customWidth="1"/>
    <col min="8416" max="8416" width="16.42578125" style="652" customWidth="1"/>
    <col min="8417" max="8419" width="10.42578125" style="652" customWidth="1"/>
    <col min="8420" max="8420" width="8.7109375" style="652" customWidth="1"/>
    <col min="8421" max="8421" width="0.7109375" style="652" customWidth="1"/>
    <col min="8422" max="8422" width="3.140625" style="652" customWidth="1"/>
    <col min="8423" max="8423" width="1.140625" style="652" customWidth="1"/>
    <col min="8424" max="8424" width="18" style="652" customWidth="1"/>
    <col min="8425" max="8425" width="9.42578125" style="652" customWidth="1"/>
    <col min="8426" max="8426" width="8.7109375" style="652" customWidth="1"/>
    <col min="8427" max="8427" width="9.28515625" style="652" customWidth="1"/>
    <col min="8428" max="8428" width="10.140625" style="652" customWidth="1"/>
    <col min="8429" max="8429" width="5.140625" style="652" customWidth="1"/>
    <col min="8430" max="8430" width="10.140625" style="652" customWidth="1"/>
    <col min="8431" max="8431" width="6.42578125" style="652" customWidth="1"/>
    <col min="8432" max="8432" width="11.42578125" style="652"/>
    <col min="8433" max="8433" width="1.28515625" style="652" customWidth="1"/>
    <col min="8434" max="8434" width="1.42578125" style="652" customWidth="1"/>
    <col min="8435" max="8435" width="8.28515625" style="652" customWidth="1"/>
    <col min="8436" max="8436" width="11.42578125" style="652"/>
    <col min="8437" max="8438" width="10.7109375" style="652" customWidth="1"/>
    <col min="8439" max="8439" width="10.28515625" style="652" customWidth="1"/>
    <col min="8440" max="8440" width="11.28515625" style="652" customWidth="1"/>
    <col min="8441" max="8441" width="7.7109375" style="652" customWidth="1"/>
    <col min="8442" max="8442" width="10.140625" style="652" customWidth="1"/>
    <col min="8443" max="8443" width="6.5703125" style="652" customWidth="1"/>
    <col min="8444" max="8444" width="1.140625" style="652" customWidth="1"/>
    <col min="8445" max="8445" width="24.5703125" style="652" customWidth="1"/>
    <col min="8446" max="8446" width="9.85546875" style="652" customWidth="1"/>
    <col min="8447" max="8447" width="10.7109375" style="652" customWidth="1"/>
    <col min="8448" max="8448" width="10.85546875" style="652" customWidth="1"/>
    <col min="8449" max="8449" width="11.140625" style="652" customWidth="1"/>
    <col min="8450" max="8450" width="9.85546875" style="652" customWidth="1"/>
    <col min="8451" max="8451" width="1" style="652" customWidth="1"/>
    <col min="8452" max="8452" width="16.5703125" style="652" customWidth="1"/>
    <col min="8453" max="8453" width="0.5703125" style="652" customWidth="1"/>
    <col min="8454" max="8454" width="0.7109375" style="652" customWidth="1"/>
    <col min="8455" max="8455" width="27.85546875" style="652" customWidth="1"/>
    <col min="8456" max="8456" width="0.85546875" style="652" customWidth="1"/>
    <col min="8457" max="8457" width="27.42578125" style="652" customWidth="1"/>
    <col min="8458" max="8458" width="14.7109375" style="652" customWidth="1"/>
    <col min="8459" max="8459" width="0.42578125" style="652" customWidth="1"/>
    <col min="8460" max="8460" width="0.7109375" style="652" customWidth="1"/>
    <col min="8461" max="8461" width="21.7109375" style="652" customWidth="1"/>
    <col min="8462" max="8462" width="1.28515625" style="652" customWidth="1"/>
    <col min="8463" max="8463" width="21.140625" style="652" customWidth="1"/>
    <col min="8464" max="8668" width="11.42578125" style="652"/>
    <col min="8669" max="8669" width="0.7109375" style="652" customWidth="1"/>
    <col min="8670" max="8671" width="1.5703125" style="652" customWidth="1"/>
    <col min="8672" max="8672" width="16.42578125" style="652" customWidth="1"/>
    <col min="8673" max="8675" width="10.42578125" style="652" customWidth="1"/>
    <col min="8676" max="8676" width="8.7109375" style="652" customWidth="1"/>
    <col min="8677" max="8677" width="0.7109375" style="652" customWidth="1"/>
    <col min="8678" max="8678" width="3.140625" style="652" customWidth="1"/>
    <col min="8679" max="8679" width="1.140625" style="652" customWidth="1"/>
    <col min="8680" max="8680" width="18" style="652" customWidth="1"/>
    <col min="8681" max="8681" width="9.42578125" style="652" customWidth="1"/>
    <col min="8682" max="8682" width="8.7109375" style="652" customWidth="1"/>
    <col min="8683" max="8683" width="9.28515625" style="652" customWidth="1"/>
    <col min="8684" max="8684" width="10.140625" style="652" customWidth="1"/>
    <col min="8685" max="8685" width="5.140625" style="652" customWidth="1"/>
    <col min="8686" max="8686" width="10.140625" style="652" customWidth="1"/>
    <col min="8687" max="8687" width="6.42578125" style="652" customWidth="1"/>
    <col min="8688" max="8688" width="11.42578125" style="652"/>
    <col min="8689" max="8689" width="1.28515625" style="652" customWidth="1"/>
    <col min="8690" max="8690" width="1.42578125" style="652" customWidth="1"/>
    <col min="8691" max="8691" width="8.28515625" style="652" customWidth="1"/>
    <col min="8692" max="8692" width="11.42578125" style="652"/>
    <col min="8693" max="8694" width="10.7109375" style="652" customWidth="1"/>
    <col min="8695" max="8695" width="10.28515625" style="652" customWidth="1"/>
    <col min="8696" max="8696" width="11.28515625" style="652" customWidth="1"/>
    <col min="8697" max="8697" width="7.7109375" style="652" customWidth="1"/>
    <col min="8698" max="8698" width="10.140625" style="652" customWidth="1"/>
    <col min="8699" max="8699" width="6.5703125" style="652" customWidth="1"/>
    <col min="8700" max="8700" width="1.140625" style="652" customWidth="1"/>
    <col min="8701" max="8701" width="24.5703125" style="652" customWidth="1"/>
    <col min="8702" max="8702" width="9.85546875" style="652" customWidth="1"/>
    <col min="8703" max="8703" width="10.7109375" style="652" customWidth="1"/>
    <col min="8704" max="8704" width="10.85546875" style="652" customWidth="1"/>
    <col min="8705" max="8705" width="11.140625" style="652" customWidth="1"/>
    <col min="8706" max="8706" width="9.85546875" style="652" customWidth="1"/>
    <col min="8707" max="8707" width="1" style="652" customWidth="1"/>
    <col min="8708" max="8708" width="16.5703125" style="652" customWidth="1"/>
    <col min="8709" max="8709" width="0.5703125" style="652" customWidth="1"/>
    <col min="8710" max="8710" width="0.7109375" style="652" customWidth="1"/>
    <col min="8711" max="8711" width="27.85546875" style="652" customWidth="1"/>
    <col min="8712" max="8712" width="0.85546875" style="652" customWidth="1"/>
    <col min="8713" max="8713" width="27.42578125" style="652" customWidth="1"/>
    <col min="8714" max="8714" width="14.7109375" style="652" customWidth="1"/>
    <col min="8715" max="8715" width="0.42578125" style="652" customWidth="1"/>
    <col min="8716" max="8716" width="0.7109375" style="652" customWidth="1"/>
    <col min="8717" max="8717" width="21.7109375" style="652" customWidth="1"/>
    <col min="8718" max="8718" width="1.28515625" style="652" customWidth="1"/>
    <col min="8719" max="8719" width="21.140625" style="652" customWidth="1"/>
    <col min="8720" max="8924" width="11.42578125" style="652"/>
    <col min="8925" max="8925" width="0.7109375" style="652" customWidth="1"/>
    <col min="8926" max="8927" width="1.5703125" style="652" customWidth="1"/>
    <col min="8928" max="8928" width="16.42578125" style="652" customWidth="1"/>
    <col min="8929" max="8931" width="10.42578125" style="652" customWidth="1"/>
    <col min="8932" max="8932" width="8.7109375" style="652" customWidth="1"/>
    <col min="8933" max="8933" width="0.7109375" style="652" customWidth="1"/>
    <col min="8934" max="8934" width="3.140625" style="652" customWidth="1"/>
    <col min="8935" max="8935" width="1.140625" style="652" customWidth="1"/>
    <col min="8936" max="8936" width="18" style="652" customWidth="1"/>
    <col min="8937" max="8937" width="9.42578125" style="652" customWidth="1"/>
    <col min="8938" max="8938" width="8.7109375" style="652" customWidth="1"/>
    <col min="8939" max="8939" width="9.28515625" style="652" customWidth="1"/>
    <col min="8940" max="8940" width="10.140625" style="652" customWidth="1"/>
    <col min="8941" max="8941" width="5.140625" style="652" customWidth="1"/>
    <col min="8942" max="8942" width="10.140625" style="652" customWidth="1"/>
    <col min="8943" max="8943" width="6.42578125" style="652" customWidth="1"/>
    <col min="8944" max="8944" width="11.42578125" style="652"/>
    <col min="8945" max="8945" width="1.28515625" style="652" customWidth="1"/>
    <col min="8946" max="8946" width="1.42578125" style="652" customWidth="1"/>
    <col min="8947" max="8947" width="8.28515625" style="652" customWidth="1"/>
    <col min="8948" max="8948" width="11.42578125" style="652"/>
    <col min="8949" max="8950" width="10.7109375" style="652" customWidth="1"/>
    <col min="8951" max="8951" width="10.28515625" style="652" customWidth="1"/>
    <col min="8952" max="8952" width="11.28515625" style="652" customWidth="1"/>
    <col min="8953" max="8953" width="7.7109375" style="652" customWidth="1"/>
    <col min="8954" max="8954" width="10.140625" style="652" customWidth="1"/>
    <col min="8955" max="8955" width="6.5703125" style="652" customWidth="1"/>
    <col min="8956" max="8956" width="1.140625" style="652" customWidth="1"/>
    <col min="8957" max="8957" width="24.5703125" style="652" customWidth="1"/>
    <col min="8958" max="8958" width="9.85546875" style="652" customWidth="1"/>
    <col min="8959" max="8959" width="10.7109375" style="652" customWidth="1"/>
    <col min="8960" max="8960" width="10.85546875" style="652" customWidth="1"/>
    <col min="8961" max="8961" width="11.140625" style="652" customWidth="1"/>
    <col min="8962" max="8962" width="9.85546875" style="652" customWidth="1"/>
    <col min="8963" max="8963" width="1" style="652" customWidth="1"/>
    <col min="8964" max="8964" width="16.5703125" style="652" customWidth="1"/>
    <col min="8965" max="8965" width="0.5703125" style="652" customWidth="1"/>
    <col min="8966" max="8966" width="0.7109375" style="652" customWidth="1"/>
    <col min="8967" max="8967" width="27.85546875" style="652" customWidth="1"/>
    <col min="8968" max="8968" width="0.85546875" style="652" customWidth="1"/>
    <col min="8969" max="8969" width="27.42578125" style="652" customWidth="1"/>
    <col min="8970" max="8970" width="14.7109375" style="652" customWidth="1"/>
    <col min="8971" max="8971" width="0.42578125" style="652" customWidth="1"/>
    <col min="8972" max="8972" width="0.7109375" style="652" customWidth="1"/>
    <col min="8973" max="8973" width="21.7109375" style="652" customWidth="1"/>
    <col min="8974" max="8974" width="1.28515625" style="652" customWidth="1"/>
    <col min="8975" max="8975" width="21.140625" style="652" customWidth="1"/>
    <col min="8976" max="9180" width="11.42578125" style="652"/>
    <col min="9181" max="9181" width="0.7109375" style="652" customWidth="1"/>
    <col min="9182" max="9183" width="1.5703125" style="652" customWidth="1"/>
    <col min="9184" max="9184" width="16.42578125" style="652" customWidth="1"/>
    <col min="9185" max="9187" width="10.42578125" style="652" customWidth="1"/>
    <col min="9188" max="9188" width="8.7109375" style="652" customWidth="1"/>
    <col min="9189" max="9189" width="0.7109375" style="652" customWidth="1"/>
    <col min="9190" max="9190" width="3.140625" style="652" customWidth="1"/>
    <col min="9191" max="9191" width="1.140625" style="652" customWidth="1"/>
    <col min="9192" max="9192" width="18" style="652" customWidth="1"/>
    <col min="9193" max="9193" width="9.42578125" style="652" customWidth="1"/>
    <col min="9194" max="9194" width="8.7109375" style="652" customWidth="1"/>
    <col min="9195" max="9195" width="9.28515625" style="652" customWidth="1"/>
    <col min="9196" max="9196" width="10.140625" style="652" customWidth="1"/>
    <col min="9197" max="9197" width="5.140625" style="652" customWidth="1"/>
    <col min="9198" max="9198" width="10.140625" style="652" customWidth="1"/>
    <col min="9199" max="9199" width="6.42578125" style="652" customWidth="1"/>
    <col min="9200" max="9200" width="11.42578125" style="652"/>
    <col min="9201" max="9201" width="1.28515625" style="652" customWidth="1"/>
    <col min="9202" max="9202" width="1.42578125" style="652" customWidth="1"/>
    <col min="9203" max="9203" width="8.28515625" style="652" customWidth="1"/>
    <col min="9204" max="9204" width="11.42578125" style="652"/>
    <col min="9205" max="9206" width="10.7109375" style="652" customWidth="1"/>
    <col min="9207" max="9207" width="10.28515625" style="652" customWidth="1"/>
    <col min="9208" max="9208" width="11.28515625" style="652" customWidth="1"/>
    <col min="9209" max="9209" width="7.7109375" style="652" customWidth="1"/>
    <col min="9210" max="9210" width="10.140625" style="652" customWidth="1"/>
    <col min="9211" max="9211" width="6.5703125" style="652" customWidth="1"/>
    <col min="9212" max="9212" width="1.140625" style="652" customWidth="1"/>
    <col min="9213" max="9213" width="24.5703125" style="652" customWidth="1"/>
    <col min="9214" max="9214" width="9.85546875" style="652" customWidth="1"/>
    <col min="9215" max="9215" width="10.7109375" style="652" customWidth="1"/>
    <col min="9216" max="9216" width="10.85546875" style="652" customWidth="1"/>
    <col min="9217" max="9217" width="11.140625" style="652" customWidth="1"/>
    <col min="9218" max="9218" width="9.85546875" style="652" customWidth="1"/>
    <col min="9219" max="9219" width="1" style="652" customWidth="1"/>
    <col min="9220" max="9220" width="16.5703125" style="652" customWidth="1"/>
    <col min="9221" max="9221" width="0.5703125" style="652" customWidth="1"/>
    <col min="9222" max="9222" width="0.7109375" style="652" customWidth="1"/>
    <col min="9223" max="9223" width="27.85546875" style="652" customWidth="1"/>
    <col min="9224" max="9224" width="0.85546875" style="652" customWidth="1"/>
    <col min="9225" max="9225" width="27.42578125" style="652" customWidth="1"/>
    <col min="9226" max="9226" width="14.7109375" style="652" customWidth="1"/>
    <col min="9227" max="9227" width="0.42578125" style="652" customWidth="1"/>
    <col min="9228" max="9228" width="0.7109375" style="652" customWidth="1"/>
    <col min="9229" max="9229" width="21.7109375" style="652" customWidth="1"/>
    <col min="9230" max="9230" width="1.28515625" style="652" customWidth="1"/>
    <col min="9231" max="9231" width="21.140625" style="652" customWidth="1"/>
    <col min="9232" max="9436" width="11.42578125" style="652"/>
    <col min="9437" max="9437" width="0.7109375" style="652" customWidth="1"/>
    <col min="9438" max="9439" width="1.5703125" style="652" customWidth="1"/>
    <col min="9440" max="9440" width="16.42578125" style="652" customWidth="1"/>
    <col min="9441" max="9443" width="10.42578125" style="652" customWidth="1"/>
    <col min="9444" max="9444" width="8.7109375" style="652" customWidth="1"/>
    <col min="9445" max="9445" width="0.7109375" style="652" customWidth="1"/>
    <col min="9446" max="9446" width="3.140625" style="652" customWidth="1"/>
    <col min="9447" max="9447" width="1.140625" style="652" customWidth="1"/>
    <col min="9448" max="9448" width="18" style="652" customWidth="1"/>
    <col min="9449" max="9449" width="9.42578125" style="652" customWidth="1"/>
    <col min="9450" max="9450" width="8.7109375" style="652" customWidth="1"/>
    <col min="9451" max="9451" width="9.28515625" style="652" customWidth="1"/>
    <col min="9452" max="9452" width="10.140625" style="652" customWidth="1"/>
    <col min="9453" max="9453" width="5.140625" style="652" customWidth="1"/>
    <col min="9454" max="9454" width="10.140625" style="652" customWidth="1"/>
    <col min="9455" max="9455" width="6.42578125" style="652" customWidth="1"/>
    <col min="9456" max="9456" width="11.42578125" style="652"/>
    <col min="9457" max="9457" width="1.28515625" style="652" customWidth="1"/>
    <col min="9458" max="9458" width="1.42578125" style="652" customWidth="1"/>
    <col min="9459" max="9459" width="8.28515625" style="652" customWidth="1"/>
    <col min="9460" max="9460" width="11.42578125" style="652"/>
    <col min="9461" max="9462" width="10.7109375" style="652" customWidth="1"/>
    <col min="9463" max="9463" width="10.28515625" style="652" customWidth="1"/>
    <col min="9464" max="9464" width="11.28515625" style="652" customWidth="1"/>
    <col min="9465" max="9465" width="7.7109375" style="652" customWidth="1"/>
    <col min="9466" max="9466" width="10.140625" style="652" customWidth="1"/>
    <col min="9467" max="9467" width="6.5703125" style="652" customWidth="1"/>
    <col min="9468" max="9468" width="1.140625" style="652" customWidth="1"/>
    <col min="9469" max="9469" width="24.5703125" style="652" customWidth="1"/>
    <col min="9470" max="9470" width="9.85546875" style="652" customWidth="1"/>
    <col min="9471" max="9471" width="10.7109375" style="652" customWidth="1"/>
    <col min="9472" max="9472" width="10.85546875" style="652" customWidth="1"/>
    <col min="9473" max="9473" width="11.140625" style="652" customWidth="1"/>
    <col min="9474" max="9474" width="9.85546875" style="652" customWidth="1"/>
    <col min="9475" max="9475" width="1" style="652" customWidth="1"/>
    <col min="9476" max="9476" width="16.5703125" style="652" customWidth="1"/>
    <col min="9477" max="9477" width="0.5703125" style="652" customWidth="1"/>
    <col min="9478" max="9478" width="0.7109375" style="652" customWidth="1"/>
    <col min="9479" max="9479" width="27.85546875" style="652" customWidth="1"/>
    <col min="9480" max="9480" width="0.85546875" style="652" customWidth="1"/>
    <col min="9481" max="9481" width="27.42578125" style="652" customWidth="1"/>
    <col min="9482" max="9482" width="14.7109375" style="652" customWidth="1"/>
    <col min="9483" max="9483" width="0.42578125" style="652" customWidth="1"/>
    <col min="9484" max="9484" width="0.7109375" style="652" customWidth="1"/>
    <col min="9485" max="9485" width="21.7109375" style="652" customWidth="1"/>
    <col min="9486" max="9486" width="1.28515625" style="652" customWidth="1"/>
    <col min="9487" max="9487" width="21.140625" style="652" customWidth="1"/>
    <col min="9488" max="9692" width="11.42578125" style="652"/>
    <col min="9693" max="9693" width="0.7109375" style="652" customWidth="1"/>
    <col min="9694" max="9695" width="1.5703125" style="652" customWidth="1"/>
    <col min="9696" max="9696" width="16.42578125" style="652" customWidth="1"/>
    <col min="9697" max="9699" width="10.42578125" style="652" customWidth="1"/>
    <col min="9700" max="9700" width="8.7109375" style="652" customWidth="1"/>
    <col min="9701" max="9701" width="0.7109375" style="652" customWidth="1"/>
    <col min="9702" max="9702" width="3.140625" style="652" customWidth="1"/>
    <col min="9703" max="9703" width="1.140625" style="652" customWidth="1"/>
    <col min="9704" max="9704" width="18" style="652" customWidth="1"/>
    <col min="9705" max="9705" width="9.42578125" style="652" customWidth="1"/>
    <col min="9706" max="9706" width="8.7109375" style="652" customWidth="1"/>
    <col min="9707" max="9707" width="9.28515625" style="652" customWidth="1"/>
    <col min="9708" max="9708" width="10.140625" style="652" customWidth="1"/>
    <col min="9709" max="9709" width="5.140625" style="652" customWidth="1"/>
    <col min="9710" max="9710" width="10.140625" style="652" customWidth="1"/>
    <col min="9711" max="9711" width="6.42578125" style="652" customWidth="1"/>
    <col min="9712" max="9712" width="11.42578125" style="652"/>
    <col min="9713" max="9713" width="1.28515625" style="652" customWidth="1"/>
    <col min="9714" max="9714" width="1.42578125" style="652" customWidth="1"/>
    <col min="9715" max="9715" width="8.28515625" style="652" customWidth="1"/>
    <col min="9716" max="9716" width="11.42578125" style="652"/>
    <col min="9717" max="9718" width="10.7109375" style="652" customWidth="1"/>
    <col min="9719" max="9719" width="10.28515625" style="652" customWidth="1"/>
    <col min="9720" max="9720" width="11.28515625" style="652" customWidth="1"/>
    <col min="9721" max="9721" width="7.7109375" style="652" customWidth="1"/>
    <col min="9722" max="9722" width="10.140625" style="652" customWidth="1"/>
    <col min="9723" max="9723" width="6.5703125" style="652" customWidth="1"/>
    <col min="9724" max="9724" width="1.140625" style="652" customWidth="1"/>
    <col min="9725" max="9725" width="24.5703125" style="652" customWidth="1"/>
    <col min="9726" max="9726" width="9.85546875" style="652" customWidth="1"/>
    <col min="9727" max="9727" width="10.7109375" style="652" customWidth="1"/>
    <col min="9728" max="9728" width="10.85546875" style="652" customWidth="1"/>
    <col min="9729" max="9729" width="11.140625" style="652" customWidth="1"/>
    <col min="9730" max="9730" width="9.85546875" style="652" customWidth="1"/>
    <col min="9731" max="9731" width="1" style="652" customWidth="1"/>
    <col min="9732" max="9732" width="16.5703125" style="652" customWidth="1"/>
    <col min="9733" max="9733" width="0.5703125" style="652" customWidth="1"/>
    <col min="9734" max="9734" width="0.7109375" style="652" customWidth="1"/>
    <col min="9735" max="9735" width="27.85546875" style="652" customWidth="1"/>
    <col min="9736" max="9736" width="0.85546875" style="652" customWidth="1"/>
    <col min="9737" max="9737" width="27.42578125" style="652" customWidth="1"/>
    <col min="9738" max="9738" width="14.7109375" style="652" customWidth="1"/>
    <col min="9739" max="9739" width="0.42578125" style="652" customWidth="1"/>
    <col min="9740" max="9740" width="0.7109375" style="652" customWidth="1"/>
    <col min="9741" max="9741" width="21.7109375" style="652" customWidth="1"/>
    <col min="9742" max="9742" width="1.28515625" style="652" customWidth="1"/>
    <col min="9743" max="9743" width="21.140625" style="652" customWidth="1"/>
    <col min="9744" max="9948" width="11.42578125" style="652"/>
    <col min="9949" max="9949" width="0.7109375" style="652" customWidth="1"/>
    <col min="9950" max="9951" width="1.5703125" style="652" customWidth="1"/>
    <col min="9952" max="9952" width="16.42578125" style="652" customWidth="1"/>
    <col min="9953" max="9955" width="10.42578125" style="652" customWidth="1"/>
    <col min="9956" max="9956" width="8.7109375" style="652" customWidth="1"/>
    <col min="9957" max="9957" width="0.7109375" style="652" customWidth="1"/>
    <col min="9958" max="9958" width="3.140625" style="652" customWidth="1"/>
    <col min="9959" max="9959" width="1.140625" style="652" customWidth="1"/>
    <col min="9960" max="9960" width="18" style="652" customWidth="1"/>
    <col min="9961" max="9961" width="9.42578125" style="652" customWidth="1"/>
    <col min="9962" max="9962" width="8.7109375" style="652" customWidth="1"/>
    <col min="9963" max="9963" width="9.28515625" style="652" customWidth="1"/>
    <col min="9964" max="9964" width="10.140625" style="652" customWidth="1"/>
    <col min="9965" max="9965" width="5.140625" style="652" customWidth="1"/>
    <col min="9966" max="9966" width="10.140625" style="652" customWidth="1"/>
    <col min="9967" max="9967" width="6.42578125" style="652" customWidth="1"/>
    <col min="9968" max="9968" width="11.42578125" style="652"/>
    <col min="9969" max="9969" width="1.28515625" style="652" customWidth="1"/>
    <col min="9970" max="9970" width="1.42578125" style="652" customWidth="1"/>
    <col min="9971" max="9971" width="8.28515625" style="652" customWidth="1"/>
    <col min="9972" max="9972" width="11.42578125" style="652"/>
    <col min="9973" max="9974" width="10.7109375" style="652" customWidth="1"/>
    <col min="9975" max="9975" width="10.28515625" style="652" customWidth="1"/>
    <col min="9976" max="9976" width="11.28515625" style="652" customWidth="1"/>
    <col min="9977" max="9977" width="7.7109375" style="652" customWidth="1"/>
    <col min="9978" max="9978" width="10.140625" style="652" customWidth="1"/>
    <col min="9979" max="9979" width="6.5703125" style="652" customWidth="1"/>
    <col min="9980" max="9980" width="1.140625" style="652" customWidth="1"/>
    <col min="9981" max="9981" width="24.5703125" style="652" customWidth="1"/>
    <col min="9982" max="9982" width="9.85546875" style="652" customWidth="1"/>
    <col min="9983" max="9983" width="10.7109375" style="652" customWidth="1"/>
    <col min="9984" max="9984" width="10.85546875" style="652" customWidth="1"/>
    <col min="9985" max="9985" width="11.140625" style="652" customWidth="1"/>
    <col min="9986" max="9986" width="9.85546875" style="652" customWidth="1"/>
    <col min="9987" max="9987" width="1" style="652" customWidth="1"/>
    <col min="9988" max="9988" width="16.5703125" style="652" customWidth="1"/>
    <col min="9989" max="9989" width="0.5703125" style="652" customWidth="1"/>
    <col min="9990" max="9990" width="0.7109375" style="652" customWidth="1"/>
    <col min="9991" max="9991" width="27.85546875" style="652" customWidth="1"/>
    <col min="9992" max="9992" width="0.85546875" style="652" customWidth="1"/>
    <col min="9993" max="9993" width="27.42578125" style="652" customWidth="1"/>
    <col min="9994" max="9994" width="14.7109375" style="652" customWidth="1"/>
    <col min="9995" max="9995" width="0.42578125" style="652" customWidth="1"/>
    <col min="9996" max="9996" width="0.7109375" style="652" customWidth="1"/>
    <col min="9997" max="9997" width="21.7109375" style="652" customWidth="1"/>
    <col min="9998" max="9998" width="1.28515625" style="652" customWidth="1"/>
    <col min="9999" max="9999" width="21.140625" style="652" customWidth="1"/>
    <col min="10000" max="10204" width="11.42578125" style="652"/>
    <col min="10205" max="10205" width="0.7109375" style="652" customWidth="1"/>
    <col min="10206" max="10207" width="1.5703125" style="652" customWidth="1"/>
    <col min="10208" max="10208" width="16.42578125" style="652" customWidth="1"/>
    <col min="10209" max="10211" width="10.42578125" style="652" customWidth="1"/>
    <col min="10212" max="10212" width="8.7109375" style="652" customWidth="1"/>
    <col min="10213" max="10213" width="0.7109375" style="652" customWidth="1"/>
    <col min="10214" max="10214" width="3.140625" style="652" customWidth="1"/>
    <col min="10215" max="10215" width="1.140625" style="652" customWidth="1"/>
    <col min="10216" max="10216" width="18" style="652" customWidth="1"/>
    <col min="10217" max="10217" width="9.42578125" style="652" customWidth="1"/>
    <col min="10218" max="10218" width="8.7109375" style="652" customWidth="1"/>
    <col min="10219" max="10219" width="9.28515625" style="652" customWidth="1"/>
    <col min="10220" max="10220" width="10.140625" style="652" customWidth="1"/>
    <col min="10221" max="10221" width="5.140625" style="652" customWidth="1"/>
    <col min="10222" max="10222" width="10.140625" style="652" customWidth="1"/>
    <col min="10223" max="10223" width="6.42578125" style="652" customWidth="1"/>
    <col min="10224" max="10224" width="11.42578125" style="652"/>
    <col min="10225" max="10225" width="1.28515625" style="652" customWidth="1"/>
    <col min="10226" max="10226" width="1.42578125" style="652" customWidth="1"/>
    <col min="10227" max="10227" width="8.28515625" style="652" customWidth="1"/>
    <col min="10228" max="10228" width="11.42578125" style="652"/>
    <col min="10229" max="10230" width="10.7109375" style="652" customWidth="1"/>
    <col min="10231" max="10231" width="10.28515625" style="652" customWidth="1"/>
    <col min="10232" max="10232" width="11.28515625" style="652" customWidth="1"/>
    <col min="10233" max="10233" width="7.7109375" style="652" customWidth="1"/>
    <col min="10234" max="10234" width="10.140625" style="652" customWidth="1"/>
    <col min="10235" max="10235" width="6.5703125" style="652" customWidth="1"/>
    <col min="10236" max="10236" width="1.140625" style="652" customWidth="1"/>
    <col min="10237" max="10237" width="24.5703125" style="652" customWidth="1"/>
    <col min="10238" max="10238" width="9.85546875" style="652" customWidth="1"/>
    <col min="10239" max="10239" width="10.7109375" style="652" customWidth="1"/>
    <col min="10240" max="10240" width="10.85546875" style="652" customWidth="1"/>
    <col min="10241" max="10241" width="11.140625" style="652" customWidth="1"/>
    <col min="10242" max="10242" width="9.85546875" style="652" customWidth="1"/>
    <col min="10243" max="10243" width="1" style="652" customWidth="1"/>
    <col min="10244" max="10244" width="16.5703125" style="652" customWidth="1"/>
    <col min="10245" max="10245" width="0.5703125" style="652" customWidth="1"/>
    <col min="10246" max="10246" width="0.7109375" style="652" customWidth="1"/>
    <col min="10247" max="10247" width="27.85546875" style="652" customWidth="1"/>
    <col min="10248" max="10248" width="0.85546875" style="652" customWidth="1"/>
    <col min="10249" max="10249" width="27.42578125" style="652" customWidth="1"/>
    <col min="10250" max="10250" width="14.7109375" style="652" customWidth="1"/>
    <col min="10251" max="10251" width="0.42578125" style="652" customWidth="1"/>
    <col min="10252" max="10252" width="0.7109375" style="652" customWidth="1"/>
    <col min="10253" max="10253" width="21.7109375" style="652" customWidth="1"/>
    <col min="10254" max="10254" width="1.28515625" style="652" customWidth="1"/>
    <col min="10255" max="10255" width="21.140625" style="652" customWidth="1"/>
    <col min="10256" max="10460" width="11.42578125" style="652"/>
    <col min="10461" max="10461" width="0.7109375" style="652" customWidth="1"/>
    <col min="10462" max="10463" width="1.5703125" style="652" customWidth="1"/>
    <col min="10464" max="10464" width="16.42578125" style="652" customWidth="1"/>
    <col min="10465" max="10467" width="10.42578125" style="652" customWidth="1"/>
    <col min="10468" max="10468" width="8.7109375" style="652" customWidth="1"/>
    <col min="10469" max="10469" width="0.7109375" style="652" customWidth="1"/>
    <col min="10470" max="10470" width="3.140625" style="652" customWidth="1"/>
    <col min="10471" max="10471" width="1.140625" style="652" customWidth="1"/>
    <col min="10472" max="10472" width="18" style="652" customWidth="1"/>
    <col min="10473" max="10473" width="9.42578125" style="652" customWidth="1"/>
    <col min="10474" max="10474" width="8.7109375" style="652" customWidth="1"/>
    <col min="10475" max="10475" width="9.28515625" style="652" customWidth="1"/>
    <col min="10476" max="10476" width="10.140625" style="652" customWidth="1"/>
    <col min="10477" max="10477" width="5.140625" style="652" customWidth="1"/>
    <col min="10478" max="10478" width="10.140625" style="652" customWidth="1"/>
    <col min="10479" max="10479" width="6.42578125" style="652" customWidth="1"/>
    <col min="10480" max="10480" width="11.42578125" style="652"/>
    <col min="10481" max="10481" width="1.28515625" style="652" customWidth="1"/>
    <col min="10482" max="10482" width="1.42578125" style="652" customWidth="1"/>
    <col min="10483" max="10483" width="8.28515625" style="652" customWidth="1"/>
    <col min="10484" max="10484" width="11.42578125" style="652"/>
    <col min="10485" max="10486" width="10.7109375" style="652" customWidth="1"/>
    <col min="10487" max="10487" width="10.28515625" style="652" customWidth="1"/>
    <col min="10488" max="10488" width="11.28515625" style="652" customWidth="1"/>
    <col min="10489" max="10489" width="7.7109375" style="652" customWidth="1"/>
    <col min="10490" max="10490" width="10.140625" style="652" customWidth="1"/>
    <col min="10491" max="10491" width="6.5703125" style="652" customWidth="1"/>
    <col min="10492" max="10492" width="1.140625" style="652" customWidth="1"/>
    <col min="10493" max="10493" width="24.5703125" style="652" customWidth="1"/>
    <col min="10494" max="10494" width="9.85546875" style="652" customWidth="1"/>
    <col min="10495" max="10495" width="10.7109375" style="652" customWidth="1"/>
    <col min="10496" max="10496" width="10.85546875" style="652" customWidth="1"/>
    <col min="10497" max="10497" width="11.140625" style="652" customWidth="1"/>
    <col min="10498" max="10498" width="9.85546875" style="652" customWidth="1"/>
    <col min="10499" max="10499" width="1" style="652" customWidth="1"/>
    <col min="10500" max="10500" width="16.5703125" style="652" customWidth="1"/>
    <col min="10501" max="10501" width="0.5703125" style="652" customWidth="1"/>
    <col min="10502" max="10502" width="0.7109375" style="652" customWidth="1"/>
    <col min="10503" max="10503" width="27.85546875" style="652" customWidth="1"/>
    <col min="10504" max="10504" width="0.85546875" style="652" customWidth="1"/>
    <col min="10505" max="10505" width="27.42578125" style="652" customWidth="1"/>
    <col min="10506" max="10506" width="14.7109375" style="652" customWidth="1"/>
    <col min="10507" max="10507" width="0.42578125" style="652" customWidth="1"/>
    <col min="10508" max="10508" width="0.7109375" style="652" customWidth="1"/>
    <col min="10509" max="10509" width="21.7109375" style="652" customWidth="1"/>
    <col min="10510" max="10510" width="1.28515625" style="652" customWidth="1"/>
    <col min="10511" max="10511" width="21.140625" style="652" customWidth="1"/>
    <col min="10512" max="10716" width="11.42578125" style="652"/>
    <col min="10717" max="10717" width="0.7109375" style="652" customWidth="1"/>
    <col min="10718" max="10719" width="1.5703125" style="652" customWidth="1"/>
    <col min="10720" max="10720" width="16.42578125" style="652" customWidth="1"/>
    <col min="10721" max="10723" width="10.42578125" style="652" customWidth="1"/>
    <col min="10724" max="10724" width="8.7109375" style="652" customWidth="1"/>
    <col min="10725" max="10725" width="0.7109375" style="652" customWidth="1"/>
    <col min="10726" max="10726" width="3.140625" style="652" customWidth="1"/>
    <col min="10727" max="10727" width="1.140625" style="652" customWidth="1"/>
    <col min="10728" max="10728" width="18" style="652" customWidth="1"/>
    <col min="10729" max="10729" width="9.42578125" style="652" customWidth="1"/>
    <col min="10730" max="10730" width="8.7109375" style="652" customWidth="1"/>
    <col min="10731" max="10731" width="9.28515625" style="652" customWidth="1"/>
    <col min="10732" max="10732" width="10.140625" style="652" customWidth="1"/>
    <col min="10733" max="10733" width="5.140625" style="652" customWidth="1"/>
    <col min="10734" max="10734" width="10.140625" style="652" customWidth="1"/>
    <col min="10735" max="10735" width="6.42578125" style="652" customWidth="1"/>
    <col min="10736" max="10736" width="11.42578125" style="652"/>
    <col min="10737" max="10737" width="1.28515625" style="652" customWidth="1"/>
    <col min="10738" max="10738" width="1.42578125" style="652" customWidth="1"/>
    <col min="10739" max="10739" width="8.28515625" style="652" customWidth="1"/>
    <col min="10740" max="10740" width="11.42578125" style="652"/>
    <col min="10741" max="10742" width="10.7109375" style="652" customWidth="1"/>
    <col min="10743" max="10743" width="10.28515625" style="652" customWidth="1"/>
    <col min="10744" max="10744" width="11.28515625" style="652" customWidth="1"/>
    <col min="10745" max="10745" width="7.7109375" style="652" customWidth="1"/>
    <col min="10746" max="10746" width="10.140625" style="652" customWidth="1"/>
    <col min="10747" max="10747" width="6.5703125" style="652" customWidth="1"/>
    <col min="10748" max="10748" width="1.140625" style="652" customWidth="1"/>
    <col min="10749" max="10749" width="24.5703125" style="652" customWidth="1"/>
    <col min="10750" max="10750" width="9.85546875" style="652" customWidth="1"/>
    <col min="10751" max="10751" width="10.7109375" style="652" customWidth="1"/>
    <col min="10752" max="10752" width="10.85546875" style="652" customWidth="1"/>
    <col min="10753" max="10753" width="11.140625" style="652" customWidth="1"/>
    <col min="10754" max="10754" width="9.85546875" style="652" customWidth="1"/>
    <col min="10755" max="10755" width="1" style="652" customWidth="1"/>
    <col min="10756" max="10756" width="16.5703125" style="652" customWidth="1"/>
    <col min="10757" max="10757" width="0.5703125" style="652" customWidth="1"/>
    <col min="10758" max="10758" width="0.7109375" style="652" customWidth="1"/>
    <col min="10759" max="10759" width="27.85546875" style="652" customWidth="1"/>
    <col min="10760" max="10760" width="0.85546875" style="652" customWidth="1"/>
    <col min="10761" max="10761" width="27.42578125" style="652" customWidth="1"/>
    <col min="10762" max="10762" width="14.7109375" style="652" customWidth="1"/>
    <col min="10763" max="10763" width="0.42578125" style="652" customWidth="1"/>
    <col min="10764" max="10764" width="0.7109375" style="652" customWidth="1"/>
    <col min="10765" max="10765" width="21.7109375" style="652" customWidth="1"/>
    <col min="10766" max="10766" width="1.28515625" style="652" customWidth="1"/>
    <col min="10767" max="10767" width="21.140625" style="652" customWidth="1"/>
    <col min="10768" max="10972" width="11.42578125" style="652"/>
    <col min="10973" max="10973" width="0.7109375" style="652" customWidth="1"/>
    <col min="10974" max="10975" width="1.5703125" style="652" customWidth="1"/>
    <col min="10976" max="10976" width="16.42578125" style="652" customWidth="1"/>
    <col min="10977" max="10979" width="10.42578125" style="652" customWidth="1"/>
    <col min="10980" max="10980" width="8.7109375" style="652" customWidth="1"/>
    <col min="10981" max="10981" width="0.7109375" style="652" customWidth="1"/>
    <col min="10982" max="10982" width="3.140625" style="652" customWidth="1"/>
    <col min="10983" max="10983" width="1.140625" style="652" customWidth="1"/>
    <col min="10984" max="10984" width="18" style="652" customWidth="1"/>
    <col min="10985" max="10985" width="9.42578125" style="652" customWidth="1"/>
    <col min="10986" max="10986" width="8.7109375" style="652" customWidth="1"/>
    <col min="10987" max="10987" width="9.28515625" style="652" customWidth="1"/>
    <col min="10988" max="10988" width="10.140625" style="652" customWidth="1"/>
    <col min="10989" max="10989" width="5.140625" style="652" customWidth="1"/>
    <col min="10990" max="10990" width="10.140625" style="652" customWidth="1"/>
    <col min="10991" max="10991" width="6.42578125" style="652" customWidth="1"/>
    <col min="10992" max="10992" width="11.42578125" style="652"/>
    <col min="10993" max="10993" width="1.28515625" style="652" customWidth="1"/>
    <col min="10994" max="10994" width="1.42578125" style="652" customWidth="1"/>
    <col min="10995" max="10995" width="8.28515625" style="652" customWidth="1"/>
    <col min="10996" max="10996" width="11.42578125" style="652"/>
    <col min="10997" max="10998" width="10.7109375" style="652" customWidth="1"/>
    <col min="10999" max="10999" width="10.28515625" style="652" customWidth="1"/>
    <col min="11000" max="11000" width="11.28515625" style="652" customWidth="1"/>
    <col min="11001" max="11001" width="7.7109375" style="652" customWidth="1"/>
    <col min="11002" max="11002" width="10.140625" style="652" customWidth="1"/>
    <col min="11003" max="11003" width="6.5703125" style="652" customWidth="1"/>
    <col min="11004" max="11004" width="1.140625" style="652" customWidth="1"/>
    <col min="11005" max="11005" width="24.5703125" style="652" customWidth="1"/>
    <col min="11006" max="11006" width="9.85546875" style="652" customWidth="1"/>
    <col min="11007" max="11007" width="10.7109375" style="652" customWidth="1"/>
    <col min="11008" max="11008" width="10.85546875" style="652" customWidth="1"/>
    <col min="11009" max="11009" width="11.140625" style="652" customWidth="1"/>
    <col min="11010" max="11010" width="9.85546875" style="652" customWidth="1"/>
    <col min="11011" max="11011" width="1" style="652" customWidth="1"/>
    <col min="11012" max="11012" width="16.5703125" style="652" customWidth="1"/>
    <col min="11013" max="11013" width="0.5703125" style="652" customWidth="1"/>
    <col min="11014" max="11014" width="0.7109375" style="652" customWidth="1"/>
    <col min="11015" max="11015" width="27.85546875" style="652" customWidth="1"/>
    <col min="11016" max="11016" width="0.85546875" style="652" customWidth="1"/>
    <col min="11017" max="11017" width="27.42578125" style="652" customWidth="1"/>
    <col min="11018" max="11018" width="14.7109375" style="652" customWidth="1"/>
    <col min="11019" max="11019" width="0.42578125" style="652" customWidth="1"/>
    <col min="11020" max="11020" width="0.7109375" style="652" customWidth="1"/>
    <col min="11021" max="11021" width="21.7109375" style="652" customWidth="1"/>
    <col min="11022" max="11022" width="1.28515625" style="652" customWidth="1"/>
    <col min="11023" max="11023" width="21.140625" style="652" customWidth="1"/>
    <col min="11024" max="11228" width="11.42578125" style="652"/>
    <col min="11229" max="11229" width="0.7109375" style="652" customWidth="1"/>
    <col min="11230" max="11231" width="1.5703125" style="652" customWidth="1"/>
    <col min="11232" max="11232" width="16.42578125" style="652" customWidth="1"/>
    <col min="11233" max="11235" width="10.42578125" style="652" customWidth="1"/>
    <col min="11236" max="11236" width="8.7109375" style="652" customWidth="1"/>
    <col min="11237" max="11237" width="0.7109375" style="652" customWidth="1"/>
    <col min="11238" max="11238" width="3.140625" style="652" customWidth="1"/>
    <col min="11239" max="11239" width="1.140625" style="652" customWidth="1"/>
    <col min="11240" max="11240" width="18" style="652" customWidth="1"/>
    <col min="11241" max="11241" width="9.42578125" style="652" customWidth="1"/>
    <col min="11242" max="11242" width="8.7109375" style="652" customWidth="1"/>
    <col min="11243" max="11243" width="9.28515625" style="652" customWidth="1"/>
    <col min="11244" max="11244" width="10.140625" style="652" customWidth="1"/>
    <col min="11245" max="11245" width="5.140625" style="652" customWidth="1"/>
    <col min="11246" max="11246" width="10.140625" style="652" customWidth="1"/>
    <col min="11247" max="11247" width="6.42578125" style="652" customWidth="1"/>
    <col min="11248" max="11248" width="11.42578125" style="652"/>
    <col min="11249" max="11249" width="1.28515625" style="652" customWidth="1"/>
    <col min="11250" max="11250" width="1.42578125" style="652" customWidth="1"/>
    <col min="11251" max="11251" width="8.28515625" style="652" customWidth="1"/>
    <col min="11252" max="11252" width="11.42578125" style="652"/>
    <col min="11253" max="11254" width="10.7109375" style="652" customWidth="1"/>
    <col min="11255" max="11255" width="10.28515625" style="652" customWidth="1"/>
    <col min="11256" max="11256" width="11.28515625" style="652" customWidth="1"/>
    <col min="11257" max="11257" width="7.7109375" style="652" customWidth="1"/>
    <col min="11258" max="11258" width="10.140625" style="652" customWidth="1"/>
    <col min="11259" max="11259" width="6.5703125" style="652" customWidth="1"/>
    <col min="11260" max="11260" width="1.140625" style="652" customWidth="1"/>
    <col min="11261" max="11261" width="24.5703125" style="652" customWidth="1"/>
    <col min="11262" max="11262" width="9.85546875" style="652" customWidth="1"/>
    <col min="11263" max="11263" width="10.7109375" style="652" customWidth="1"/>
    <col min="11264" max="11264" width="10.85546875" style="652" customWidth="1"/>
    <col min="11265" max="11265" width="11.140625" style="652" customWidth="1"/>
    <col min="11266" max="11266" width="9.85546875" style="652" customWidth="1"/>
    <col min="11267" max="11267" width="1" style="652" customWidth="1"/>
    <col min="11268" max="11268" width="16.5703125" style="652" customWidth="1"/>
    <col min="11269" max="11269" width="0.5703125" style="652" customWidth="1"/>
    <col min="11270" max="11270" width="0.7109375" style="652" customWidth="1"/>
    <col min="11271" max="11271" width="27.85546875" style="652" customWidth="1"/>
    <col min="11272" max="11272" width="0.85546875" style="652" customWidth="1"/>
    <col min="11273" max="11273" width="27.42578125" style="652" customWidth="1"/>
    <col min="11274" max="11274" width="14.7109375" style="652" customWidth="1"/>
    <col min="11275" max="11275" width="0.42578125" style="652" customWidth="1"/>
    <col min="11276" max="11276" width="0.7109375" style="652" customWidth="1"/>
    <col min="11277" max="11277" width="21.7109375" style="652" customWidth="1"/>
    <col min="11278" max="11278" width="1.28515625" style="652" customWidth="1"/>
    <col min="11279" max="11279" width="21.140625" style="652" customWidth="1"/>
    <col min="11280" max="11484" width="11.42578125" style="652"/>
    <col min="11485" max="11485" width="0.7109375" style="652" customWidth="1"/>
    <col min="11486" max="11487" width="1.5703125" style="652" customWidth="1"/>
    <col min="11488" max="11488" width="16.42578125" style="652" customWidth="1"/>
    <col min="11489" max="11491" width="10.42578125" style="652" customWidth="1"/>
    <col min="11492" max="11492" width="8.7109375" style="652" customWidth="1"/>
    <col min="11493" max="11493" width="0.7109375" style="652" customWidth="1"/>
    <col min="11494" max="11494" width="3.140625" style="652" customWidth="1"/>
    <col min="11495" max="11495" width="1.140625" style="652" customWidth="1"/>
    <col min="11496" max="11496" width="18" style="652" customWidth="1"/>
    <col min="11497" max="11497" width="9.42578125" style="652" customWidth="1"/>
    <col min="11498" max="11498" width="8.7109375" style="652" customWidth="1"/>
    <col min="11499" max="11499" width="9.28515625" style="652" customWidth="1"/>
    <col min="11500" max="11500" width="10.140625" style="652" customWidth="1"/>
    <col min="11501" max="11501" width="5.140625" style="652" customWidth="1"/>
    <col min="11502" max="11502" width="10.140625" style="652" customWidth="1"/>
    <col min="11503" max="11503" width="6.42578125" style="652" customWidth="1"/>
    <col min="11504" max="11504" width="11.42578125" style="652"/>
    <col min="11505" max="11505" width="1.28515625" style="652" customWidth="1"/>
    <col min="11506" max="11506" width="1.42578125" style="652" customWidth="1"/>
    <col min="11507" max="11507" width="8.28515625" style="652" customWidth="1"/>
    <col min="11508" max="11508" width="11.42578125" style="652"/>
    <col min="11509" max="11510" width="10.7109375" style="652" customWidth="1"/>
    <col min="11511" max="11511" width="10.28515625" style="652" customWidth="1"/>
    <col min="11512" max="11512" width="11.28515625" style="652" customWidth="1"/>
    <col min="11513" max="11513" width="7.7109375" style="652" customWidth="1"/>
    <col min="11514" max="11514" width="10.140625" style="652" customWidth="1"/>
    <col min="11515" max="11515" width="6.5703125" style="652" customWidth="1"/>
    <col min="11516" max="11516" width="1.140625" style="652" customWidth="1"/>
    <col min="11517" max="11517" width="24.5703125" style="652" customWidth="1"/>
    <col min="11518" max="11518" width="9.85546875" style="652" customWidth="1"/>
    <col min="11519" max="11519" width="10.7109375" style="652" customWidth="1"/>
    <col min="11520" max="11520" width="10.85546875" style="652" customWidth="1"/>
    <col min="11521" max="11521" width="11.140625" style="652" customWidth="1"/>
    <col min="11522" max="11522" width="9.85546875" style="652" customWidth="1"/>
    <col min="11523" max="11523" width="1" style="652" customWidth="1"/>
    <col min="11524" max="11524" width="16.5703125" style="652" customWidth="1"/>
    <col min="11525" max="11525" width="0.5703125" style="652" customWidth="1"/>
    <col min="11526" max="11526" width="0.7109375" style="652" customWidth="1"/>
    <col min="11527" max="11527" width="27.85546875" style="652" customWidth="1"/>
    <col min="11528" max="11528" width="0.85546875" style="652" customWidth="1"/>
    <col min="11529" max="11529" width="27.42578125" style="652" customWidth="1"/>
    <col min="11530" max="11530" width="14.7109375" style="652" customWidth="1"/>
    <col min="11531" max="11531" width="0.42578125" style="652" customWidth="1"/>
    <col min="11532" max="11532" width="0.7109375" style="652" customWidth="1"/>
    <col min="11533" max="11533" width="21.7109375" style="652" customWidth="1"/>
    <col min="11534" max="11534" width="1.28515625" style="652" customWidth="1"/>
    <col min="11535" max="11535" width="21.140625" style="652" customWidth="1"/>
    <col min="11536" max="11740" width="11.42578125" style="652"/>
    <col min="11741" max="11741" width="0.7109375" style="652" customWidth="1"/>
    <col min="11742" max="11743" width="1.5703125" style="652" customWidth="1"/>
    <col min="11744" max="11744" width="16.42578125" style="652" customWidth="1"/>
    <col min="11745" max="11747" width="10.42578125" style="652" customWidth="1"/>
    <col min="11748" max="11748" width="8.7109375" style="652" customWidth="1"/>
    <col min="11749" max="11749" width="0.7109375" style="652" customWidth="1"/>
    <col min="11750" max="11750" width="3.140625" style="652" customWidth="1"/>
    <col min="11751" max="11751" width="1.140625" style="652" customWidth="1"/>
    <col min="11752" max="11752" width="18" style="652" customWidth="1"/>
    <col min="11753" max="11753" width="9.42578125" style="652" customWidth="1"/>
    <col min="11754" max="11754" width="8.7109375" style="652" customWidth="1"/>
    <col min="11755" max="11755" width="9.28515625" style="652" customWidth="1"/>
    <col min="11756" max="11756" width="10.140625" style="652" customWidth="1"/>
    <col min="11757" max="11757" width="5.140625" style="652" customWidth="1"/>
    <col min="11758" max="11758" width="10.140625" style="652" customWidth="1"/>
    <col min="11759" max="11759" width="6.42578125" style="652" customWidth="1"/>
    <col min="11760" max="11760" width="11.42578125" style="652"/>
    <col min="11761" max="11761" width="1.28515625" style="652" customWidth="1"/>
    <col min="11762" max="11762" width="1.42578125" style="652" customWidth="1"/>
    <col min="11763" max="11763" width="8.28515625" style="652" customWidth="1"/>
    <col min="11764" max="11764" width="11.42578125" style="652"/>
    <col min="11765" max="11766" width="10.7109375" style="652" customWidth="1"/>
    <col min="11767" max="11767" width="10.28515625" style="652" customWidth="1"/>
    <col min="11768" max="11768" width="11.28515625" style="652" customWidth="1"/>
    <col min="11769" max="11769" width="7.7109375" style="652" customWidth="1"/>
    <col min="11770" max="11770" width="10.140625" style="652" customWidth="1"/>
    <col min="11771" max="11771" width="6.5703125" style="652" customWidth="1"/>
    <col min="11772" max="11772" width="1.140625" style="652" customWidth="1"/>
    <col min="11773" max="11773" width="24.5703125" style="652" customWidth="1"/>
    <col min="11774" max="11774" width="9.85546875" style="652" customWidth="1"/>
    <col min="11775" max="11775" width="10.7109375" style="652" customWidth="1"/>
    <col min="11776" max="11776" width="10.85546875" style="652" customWidth="1"/>
    <col min="11777" max="11777" width="11.140625" style="652" customWidth="1"/>
    <col min="11778" max="11778" width="9.85546875" style="652" customWidth="1"/>
    <col min="11779" max="11779" width="1" style="652" customWidth="1"/>
    <col min="11780" max="11780" width="16.5703125" style="652" customWidth="1"/>
    <col min="11781" max="11781" width="0.5703125" style="652" customWidth="1"/>
    <col min="11782" max="11782" width="0.7109375" style="652" customWidth="1"/>
    <col min="11783" max="11783" width="27.85546875" style="652" customWidth="1"/>
    <col min="11784" max="11784" width="0.85546875" style="652" customWidth="1"/>
    <col min="11785" max="11785" width="27.42578125" style="652" customWidth="1"/>
    <col min="11786" max="11786" width="14.7109375" style="652" customWidth="1"/>
    <col min="11787" max="11787" width="0.42578125" style="652" customWidth="1"/>
    <col min="11788" max="11788" width="0.7109375" style="652" customWidth="1"/>
    <col min="11789" max="11789" width="21.7109375" style="652" customWidth="1"/>
    <col min="11790" max="11790" width="1.28515625" style="652" customWidth="1"/>
    <col min="11791" max="11791" width="21.140625" style="652" customWidth="1"/>
    <col min="11792" max="11996" width="11.42578125" style="652"/>
    <col min="11997" max="11997" width="0.7109375" style="652" customWidth="1"/>
    <col min="11998" max="11999" width="1.5703125" style="652" customWidth="1"/>
    <col min="12000" max="12000" width="16.42578125" style="652" customWidth="1"/>
    <col min="12001" max="12003" width="10.42578125" style="652" customWidth="1"/>
    <col min="12004" max="12004" width="8.7109375" style="652" customWidth="1"/>
    <col min="12005" max="12005" width="0.7109375" style="652" customWidth="1"/>
    <col min="12006" max="12006" width="3.140625" style="652" customWidth="1"/>
    <col min="12007" max="12007" width="1.140625" style="652" customWidth="1"/>
    <col min="12008" max="12008" width="18" style="652" customWidth="1"/>
    <col min="12009" max="12009" width="9.42578125" style="652" customWidth="1"/>
    <col min="12010" max="12010" width="8.7109375" style="652" customWidth="1"/>
    <col min="12011" max="12011" width="9.28515625" style="652" customWidth="1"/>
    <col min="12012" max="12012" width="10.140625" style="652" customWidth="1"/>
    <col min="12013" max="12013" width="5.140625" style="652" customWidth="1"/>
    <col min="12014" max="12014" width="10.140625" style="652" customWidth="1"/>
    <col min="12015" max="12015" width="6.42578125" style="652" customWidth="1"/>
    <col min="12016" max="12016" width="11.42578125" style="652"/>
    <col min="12017" max="12017" width="1.28515625" style="652" customWidth="1"/>
    <col min="12018" max="12018" width="1.42578125" style="652" customWidth="1"/>
    <col min="12019" max="12019" width="8.28515625" style="652" customWidth="1"/>
    <col min="12020" max="12020" width="11.42578125" style="652"/>
    <col min="12021" max="12022" width="10.7109375" style="652" customWidth="1"/>
    <col min="12023" max="12023" width="10.28515625" style="652" customWidth="1"/>
    <col min="12024" max="12024" width="11.28515625" style="652" customWidth="1"/>
    <col min="12025" max="12025" width="7.7109375" style="652" customWidth="1"/>
    <col min="12026" max="12026" width="10.140625" style="652" customWidth="1"/>
    <col min="12027" max="12027" width="6.5703125" style="652" customWidth="1"/>
    <col min="12028" max="12028" width="1.140625" style="652" customWidth="1"/>
    <col min="12029" max="12029" width="24.5703125" style="652" customWidth="1"/>
    <col min="12030" max="12030" width="9.85546875" style="652" customWidth="1"/>
    <col min="12031" max="12031" width="10.7109375" style="652" customWidth="1"/>
    <col min="12032" max="12032" width="10.85546875" style="652" customWidth="1"/>
    <col min="12033" max="12033" width="11.140625" style="652" customWidth="1"/>
    <col min="12034" max="12034" width="9.85546875" style="652" customWidth="1"/>
    <col min="12035" max="12035" width="1" style="652" customWidth="1"/>
    <col min="12036" max="12036" width="16.5703125" style="652" customWidth="1"/>
    <col min="12037" max="12037" width="0.5703125" style="652" customWidth="1"/>
    <col min="12038" max="12038" width="0.7109375" style="652" customWidth="1"/>
    <col min="12039" max="12039" width="27.85546875" style="652" customWidth="1"/>
    <col min="12040" max="12040" width="0.85546875" style="652" customWidth="1"/>
    <col min="12041" max="12041" width="27.42578125" style="652" customWidth="1"/>
    <col min="12042" max="12042" width="14.7109375" style="652" customWidth="1"/>
    <col min="12043" max="12043" width="0.42578125" style="652" customWidth="1"/>
    <col min="12044" max="12044" width="0.7109375" style="652" customWidth="1"/>
    <col min="12045" max="12045" width="21.7109375" style="652" customWidth="1"/>
    <col min="12046" max="12046" width="1.28515625" style="652" customWidth="1"/>
    <col min="12047" max="12047" width="21.140625" style="652" customWidth="1"/>
    <col min="12048" max="12252" width="11.42578125" style="652"/>
    <col min="12253" max="12253" width="0.7109375" style="652" customWidth="1"/>
    <col min="12254" max="12255" width="1.5703125" style="652" customWidth="1"/>
    <col min="12256" max="12256" width="16.42578125" style="652" customWidth="1"/>
    <col min="12257" max="12259" width="10.42578125" style="652" customWidth="1"/>
    <col min="12260" max="12260" width="8.7109375" style="652" customWidth="1"/>
    <col min="12261" max="12261" width="0.7109375" style="652" customWidth="1"/>
    <col min="12262" max="12262" width="3.140625" style="652" customWidth="1"/>
    <col min="12263" max="12263" width="1.140625" style="652" customWidth="1"/>
    <col min="12264" max="12264" width="18" style="652" customWidth="1"/>
    <col min="12265" max="12265" width="9.42578125" style="652" customWidth="1"/>
    <col min="12266" max="12266" width="8.7109375" style="652" customWidth="1"/>
    <col min="12267" max="12267" width="9.28515625" style="652" customWidth="1"/>
    <col min="12268" max="12268" width="10.140625" style="652" customWidth="1"/>
    <col min="12269" max="12269" width="5.140625" style="652" customWidth="1"/>
    <col min="12270" max="12270" width="10.140625" style="652" customWidth="1"/>
    <col min="12271" max="12271" width="6.42578125" style="652" customWidth="1"/>
    <col min="12272" max="12272" width="11.42578125" style="652"/>
    <col min="12273" max="12273" width="1.28515625" style="652" customWidth="1"/>
    <col min="12274" max="12274" width="1.42578125" style="652" customWidth="1"/>
    <col min="12275" max="12275" width="8.28515625" style="652" customWidth="1"/>
    <col min="12276" max="12276" width="11.42578125" style="652"/>
    <col min="12277" max="12278" width="10.7109375" style="652" customWidth="1"/>
    <col min="12279" max="12279" width="10.28515625" style="652" customWidth="1"/>
    <col min="12280" max="12280" width="11.28515625" style="652" customWidth="1"/>
    <col min="12281" max="12281" width="7.7109375" style="652" customWidth="1"/>
    <col min="12282" max="12282" width="10.140625" style="652" customWidth="1"/>
    <col min="12283" max="12283" width="6.5703125" style="652" customWidth="1"/>
    <col min="12284" max="12284" width="1.140625" style="652" customWidth="1"/>
    <col min="12285" max="12285" width="24.5703125" style="652" customWidth="1"/>
    <col min="12286" max="12286" width="9.85546875" style="652" customWidth="1"/>
    <col min="12287" max="12287" width="10.7109375" style="652" customWidth="1"/>
    <col min="12288" max="12288" width="10.85546875" style="652" customWidth="1"/>
    <col min="12289" max="12289" width="11.140625" style="652" customWidth="1"/>
    <col min="12290" max="12290" width="9.85546875" style="652" customWidth="1"/>
    <col min="12291" max="12291" width="1" style="652" customWidth="1"/>
    <col min="12292" max="12292" width="16.5703125" style="652" customWidth="1"/>
    <col min="12293" max="12293" width="0.5703125" style="652" customWidth="1"/>
    <col min="12294" max="12294" width="0.7109375" style="652" customWidth="1"/>
    <col min="12295" max="12295" width="27.85546875" style="652" customWidth="1"/>
    <col min="12296" max="12296" width="0.85546875" style="652" customWidth="1"/>
    <col min="12297" max="12297" width="27.42578125" style="652" customWidth="1"/>
    <col min="12298" max="12298" width="14.7109375" style="652" customWidth="1"/>
    <col min="12299" max="12299" width="0.42578125" style="652" customWidth="1"/>
    <col min="12300" max="12300" width="0.7109375" style="652" customWidth="1"/>
    <col min="12301" max="12301" width="21.7109375" style="652" customWidth="1"/>
    <col min="12302" max="12302" width="1.28515625" style="652" customWidth="1"/>
    <col min="12303" max="12303" width="21.140625" style="652" customWidth="1"/>
    <col min="12304" max="12508" width="11.42578125" style="652"/>
    <col min="12509" max="12509" width="0.7109375" style="652" customWidth="1"/>
    <col min="12510" max="12511" width="1.5703125" style="652" customWidth="1"/>
    <col min="12512" max="12512" width="16.42578125" style="652" customWidth="1"/>
    <col min="12513" max="12515" width="10.42578125" style="652" customWidth="1"/>
    <col min="12516" max="12516" width="8.7109375" style="652" customWidth="1"/>
    <col min="12517" max="12517" width="0.7109375" style="652" customWidth="1"/>
    <col min="12518" max="12518" width="3.140625" style="652" customWidth="1"/>
    <col min="12519" max="12519" width="1.140625" style="652" customWidth="1"/>
    <col min="12520" max="12520" width="18" style="652" customWidth="1"/>
    <col min="12521" max="12521" width="9.42578125" style="652" customWidth="1"/>
    <col min="12522" max="12522" width="8.7109375" style="652" customWidth="1"/>
    <col min="12523" max="12523" width="9.28515625" style="652" customWidth="1"/>
    <col min="12524" max="12524" width="10.140625" style="652" customWidth="1"/>
    <col min="12525" max="12525" width="5.140625" style="652" customWidth="1"/>
    <col min="12526" max="12526" width="10.140625" style="652" customWidth="1"/>
    <col min="12527" max="12527" width="6.42578125" style="652" customWidth="1"/>
    <col min="12528" max="12528" width="11.42578125" style="652"/>
    <col min="12529" max="12529" width="1.28515625" style="652" customWidth="1"/>
    <col min="12530" max="12530" width="1.42578125" style="652" customWidth="1"/>
    <col min="12531" max="12531" width="8.28515625" style="652" customWidth="1"/>
    <col min="12532" max="12532" width="11.42578125" style="652"/>
    <col min="12533" max="12534" width="10.7109375" style="652" customWidth="1"/>
    <col min="12535" max="12535" width="10.28515625" style="652" customWidth="1"/>
    <col min="12536" max="12536" width="11.28515625" style="652" customWidth="1"/>
    <col min="12537" max="12537" width="7.7109375" style="652" customWidth="1"/>
    <col min="12538" max="12538" width="10.140625" style="652" customWidth="1"/>
    <col min="12539" max="12539" width="6.5703125" style="652" customWidth="1"/>
    <col min="12540" max="12540" width="1.140625" style="652" customWidth="1"/>
    <col min="12541" max="12541" width="24.5703125" style="652" customWidth="1"/>
    <col min="12542" max="12542" width="9.85546875" style="652" customWidth="1"/>
    <col min="12543" max="12543" width="10.7109375" style="652" customWidth="1"/>
    <col min="12544" max="12544" width="10.85546875" style="652" customWidth="1"/>
    <col min="12545" max="12545" width="11.140625" style="652" customWidth="1"/>
    <col min="12546" max="12546" width="9.85546875" style="652" customWidth="1"/>
    <col min="12547" max="12547" width="1" style="652" customWidth="1"/>
    <col min="12548" max="12548" width="16.5703125" style="652" customWidth="1"/>
    <col min="12549" max="12549" width="0.5703125" style="652" customWidth="1"/>
    <col min="12550" max="12550" width="0.7109375" style="652" customWidth="1"/>
    <col min="12551" max="12551" width="27.85546875" style="652" customWidth="1"/>
    <col min="12552" max="12552" width="0.85546875" style="652" customWidth="1"/>
    <col min="12553" max="12553" width="27.42578125" style="652" customWidth="1"/>
    <col min="12554" max="12554" width="14.7109375" style="652" customWidth="1"/>
    <col min="12555" max="12555" width="0.42578125" style="652" customWidth="1"/>
    <col min="12556" max="12556" width="0.7109375" style="652" customWidth="1"/>
    <col min="12557" max="12557" width="21.7109375" style="652" customWidth="1"/>
    <col min="12558" max="12558" width="1.28515625" style="652" customWidth="1"/>
    <col min="12559" max="12559" width="21.140625" style="652" customWidth="1"/>
    <col min="12560" max="12764" width="11.42578125" style="652"/>
    <col min="12765" max="12765" width="0.7109375" style="652" customWidth="1"/>
    <col min="12766" max="12767" width="1.5703125" style="652" customWidth="1"/>
    <col min="12768" max="12768" width="16.42578125" style="652" customWidth="1"/>
    <col min="12769" max="12771" width="10.42578125" style="652" customWidth="1"/>
    <col min="12772" max="12772" width="8.7109375" style="652" customWidth="1"/>
    <col min="12773" max="12773" width="0.7109375" style="652" customWidth="1"/>
    <col min="12774" max="12774" width="3.140625" style="652" customWidth="1"/>
    <col min="12775" max="12775" width="1.140625" style="652" customWidth="1"/>
    <col min="12776" max="12776" width="18" style="652" customWidth="1"/>
    <col min="12777" max="12777" width="9.42578125" style="652" customWidth="1"/>
    <col min="12778" max="12778" width="8.7109375" style="652" customWidth="1"/>
    <col min="12779" max="12779" width="9.28515625" style="652" customWidth="1"/>
    <col min="12780" max="12780" width="10.140625" style="652" customWidth="1"/>
    <col min="12781" max="12781" width="5.140625" style="652" customWidth="1"/>
    <col min="12782" max="12782" width="10.140625" style="652" customWidth="1"/>
    <col min="12783" max="12783" width="6.42578125" style="652" customWidth="1"/>
    <col min="12784" max="12784" width="11.42578125" style="652"/>
    <col min="12785" max="12785" width="1.28515625" style="652" customWidth="1"/>
    <col min="12786" max="12786" width="1.42578125" style="652" customWidth="1"/>
    <col min="12787" max="12787" width="8.28515625" style="652" customWidth="1"/>
    <col min="12788" max="12788" width="11.42578125" style="652"/>
    <col min="12789" max="12790" width="10.7109375" style="652" customWidth="1"/>
    <col min="12791" max="12791" width="10.28515625" style="652" customWidth="1"/>
    <col min="12792" max="12792" width="11.28515625" style="652" customWidth="1"/>
    <col min="12793" max="12793" width="7.7109375" style="652" customWidth="1"/>
    <col min="12794" max="12794" width="10.140625" style="652" customWidth="1"/>
    <col min="12795" max="12795" width="6.5703125" style="652" customWidth="1"/>
    <col min="12796" max="12796" width="1.140625" style="652" customWidth="1"/>
    <col min="12797" max="12797" width="24.5703125" style="652" customWidth="1"/>
    <col min="12798" max="12798" width="9.85546875" style="652" customWidth="1"/>
    <col min="12799" max="12799" width="10.7109375" style="652" customWidth="1"/>
    <col min="12800" max="12800" width="10.85546875" style="652" customWidth="1"/>
    <col min="12801" max="12801" width="11.140625" style="652" customWidth="1"/>
    <col min="12802" max="12802" width="9.85546875" style="652" customWidth="1"/>
    <col min="12803" max="12803" width="1" style="652" customWidth="1"/>
    <col min="12804" max="12804" width="16.5703125" style="652" customWidth="1"/>
    <col min="12805" max="12805" width="0.5703125" style="652" customWidth="1"/>
    <col min="12806" max="12806" width="0.7109375" style="652" customWidth="1"/>
    <col min="12807" max="12807" width="27.85546875" style="652" customWidth="1"/>
    <col min="12808" max="12808" width="0.85546875" style="652" customWidth="1"/>
    <col min="12809" max="12809" width="27.42578125" style="652" customWidth="1"/>
    <col min="12810" max="12810" width="14.7109375" style="652" customWidth="1"/>
    <col min="12811" max="12811" width="0.42578125" style="652" customWidth="1"/>
    <col min="12812" max="12812" width="0.7109375" style="652" customWidth="1"/>
    <col min="12813" max="12813" width="21.7109375" style="652" customWidth="1"/>
    <col min="12814" max="12814" width="1.28515625" style="652" customWidth="1"/>
    <col min="12815" max="12815" width="21.140625" style="652" customWidth="1"/>
    <col min="12816" max="13020" width="11.42578125" style="652"/>
    <col min="13021" max="13021" width="0.7109375" style="652" customWidth="1"/>
    <col min="13022" max="13023" width="1.5703125" style="652" customWidth="1"/>
    <col min="13024" max="13024" width="16.42578125" style="652" customWidth="1"/>
    <col min="13025" max="13027" width="10.42578125" style="652" customWidth="1"/>
    <col min="13028" max="13028" width="8.7109375" style="652" customWidth="1"/>
    <col min="13029" max="13029" width="0.7109375" style="652" customWidth="1"/>
    <col min="13030" max="13030" width="3.140625" style="652" customWidth="1"/>
    <col min="13031" max="13031" width="1.140625" style="652" customWidth="1"/>
    <col min="13032" max="13032" width="18" style="652" customWidth="1"/>
    <col min="13033" max="13033" width="9.42578125" style="652" customWidth="1"/>
    <col min="13034" max="13034" width="8.7109375" style="652" customWidth="1"/>
    <col min="13035" max="13035" width="9.28515625" style="652" customWidth="1"/>
    <col min="13036" max="13036" width="10.140625" style="652" customWidth="1"/>
    <col min="13037" max="13037" width="5.140625" style="652" customWidth="1"/>
    <col min="13038" max="13038" width="10.140625" style="652" customWidth="1"/>
    <col min="13039" max="13039" width="6.42578125" style="652" customWidth="1"/>
    <col min="13040" max="13040" width="11.42578125" style="652"/>
    <col min="13041" max="13041" width="1.28515625" style="652" customWidth="1"/>
    <col min="13042" max="13042" width="1.42578125" style="652" customWidth="1"/>
    <col min="13043" max="13043" width="8.28515625" style="652" customWidth="1"/>
    <col min="13044" max="13044" width="11.42578125" style="652"/>
    <col min="13045" max="13046" width="10.7109375" style="652" customWidth="1"/>
    <col min="13047" max="13047" width="10.28515625" style="652" customWidth="1"/>
    <col min="13048" max="13048" width="11.28515625" style="652" customWidth="1"/>
    <col min="13049" max="13049" width="7.7109375" style="652" customWidth="1"/>
    <col min="13050" max="13050" width="10.140625" style="652" customWidth="1"/>
    <col min="13051" max="13051" width="6.5703125" style="652" customWidth="1"/>
    <col min="13052" max="13052" width="1.140625" style="652" customWidth="1"/>
    <col min="13053" max="13053" width="24.5703125" style="652" customWidth="1"/>
    <col min="13054" max="13054" width="9.85546875" style="652" customWidth="1"/>
    <col min="13055" max="13055" width="10.7109375" style="652" customWidth="1"/>
    <col min="13056" max="13056" width="10.85546875" style="652" customWidth="1"/>
    <col min="13057" max="13057" width="11.140625" style="652" customWidth="1"/>
    <col min="13058" max="13058" width="9.85546875" style="652" customWidth="1"/>
    <col min="13059" max="13059" width="1" style="652" customWidth="1"/>
    <col min="13060" max="13060" width="16.5703125" style="652" customWidth="1"/>
    <col min="13061" max="13061" width="0.5703125" style="652" customWidth="1"/>
    <col min="13062" max="13062" width="0.7109375" style="652" customWidth="1"/>
    <col min="13063" max="13063" width="27.85546875" style="652" customWidth="1"/>
    <col min="13064" max="13064" width="0.85546875" style="652" customWidth="1"/>
    <col min="13065" max="13065" width="27.42578125" style="652" customWidth="1"/>
    <col min="13066" max="13066" width="14.7109375" style="652" customWidth="1"/>
    <col min="13067" max="13067" width="0.42578125" style="652" customWidth="1"/>
    <col min="13068" max="13068" width="0.7109375" style="652" customWidth="1"/>
    <col min="13069" max="13069" width="21.7109375" style="652" customWidth="1"/>
    <col min="13070" max="13070" width="1.28515625" style="652" customWidth="1"/>
    <col min="13071" max="13071" width="21.140625" style="652" customWidth="1"/>
    <col min="13072" max="13276" width="11.42578125" style="652"/>
    <col min="13277" max="13277" width="0.7109375" style="652" customWidth="1"/>
    <col min="13278" max="13279" width="1.5703125" style="652" customWidth="1"/>
    <col min="13280" max="13280" width="16.42578125" style="652" customWidth="1"/>
    <col min="13281" max="13283" width="10.42578125" style="652" customWidth="1"/>
    <col min="13284" max="13284" width="8.7109375" style="652" customWidth="1"/>
    <col min="13285" max="13285" width="0.7109375" style="652" customWidth="1"/>
    <col min="13286" max="13286" width="3.140625" style="652" customWidth="1"/>
    <col min="13287" max="13287" width="1.140625" style="652" customWidth="1"/>
    <col min="13288" max="13288" width="18" style="652" customWidth="1"/>
    <col min="13289" max="13289" width="9.42578125" style="652" customWidth="1"/>
    <col min="13290" max="13290" width="8.7109375" style="652" customWidth="1"/>
    <col min="13291" max="13291" width="9.28515625" style="652" customWidth="1"/>
    <col min="13292" max="13292" width="10.140625" style="652" customWidth="1"/>
    <col min="13293" max="13293" width="5.140625" style="652" customWidth="1"/>
    <col min="13294" max="13294" width="10.140625" style="652" customWidth="1"/>
    <col min="13295" max="13295" width="6.42578125" style="652" customWidth="1"/>
    <col min="13296" max="13296" width="11.42578125" style="652"/>
    <col min="13297" max="13297" width="1.28515625" style="652" customWidth="1"/>
    <col min="13298" max="13298" width="1.42578125" style="652" customWidth="1"/>
    <col min="13299" max="13299" width="8.28515625" style="652" customWidth="1"/>
    <col min="13300" max="13300" width="11.42578125" style="652"/>
    <col min="13301" max="13302" width="10.7109375" style="652" customWidth="1"/>
    <col min="13303" max="13303" width="10.28515625" style="652" customWidth="1"/>
    <col min="13304" max="13304" width="11.28515625" style="652" customWidth="1"/>
    <col min="13305" max="13305" width="7.7109375" style="652" customWidth="1"/>
    <col min="13306" max="13306" width="10.140625" style="652" customWidth="1"/>
    <col min="13307" max="13307" width="6.5703125" style="652" customWidth="1"/>
    <col min="13308" max="13308" width="1.140625" style="652" customWidth="1"/>
    <col min="13309" max="13309" width="24.5703125" style="652" customWidth="1"/>
    <col min="13310" max="13310" width="9.85546875" style="652" customWidth="1"/>
    <col min="13311" max="13311" width="10.7109375" style="652" customWidth="1"/>
    <col min="13312" max="13312" width="10.85546875" style="652" customWidth="1"/>
    <col min="13313" max="13313" width="11.140625" style="652" customWidth="1"/>
    <col min="13314" max="13314" width="9.85546875" style="652" customWidth="1"/>
    <col min="13315" max="13315" width="1" style="652" customWidth="1"/>
    <col min="13316" max="13316" width="16.5703125" style="652" customWidth="1"/>
    <col min="13317" max="13317" width="0.5703125" style="652" customWidth="1"/>
    <col min="13318" max="13318" width="0.7109375" style="652" customWidth="1"/>
    <col min="13319" max="13319" width="27.85546875" style="652" customWidth="1"/>
    <col min="13320" max="13320" width="0.85546875" style="652" customWidth="1"/>
    <col min="13321" max="13321" width="27.42578125" style="652" customWidth="1"/>
    <col min="13322" max="13322" width="14.7109375" style="652" customWidth="1"/>
    <col min="13323" max="13323" width="0.42578125" style="652" customWidth="1"/>
    <col min="13324" max="13324" width="0.7109375" style="652" customWidth="1"/>
    <col min="13325" max="13325" width="21.7109375" style="652" customWidth="1"/>
    <col min="13326" max="13326" width="1.28515625" style="652" customWidth="1"/>
    <col min="13327" max="13327" width="21.140625" style="652" customWidth="1"/>
    <col min="13328" max="13532" width="11.42578125" style="652"/>
    <col min="13533" max="13533" width="0.7109375" style="652" customWidth="1"/>
    <col min="13534" max="13535" width="1.5703125" style="652" customWidth="1"/>
    <col min="13536" max="13536" width="16.42578125" style="652" customWidth="1"/>
    <col min="13537" max="13539" width="10.42578125" style="652" customWidth="1"/>
    <col min="13540" max="13540" width="8.7109375" style="652" customWidth="1"/>
    <col min="13541" max="13541" width="0.7109375" style="652" customWidth="1"/>
    <col min="13542" max="13542" width="3.140625" style="652" customWidth="1"/>
    <col min="13543" max="13543" width="1.140625" style="652" customWidth="1"/>
    <col min="13544" max="13544" width="18" style="652" customWidth="1"/>
    <col min="13545" max="13545" width="9.42578125" style="652" customWidth="1"/>
    <col min="13546" max="13546" width="8.7109375" style="652" customWidth="1"/>
    <col min="13547" max="13547" width="9.28515625" style="652" customWidth="1"/>
    <col min="13548" max="13548" width="10.140625" style="652" customWidth="1"/>
    <col min="13549" max="13549" width="5.140625" style="652" customWidth="1"/>
    <col min="13550" max="13550" width="10.140625" style="652" customWidth="1"/>
    <col min="13551" max="13551" width="6.42578125" style="652" customWidth="1"/>
    <col min="13552" max="13552" width="11.42578125" style="652"/>
    <col min="13553" max="13553" width="1.28515625" style="652" customWidth="1"/>
    <col min="13554" max="13554" width="1.42578125" style="652" customWidth="1"/>
    <col min="13555" max="13555" width="8.28515625" style="652" customWidth="1"/>
    <col min="13556" max="13556" width="11.42578125" style="652"/>
    <col min="13557" max="13558" width="10.7109375" style="652" customWidth="1"/>
    <col min="13559" max="13559" width="10.28515625" style="652" customWidth="1"/>
    <col min="13560" max="13560" width="11.28515625" style="652" customWidth="1"/>
    <col min="13561" max="13561" width="7.7109375" style="652" customWidth="1"/>
    <col min="13562" max="13562" width="10.140625" style="652" customWidth="1"/>
    <col min="13563" max="13563" width="6.5703125" style="652" customWidth="1"/>
    <col min="13564" max="13564" width="1.140625" style="652" customWidth="1"/>
    <col min="13565" max="13565" width="24.5703125" style="652" customWidth="1"/>
    <col min="13566" max="13566" width="9.85546875" style="652" customWidth="1"/>
    <col min="13567" max="13567" width="10.7109375" style="652" customWidth="1"/>
    <col min="13568" max="13568" width="10.85546875" style="652" customWidth="1"/>
    <col min="13569" max="13569" width="11.140625" style="652" customWidth="1"/>
    <col min="13570" max="13570" width="9.85546875" style="652" customWidth="1"/>
    <col min="13571" max="13571" width="1" style="652" customWidth="1"/>
    <col min="13572" max="13572" width="16.5703125" style="652" customWidth="1"/>
    <col min="13573" max="13573" width="0.5703125" style="652" customWidth="1"/>
    <col min="13574" max="13574" width="0.7109375" style="652" customWidth="1"/>
    <col min="13575" max="13575" width="27.85546875" style="652" customWidth="1"/>
    <col min="13576" max="13576" width="0.85546875" style="652" customWidth="1"/>
    <col min="13577" max="13577" width="27.42578125" style="652" customWidth="1"/>
    <col min="13578" max="13578" width="14.7109375" style="652" customWidth="1"/>
    <col min="13579" max="13579" width="0.42578125" style="652" customWidth="1"/>
    <col min="13580" max="13580" width="0.7109375" style="652" customWidth="1"/>
    <col min="13581" max="13581" width="21.7109375" style="652" customWidth="1"/>
    <col min="13582" max="13582" width="1.28515625" style="652" customWidth="1"/>
    <col min="13583" max="13583" width="21.140625" style="652" customWidth="1"/>
    <col min="13584" max="13788" width="11.42578125" style="652"/>
    <col min="13789" max="13789" width="0.7109375" style="652" customWidth="1"/>
    <col min="13790" max="13791" width="1.5703125" style="652" customWidth="1"/>
    <col min="13792" max="13792" width="16.42578125" style="652" customWidth="1"/>
    <col min="13793" max="13795" width="10.42578125" style="652" customWidth="1"/>
    <col min="13796" max="13796" width="8.7109375" style="652" customWidth="1"/>
    <col min="13797" max="13797" width="0.7109375" style="652" customWidth="1"/>
    <col min="13798" max="13798" width="3.140625" style="652" customWidth="1"/>
    <col min="13799" max="13799" width="1.140625" style="652" customWidth="1"/>
    <col min="13800" max="13800" width="18" style="652" customWidth="1"/>
    <col min="13801" max="13801" width="9.42578125" style="652" customWidth="1"/>
    <col min="13802" max="13802" width="8.7109375" style="652" customWidth="1"/>
    <col min="13803" max="13803" width="9.28515625" style="652" customWidth="1"/>
    <col min="13804" max="13804" width="10.140625" style="652" customWidth="1"/>
    <col min="13805" max="13805" width="5.140625" style="652" customWidth="1"/>
    <col min="13806" max="13806" width="10.140625" style="652" customWidth="1"/>
    <col min="13807" max="13807" width="6.42578125" style="652" customWidth="1"/>
    <col min="13808" max="13808" width="11.42578125" style="652"/>
    <col min="13809" max="13809" width="1.28515625" style="652" customWidth="1"/>
    <col min="13810" max="13810" width="1.42578125" style="652" customWidth="1"/>
    <col min="13811" max="13811" width="8.28515625" style="652" customWidth="1"/>
    <col min="13812" max="13812" width="11.42578125" style="652"/>
    <col min="13813" max="13814" width="10.7109375" style="652" customWidth="1"/>
    <col min="13815" max="13815" width="10.28515625" style="652" customWidth="1"/>
    <col min="13816" max="13816" width="11.28515625" style="652" customWidth="1"/>
    <col min="13817" max="13817" width="7.7109375" style="652" customWidth="1"/>
    <col min="13818" max="13818" width="10.140625" style="652" customWidth="1"/>
    <col min="13819" max="13819" width="6.5703125" style="652" customWidth="1"/>
    <col min="13820" max="13820" width="1.140625" style="652" customWidth="1"/>
    <col min="13821" max="13821" width="24.5703125" style="652" customWidth="1"/>
    <col min="13822" max="13822" width="9.85546875" style="652" customWidth="1"/>
    <col min="13823" max="13823" width="10.7109375" style="652" customWidth="1"/>
    <col min="13824" max="13824" width="10.85546875" style="652" customWidth="1"/>
    <col min="13825" max="13825" width="11.140625" style="652" customWidth="1"/>
    <col min="13826" max="13826" width="9.85546875" style="652" customWidth="1"/>
    <col min="13827" max="13827" width="1" style="652" customWidth="1"/>
    <col min="13828" max="13828" width="16.5703125" style="652" customWidth="1"/>
    <col min="13829" max="13829" width="0.5703125" style="652" customWidth="1"/>
    <col min="13830" max="13830" width="0.7109375" style="652" customWidth="1"/>
    <col min="13831" max="13831" width="27.85546875" style="652" customWidth="1"/>
    <col min="13832" max="13832" width="0.85546875" style="652" customWidth="1"/>
    <col min="13833" max="13833" width="27.42578125" style="652" customWidth="1"/>
    <col min="13834" max="13834" width="14.7109375" style="652" customWidth="1"/>
    <col min="13835" max="13835" width="0.42578125" style="652" customWidth="1"/>
    <col min="13836" max="13836" width="0.7109375" style="652" customWidth="1"/>
    <col min="13837" max="13837" width="21.7109375" style="652" customWidth="1"/>
    <col min="13838" max="13838" width="1.28515625" style="652" customWidth="1"/>
    <col min="13839" max="13839" width="21.140625" style="652" customWidth="1"/>
    <col min="13840" max="14044" width="11.42578125" style="652"/>
    <col min="14045" max="14045" width="0.7109375" style="652" customWidth="1"/>
    <col min="14046" max="14047" width="1.5703125" style="652" customWidth="1"/>
    <col min="14048" max="14048" width="16.42578125" style="652" customWidth="1"/>
    <col min="14049" max="14051" width="10.42578125" style="652" customWidth="1"/>
    <col min="14052" max="14052" width="8.7109375" style="652" customWidth="1"/>
    <col min="14053" max="14053" width="0.7109375" style="652" customWidth="1"/>
    <col min="14054" max="14054" width="3.140625" style="652" customWidth="1"/>
    <col min="14055" max="14055" width="1.140625" style="652" customWidth="1"/>
    <col min="14056" max="14056" width="18" style="652" customWidth="1"/>
    <col min="14057" max="14057" width="9.42578125" style="652" customWidth="1"/>
    <col min="14058" max="14058" width="8.7109375" style="652" customWidth="1"/>
    <col min="14059" max="14059" width="9.28515625" style="652" customWidth="1"/>
    <col min="14060" max="14060" width="10.140625" style="652" customWidth="1"/>
    <col min="14061" max="14061" width="5.140625" style="652" customWidth="1"/>
    <col min="14062" max="14062" width="10.140625" style="652" customWidth="1"/>
    <col min="14063" max="14063" width="6.42578125" style="652" customWidth="1"/>
    <col min="14064" max="14064" width="11.42578125" style="652"/>
    <col min="14065" max="14065" width="1.28515625" style="652" customWidth="1"/>
    <col min="14066" max="14066" width="1.42578125" style="652" customWidth="1"/>
    <col min="14067" max="14067" width="8.28515625" style="652" customWidth="1"/>
    <col min="14068" max="14068" width="11.42578125" style="652"/>
    <col min="14069" max="14070" width="10.7109375" style="652" customWidth="1"/>
    <col min="14071" max="14071" width="10.28515625" style="652" customWidth="1"/>
    <col min="14072" max="14072" width="11.28515625" style="652" customWidth="1"/>
    <col min="14073" max="14073" width="7.7109375" style="652" customWidth="1"/>
    <col min="14074" max="14074" width="10.140625" style="652" customWidth="1"/>
    <col min="14075" max="14075" width="6.5703125" style="652" customWidth="1"/>
    <col min="14076" max="14076" width="1.140625" style="652" customWidth="1"/>
    <col min="14077" max="14077" width="24.5703125" style="652" customWidth="1"/>
    <col min="14078" max="14078" width="9.85546875" style="652" customWidth="1"/>
    <col min="14079" max="14079" width="10.7109375" style="652" customWidth="1"/>
    <col min="14080" max="14080" width="10.85546875" style="652" customWidth="1"/>
    <col min="14081" max="14081" width="11.140625" style="652" customWidth="1"/>
    <col min="14082" max="14082" width="9.85546875" style="652" customWidth="1"/>
    <col min="14083" max="14083" width="1" style="652" customWidth="1"/>
    <col min="14084" max="14084" width="16.5703125" style="652" customWidth="1"/>
    <col min="14085" max="14085" width="0.5703125" style="652" customWidth="1"/>
    <col min="14086" max="14086" width="0.7109375" style="652" customWidth="1"/>
    <col min="14087" max="14087" width="27.85546875" style="652" customWidth="1"/>
    <col min="14088" max="14088" width="0.85546875" style="652" customWidth="1"/>
    <col min="14089" max="14089" width="27.42578125" style="652" customWidth="1"/>
    <col min="14090" max="14090" width="14.7109375" style="652" customWidth="1"/>
    <col min="14091" max="14091" width="0.42578125" style="652" customWidth="1"/>
    <col min="14092" max="14092" width="0.7109375" style="652" customWidth="1"/>
    <col min="14093" max="14093" width="21.7109375" style="652" customWidth="1"/>
    <col min="14094" max="14094" width="1.28515625" style="652" customWidth="1"/>
    <col min="14095" max="14095" width="21.140625" style="652" customWidth="1"/>
    <col min="14096" max="14300" width="11.42578125" style="652"/>
    <col min="14301" max="14301" width="0.7109375" style="652" customWidth="1"/>
    <col min="14302" max="14303" width="1.5703125" style="652" customWidth="1"/>
    <col min="14304" max="14304" width="16.42578125" style="652" customWidth="1"/>
    <col min="14305" max="14307" width="10.42578125" style="652" customWidth="1"/>
    <col min="14308" max="14308" width="8.7109375" style="652" customWidth="1"/>
    <col min="14309" max="14309" width="0.7109375" style="652" customWidth="1"/>
    <col min="14310" max="14310" width="3.140625" style="652" customWidth="1"/>
    <col min="14311" max="14311" width="1.140625" style="652" customWidth="1"/>
    <col min="14312" max="14312" width="18" style="652" customWidth="1"/>
    <col min="14313" max="14313" width="9.42578125" style="652" customWidth="1"/>
    <col min="14314" max="14314" width="8.7109375" style="652" customWidth="1"/>
    <col min="14315" max="14315" width="9.28515625" style="652" customWidth="1"/>
    <col min="14316" max="14316" width="10.140625" style="652" customWidth="1"/>
    <col min="14317" max="14317" width="5.140625" style="652" customWidth="1"/>
    <col min="14318" max="14318" width="10.140625" style="652" customWidth="1"/>
    <col min="14319" max="14319" width="6.42578125" style="652" customWidth="1"/>
    <col min="14320" max="14320" width="11.42578125" style="652"/>
    <col min="14321" max="14321" width="1.28515625" style="652" customWidth="1"/>
    <col min="14322" max="14322" width="1.42578125" style="652" customWidth="1"/>
    <col min="14323" max="14323" width="8.28515625" style="652" customWidth="1"/>
    <col min="14324" max="14324" width="11.42578125" style="652"/>
    <col min="14325" max="14326" width="10.7109375" style="652" customWidth="1"/>
    <col min="14327" max="14327" width="10.28515625" style="652" customWidth="1"/>
    <col min="14328" max="14328" width="11.28515625" style="652" customWidth="1"/>
    <col min="14329" max="14329" width="7.7109375" style="652" customWidth="1"/>
    <col min="14330" max="14330" width="10.140625" style="652" customWidth="1"/>
    <col min="14331" max="14331" width="6.5703125" style="652" customWidth="1"/>
    <col min="14332" max="14332" width="1.140625" style="652" customWidth="1"/>
    <col min="14333" max="14333" width="24.5703125" style="652" customWidth="1"/>
    <col min="14334" max="14334" width="9.85546875" style="652" customWidth="1"/>
    <col min="14335" max="14335" width="10.7109375" style="652" customWidth="1"/>
    <col min="14336" max="14336" width="10.85546875" style="652" customWidth="1"/>
    <col min="14337" max="14337" width="11.140625" style="652" customWidth="1"/>
    <col min="14338" max="14338" width="9.85546875" style="652" customWidth="1"/>
    <col min="14339" max="14339" width="1" style="652" customWidth="1"/>
    <col min="14340" max="14340" width="16.5703125" style="652" customWidth="1"/>
    <col min="14341" max="14341" width="0.5703125" style="652" customWidth="1"/>
    <col min="14342" max="14342" width="0.7109375" style="652" customWidth="1"/>
    <col min="14343" max="14343" width="27.85546875" style="652" customWidth="1"/>
    <col min="14344" max="14344" width="0.85546875" style="652" customWidth="1"/>
    <col min="14345" max="14345" width="27.42578125" style="652" customWidth="1"/>
    <col min="14346" max="14346" width="14.7109375" style="652" customWidth="1"/>
    <col min="14347" max="14347" width="0.42578125" style="652" customWidth="1"/>
    <col min="14348" max="14348" width="0.7109375" style="652" customWidth="1"/>
    <col min="14349" max="14349" width="21.7109375" style="652" customWidth="1"/>
    <col min="14350" max="14350" width="1.28515625" style="652" customWidth="1"/>
    <col min="14351" max="14351" width="21.140625" style="652" customWidth="1"/>
    <col min="14352" max="14556" width="11.42578125" style="652"/>
    <col min="14557" max="14557" width="0.7109375" style="652" customWidth="1"/>
    <col min="14558" max="14559" width="1.5703125" style="652" customWidth="1"/>
    <col min="14560" max="14560" width="16.42578125" style="652" customWidth="1"/>
    <col min="14561" max="14563" width="10.42578125" style="652" customWidth="1"/>
    <col min="14564" max="14564" width="8.7109375" style="652" customWidth="1"/>
    <col min="14565" max="14565" width="0.7109375" style="652" customWidth="1"/>
    <col min="14566" max="14566" width="3.140625" style="652" customWidth="1"/>
    <col min="14567" max="14567" width="1.140625" style="652" customWidth="1"/>
    <col min="14568" max="14568" width="18" style="652" customWidth="1"/>
    <col min="14569" max="14569" width="9.42578125" style="652" customWidth="1"/>
    <col min="14570" max="14570" width="8.7109375" style="652" customWidth="1"/>
    <col min="14571" max="14571" width="9.28515625" style="652" customWidth="1"/>
    <col min="14572" max="14572" width="10.140625" style="652" customWidth="1"/>
    <col min="14573" max="14573" width="5.140625" style="652" customWidth="1"/>
    <col min="14574" max="14574" width="10.140625" style="652" customWidth="1"/>
    <col min="14575" max="14575" width="6.42578125" style="652" customWidth="1"/>
    <col min="14576" max="14576" width="11.42578125" style="652"/>
    <col min="14577" max="14577" width="1.28515625" style="652" customWidth="1"/>
    <col min="14578" max="14578" width="1.42578125" style="652" customWidth="1"/>
    <col min="14579" max="14579" width="8.28515625" style="652" customWidth="1"/>
    <col min="14580" max="14580" width="11.42578125" style="652"/>
    <col min="14581" max="14582" width="10.7109375" style="652" customWidth="1"/>
    <col min="14583" max="14583" width="10.28515625" style="652" customWidth="1"/>
    <col min="14584" max="14584" width="11.28515625" style="652" customWidth="1"/>
    <col min="14585" max="14585" width="7.7109375" style="652" customWidth="1"/>
    <col min="14586" max="14586" width="10.140625" style="652" customWidth="1"/>
    <col min="14587" max="14587" width="6.5703125" style="652" customWidth="1"/>
    <col min="14588" max="14588" width="1.140625" style="652" customWidth="1"/>
    <col min="14589" max="14589" width="24.5703125" style="652" customWidth="1"/>
    <col min="14590" max="14590" width="9.85546875" style="652" customWidth="1"/>
    <col min="14591" max="14591" width="10.7109375" style="652" customWidth="1"/>
    <col min="14592" max="14592" width="10.85546875" style="652" customWidth="1"/>
    <col min="14593" max="14593" width="11.140625" style="652" customWidth="1"/>
    <col min="14594" max="14594" width="9.85546875" style="652" customWidth="1"/>
    <col min="14595" max="14595" width="1" style="652" customWidth="1"/>
    <col min="14596" max="14596" width="16.5703125" style="652" customWidth="1"/>
    <col min="14597" max="14597" width="0.5703125" style="652" customWidth="1"/>
    <col min="14598" max="14598" width="0.7109375" style="652" customWidth="1"/>
    <col min="14599" max="14599" width="27.85546875" style="652" customWidth="1"/>
    <col min="14600" max="14600" width="0.85546875" style="652" customWidth="1"/>
    <col min="14601" max="14601" width="27.42578125" style="652" customWidth="1"/>
    <col min="14602" max="14602" width="14.7109375" style="652" customWidth="1"/>
    <col min="14603" max="14603" width="0.42578125" style="652" customWidth="1"/>
    <col min="14604" max="14604" width="0.7109375" style="652" customWidth="1"/>
    <col min="14605" max="14605" width="21.7109375" style="652" customWidth="1"/>
    <col min="14606" max="14606" width="1.28515625" style="652" customWidth="1"/>
    <col min="14607" max="14607" width="21.140625" style="652" customWidth="1"/>
    <col min="14608" max="14812" width="11.42578125" style="652"/>
    <col min="14813" max="14813" width="0.7109375" style="652" customWidth="1"/>
    <col min="14814" max="14815" width="1.5703125" style="652" customWidth="1"/>
    <col min="14816" max="14816" width="16.42578125" style="652" customWidth="1"/>
    <col min="14817" max="14819" width="10.42578125" style="652" customWidth="1"/>
    <col min="14820" max="14820" width="8.7109375" style="652" customWidth="1"/>
    <col min="14821" max="14821" width="0.7109375" style="652" customWidth="1"/>
    <col min="14822" max="14822" width="3.140625" style="652" customWidth="1"/>
    <col min="14823" max="14823" width="1.140625" style="652" customWidth="1"/>
    <col min="14824" max="14824" width="18" style="652" customWidth="1"/>
    <col min="14825" max="14825" width="9.42578125" style="652" customWidth="1"/>
    <col min="14826" max="14826" width="8.7109375" style="652" customWidth="1"/>
    <col min="14827" max="14827" width="9.28515625" style="652" customWidth="1"/>
    <col min="14828" max="14828" width="10.140625" style="652" customWidth="1"/>
    <col min="14829" max="14829" width="5.140625" style="652" customWidth="1"/>
    <col min="14830" max="14830" width="10.140625" style="652" customWidth="1"/>
    <col min="14831" max="14831" width="6.42578125" style="652" customWidth="1"/>
    <col min="14832" max="14832" width="11.42578125" style="652"/>
    <col min="14833" max="14833" width="1.28515625" style="652" customWidth="1"/>
    <col min="14834" max="14834" width="1.42578125" style="652" customWidth="1"/>
    <col min="14835" max="14835" width="8.28515625" style="652" customWidth="1"/>
    <col min="14836" max="14836" width="11.42578125" style="652"/>
    <col min="14837" max="14838" width="10.7109375" style="652" customWidth="1"/>
    <col min="14839" max="14839" width="10.28515625" style="652" customWidth="1"/>
    <col min="14840" max="14840" width="11.28515625" style="652" customWidth="1"/>
    <col min="14841" max="14841" width="7.7109375" style="652" customWidth="1"/>
    <col min="14842" max="14842" width="10.140625" style="652" customWidth="1"/>
    <col min="14843" max="14843" width="6.5703125" style="652" customWidth="1"/>
    <col min="14844" max="14844" width="1.140625" style="652" customWidth="1"/>
    <col min="14845" max="14845" width="24.5703125" style="652" customWidth="1"/>
    <col min="14846" max="14846" width="9.85546875" style="652" customWidth="1"/>
    <col min="14847" max="14847" width="10.7109375" style="652" customWidth="1"/>
    <col min="14848" max="14848" width="10.85546875" style="652" customWidth="1"/>
    <col min="14849" max="14849" width="11.140625" style="652" customWidth="1"/>
    <col min="14850" max="14850" width="9.85546875" style="652" customWidth="1"/>
    <col min="14851" max="14851" width="1" style="652" customWidth="1"/>
    <col min="14852" max="14852" width="16.5703125" style="652" customWidth="1"/>
    <col min="14853" max="14853" width="0.5703125" style="652" customWidth="1"/>
    <col min="14854" max="14854" width="0.7109375" style="652" customWidth="1"/>
    <col min="14855" max="14855" width="27.85546875" style="652" customWidth="1"/>
    <col min="14856" max="14856" width="0.85546875" style="652" customWidth="1"/>
    <col min="14857" max="14857" width="27.42578125" style="652" customWidth="1"/>
    <col min="14858" max="14858" width="14.7109375" style="652" customWidth="1"/>
    <col min="14859" max="14859" width="0.42578125" style="652" customWidth="1"/>
    <col min="14860" max="14860" width="0.7109375" style="652" customWidth="1"/>
    <col min="14861" max="14861" width="21.7109375" style="652" customWidth="1"/>
    <col min="14862" max="14862" width="1.28515625" style="652" customWidth="1"/>
    <col min="14863" max="14863" width="21.140625" style="652" customWidth="1"/>
    <col min="14864" max="15068" width="11.42578125" style="652"/>
    <col min="15069" max="15069" width="0.7109375" style="652" customWidth="1"/>
    <col min="15070" max="15071" width="1.5703125" style="652" customWidth="1"/>
    <col min="15072" max="15072" width="16.42578125" style="652" customWidth="1"/>
    <col min="15073" max="15075" width="10.42578125" style="652" customWidth="1"/>
    <col min="15076" max="15076" width="8.7109375" style="652" customWidth="1"/>
    <col min="15077" max="15077" width="0.7109375" style="652" customWidth="1"/>
    <col min="15078" max="15078" width="3.140625" style="652" customWidth="1"/>
    <col min="15079" max="15079" width="1.140625" style="652" customWidth="1"/>
    <col min="15080" max="15080" width="18" style="652" customWidth="1"/>
    <col min="15081" max="15081" width="9.42578125" style="652" customWidth="1"/>
    <col min="15082" max="15082" width="8.7109375" style="652" customWidth="1"/>
    <col min="15083" max="15083" width="9.28515625" style="652" customWidth="1"/>
    <col min="15084" max="15084" width="10.140625" style="652" customWidth="1"/>
    <col min="15085" max="15085" width="5.140625" style="652" customWidth="1"/>
    <col min="15086" max="15086" width="10.140625" style="652" customWidth="1"/>
    <col min="15087" max="15087" width="6.42578125" style="652" customWidth="1"/>
    <col min="15088" max="15088" width="11.42578125" style="652"/>
    <col min="15089" max="15089" width="1.28515625" style="652" customWidth="1"/>
    <col min="15090" max="15090" width="1.42578125" style="652" customWidth="1"/>
    <col min="15091" max="15091" width="8.28515625" style="652" customWidth="1"/>
    <col min="15092" max="15092" width="11.42578125" style="652"/>
    <col min="15093" max="15094" width="10.7109375" style="652" customWidth="1"/>
    <col min="15095" max="15095" width="10.28515625" style="652" customWidth="1"/>
    <col min="15096" max="15096" width="11.28515625" style="652" customWidth="1"/>
    <col min="15097" max="15097" width="7.7109375" style="652" customWidth="1"/>
    <col min="15098" max="15098" width="10.140625" style="652" customWidth="1"/>
    <col min="15099" max="15099" width="6.5703125" style="652" customWidth="1"/>
    <col min="15100" max="15100" width="1.140625" style="652" customWidth="1"/>
    <col min="15101" max="15101" width="24.5703125" style="652" customWidth="1"/>
    <col min="15102" max="15102" width="9.85546875" style="652" customWidth="1"/>
    <col min="15103" max="15103" width="10.7109375" style="652" customWidth="1"/>
    <col min="15104" max="15104" width="10.85546875" style="652" customWidth="1"/>
    <col min="15105" max="15105" width="11.140625" style="652" customWidth="1"/>
    <col min="15106" max="15106" width="9.85546875" style="652" customWidth="1"/>
    <col min="15107" max="15107" width="1" style="652" customWidth="1"/>
    <col min="15108" max="15108" width="16.5703125" style="652" customWidth="1"/>
    <col min="15109" max="15109" width="0.5703125" style="652" customWidth="1"/>
    <col min="15110" max="15110" width="0.7109375" style="652" customWidth="1"/>
    <col min="15111" max="15111" width="27.85546875" style="652" customWidth="1"/>
    <col min="15112" max="15112" width="0.85546875" style="652" customWidth="1"/>
    <col min="15113" max="15113" width="27.42578125" style="652" customWidth="1"/>
    <col min="15114" max="15114" width="14.7109375" style="652" customWidth="1"/>
    <col min="15115" max="15115" width="0.42578125" style="652" customWidth="1"/>
    <col min="15116" max="15116" width="0.7109375" style="652" customWidth="1"/>
    <col min="15117" max="15117" width="21.7109375" style="652" customWidth="1"/>
    <col min="15118" max="15118" width="1.28515625" style="652" customWidth="1"/>
    <col min="15119" max="15119" width="21.140625" style="652" customWidth="1"/>
    <col min="15120" max="15324" width="11.42578125" style="652"/>
    <col min="15325" max="15325" width="0.7109375" style="652" customWidth="1"/>
    <col min="15326" max="15327" width="1.5703125" style="652" customWidth="1"/>
    <col min="15328" max="15328" width="16.42578125" style="652" customWidth="1"/>
    <col min="15329" max="15331" width="10.42578125" style="652" customWidth="1"/>
    <col min="15332" max="15332" width="8.7109375" style="652" customWidth="1"/>
    <col min="15333" max="15333" width="0.7109375" style="652" customWidth="1"/>
    <col min="15334" max="15334" width="3.140625" style="652" customWidth="1"/>
    <col min="15335" max="15335" width="1.140625" style="652" customWidth="1"/>
    <col min="15336" max="15336" width="18" style="652" customWidth="1"/>
    <col min="15337" max="15337" width="9.42578125" style="652" customWidth="1"/>
    <col min="15338" max="15338" width="8.7109375" style="652" customWidth="1"/>
    <col min="15339" max="15339" width="9.28515625" style="652" customWidth="1"/>
    <col min="15340" max="15340" width="10.140625" style="652" customWidth="1"/>
    <col min="15341" max="15341" width="5.140625" style="652" customWidth="1"/>
    <col min="15342" max="15342" width="10.140625" style="652" customWidth="1"/>
    <col min="15343" max="15343" width="6.42578125" style="652" customWidth="1"/>
    <col min="15344" max="15344" width="11.42578125" style="652"/>
    <col min="15345" max="15345" width="1.28515625" style="652" customWidth="1"/>
    <col min="15346" max="15346" width="1.42578125" style="652" customWidth="1"/>
    <col min="15347" max="15347" width="8.28515625" style="652" customWidth="1"/>
    <col min="15348" max="15348" width="11.42578125" style="652"/>
    <col min="15349" max="15350" width="10.7109375" style="652" customWidth="1"/>
    <col min="15351" max="15351" width="10.28515625" style="652" customWidth="1"/>
    <col min="15352" max="15352" width="11.28515625" style="652" customWidth="1"/>
    <col min="15353" max="15353" width="7.7109375" style="652" customWidth="1"/>
    <col min="15354" max="15354" width="10.140625" style="652" customWidth="1"/>
    <col min="15355" max="15355" width="6.5703125" style="652" customWidth="1"/>
    <col min="15356" max="15356" width="1.140625" style="652" customWidth="1"/>
    <col min="15357" max="15357" width="24.5703125" style="652" customWidth="1"/>
    <col min="15358" max="15358" width="9.85546875" style="652" customWidth="1"/>
    <col min="15359" max="15359" width="10.7109375" style="652" customWidth="1"/>
    <col min="15360" max="15360" width="10.85546875" style="652" customWidth="1"/>
    <col min="15361" max="15361" width="11.140625" style="652" customWidth="1"/>
    <col min="15362" max="15362" width="9.85546875" style="652" customWidth="1"/>
    <col min="15363" max="15363" width="1" style="652" customWidth="1"/>
    <col min="15364" max="15364" width="16.5703125" style="652" customWidth="1"/>
    <col min="15365" max="15365" width="0.5703125" style="652" customWidth="1"/>
    <col min="15366" max="15366" width="0.7109375" style="652" customWidth="1"/>
    <col min="15367" max="15367" width="27.85546875" style="652" customWidth="1"/>
    <col min="15368" max="15368" width="0.85546875" style="652" customWidth="1"/>
    <col min="15369" max="15369" width="27.42578125" style="652" customWidth="1"/>
    <col min="15370" max="15370" width="14.7109375" style="652" customWidth="1"/>
    <col min="15371" max="15371" width="0.42578125" style="652" customWidth="1"/>
    <col min="15372" max="15372" width="0.7109375" style="652" customWidth="1"/>
    <col min="15373" max="15373" width="21.7109375" style="652" customWidth="1"/>
    <col min="15374" max="15374" width="1.28515625" style="652" customWidth="1"/>
    <col min="15375" max="15375" width="21.140625" style="652" customWidth="1"/>
    <col min="15376" max="15580" width="11.42578125" style="652"/>
    <col min="15581" max="15581" width="0.7109375" style="652" customWidth="1"/>
    <col min="15582" max="15583" width="1.5703125" style="652" customWidth="1"/>
    <col min="15584" max="15584" width="16.42578125" style="652" customWidth="1"/>
    <col min="15585" max="15587" width="10.42578125" style="652" customWidth="1"/>
    <col min="15588" max="15588" width="8.7109375" style="652" customWidth="1"/>
    <col min="15589" max="15589" width="0.7109375" style="652" customWidth="1"/>
    <col min="15590" max="15590" width="3.140625" style="652" customWidth="1"/>
    <col min="15591" max="15591" width="1.140625" style="652" customWidth="1"/>
    <col min="15592" max="15592" width="18" style="652" customWidth="1"/>
    <col min="15593" max="15593" width="9.42578125" style="652" customWidth="1"/>
    <col min="15594" max="15594" width="8.7109375" style="652" customWidth="1"/>
    <col min="15595" max="15595" width="9.28515625" style="652" customWidth="1"/>
    <col min="15596" max="15596" width="10.140625" style="652" customWidth="1"/>
    <col min="15597" max="15597" width="5.140625" style="652" customWidth="1"/>
    <col min="15598" max="15598" width="10.140625" style="652" customWidth="1"/>
    <col min="15599" max="15599" width="6.42578125" style="652" customWidth="1"/>
    <col min="15600" max="15600" width="11.42578125" style="652"/>
    <col min="15601" max="15601" width="1.28515625" style="652" customWidth="1"/>
    <col min="15602" max="15602" width="1.42578125" style="652" customWidth="1"/>
    <col min="15603" max="15603" width="8.28515625" style="652" customWidth="1"/>
    <col min="15604" max="15604" width="11.42578125" style="652"/>
    <col min="15605" max="15606" width="10.7109375" style="652" customWidth="1"/>
    <col min="15607" max="15607" width="10.28515625" style="652" customWidth="1"/>
    <col min="15608" max="15608" width="11.28515625" style="652" customWidth="1"/>
    <col min="15609" max="15609" width="7.7109375" style="652" customWidth="1"/>
    <col min="15610" max="15610" width="10.140625" style="652" customWidth="1"/>
    <col min="15611" max="15611" width="6.5703125" style="652" customWidth="1"/>
    <col min="15612" max="15612" width="1.140625" style="652" customWidth="1"/>
    <col min="15613" max="15613" width="24.5703125" style="652" customWidth="1"/>
    <col min="15614" max="15614" width="9.85546875" style="652" customWidth="1"/>
    <col min="15615" max="15615" width="10.7109375" style="652" customWidth="1"/>
    <col min="15616" max="15616" width="10.85546875" style="652" customWidth="1"/>
    <col min="15617" max="15617" width="11.140625" style="652" customWidth="1"/>
    <col min="15618" max="15618" width="9.85546875" style="652" customWidth="1"/>
    <col min="15619" max="15619" width="1" style="652" customWidth="1"/>
    <col min="15620" max="15620" width="16.5703125" style="652" customWidth="1"/>
    <col min="15621" max="15621" width="0.5703125" style="652" customWidth="1"/>
    <col min="15622" max="15622" width="0.7109375" style="652" customWidth="1"/>
    <col min="15623" max="15623" width="27.85546875" style="652" customWidth="1"/>
    <col min="15624" max="15624" width="0.85546875" style="652" customWidth="1"/>
    <col min="15625" max="15625" width="27.42578125" style="652" customWidth="1"/>
    <col min="15626" max="15626" width="14.7109375" style="652" customWidth="1"/>
    <col min="15627" max="15627" width="0.42578125" style="652" customWidth="1"/>
    <col min="15628" max="15628" width="0.7109375" style="652" customWidth="1"/>
    <col min="15629" max="15629" width="21.7109375" style="652" customWidth="1"/>
    <col min="15630" max="15630" width="1.28515625" style="652" customWidth="1"/>
    <col min="15631" max="15631" width="21.140625" style="652" customWidth="1"/>
    <col min="15632" max="15836" width="11.42578125" style="652"/>
    <col min="15837" max="15837" width="0.7109375" style="652" customWidth="1"/>
    <col min="15838" max="15839" width="1.5703125" style="652" customWidth="1"/>
    <col min="15840" max="15840" width="16.42578125" style="652" customWidth="1"/>
    <col min="15841" max="15843" width="10.42578125" style="652" customWidth="1"/>
    <col min="15844" max="15844" width="8.7109375" style="652" customWidth="1"/>
    <col min="15845" max="15845" width="0.7109375" style="652" customWidth="1"/>
    <col min="15846" max="15846" width="3.140625" style="652" customWidth="1"/>
    <col min="15847" max="15847" width="1.140625" style="652" customWidth="1"/>
    <col min="15848" max="15848" width="18" style="652" customWidth="1"/>
    <col min="15849" max="15849" width="9.42578125" style="652" customWidth="1"/>
    <col min="15850" max="15850" width="8.7109375" style="652" customWidth="1"/>
    <col min="15851" max="15851" width="9.28515625" style="652" customWidth="1"/>
    <col min="15852" max="15852" width="10.140625" style="652" customWidth="1"/>
    <col min="15853" max="15853" width="5.140625" style="652" customWidth="1"/>
    <col min="15854" max="15854" width="10.140625" style="652" customWidth="1"/>
    <col min="15855" max="15855" width="6.42578125" style="652" customWidth="1"/>
    <col min="15856" max="15856" width="11.42578125" style="652"/>
    <col min="15857" max="15857" width="1.28515625" style="652" customWidth="1"/>
    <col min="15858" max="15858" width="1.42578125" style="652" customWidth="1"/>
    <col min="15859" max="15859" width="8.28515625" style="652" customWidth="1"/>
    <col min="15860" max="15860" width="11.42578125" style="652"/>
    <col min="15861" max="15862" width="10.7109375" style="652" customWidth="1"/>
    <col min="15863" max="15863" width="10.28515625" style="652" customWidth="1"/>
    <col min="15864" max="15864" width="11.28515625" style="652" customWidth="1"/>
    <col min="15865" max="15865" width="7.7109375" style="652" customWidth="1"/>
    <col min="15866" max="15866" width="10.140625" style="652" customWidth="1"/>
    <col min="15867" max="15867" width="6.5703125" style="652" customWidth="1"/>
    <col min="15868" max="15868" width="1.140625" style="652" customWidth="1"/>
    <col min="15869" max="15869" width="24.5703125" style="652" customWidth="1"/>
    <col min="15870" max="15870" width="9.85546875" style="652" customWidth="1"/>
    <col min="15871" max="15871" width="10.7109375" style="652" customWidth="1"/>
    <col min="15872" max="15872" width="10.85546875" style="652" customWidth="1"/>
    <col min="15873" max="15873" width="11.140625" style="652" customWidth="1"/>
    <col min="15874" max="15874" width="9.85546875" style="652" customWidth="1"/>
    <col min="15875" max="15875" width="1" style="652" customWidth="1"/>
    <col min="15876" max="15876" width="16.5703125" style="652" customWidth="1"/>
    <col min="15877" max="15877" width="0.5703125" style="652" customWidth="1"/>
    <col min="15878" max="15878" width="0.7109375" style="652" customWidth="1"/>
    <col min="15879" max="15879" width="27.85546875" style="652" customWidth="1"/>
    <col min="15880" max="15880" width="0.85546875" style="652" customWidth="1"/>
    <col min="15881" max="15881" width="27.42578125" style="652" customWidth="1"/>
    <col min="15882" max="15882" width="14.7109375" style="652" customWidth="1"/>
    <col min="15883" max="15883" width="0.42578125" style="652" customWidth="1"/>
    <col min="15884" max="15884" width="0.7109375" style="652" customWidth="1"/>
    <col min="15885" max="15885" width="21.7109375" style="652" customWidth="1"/>
    <col min="15886" max="15886" width="1.28515625" style="652" customWidth="1"/>
    <col min="15887" max="15887" width="21.140625" style="652" customWidth="1"/>
    <col min="15888" max="16092" width="11.42578125" style="652"/>
    <col min="16093" max="16093" width="0.7109375" style="652" customWidth="1"/>
    <col min="16094" max="16095" width="1.5703125" style="652" customWidth="1"/>
    <col min="16096" max="16096" width="16.42578125" style="652" customWidth="1"/>
    <col min="16097" max="16099" width="10.42578125" style="652" customWidth="1"/>
    <col min="16100" max="16100" width="8.7109375" style="652" customWidth="1"/>
    <col min="16101" max="16101" width="0.7109375" style="652" customWidth="1"/>
    <col min="16102" max="16102" width="3.140625" style="652" customWidth="1"/>
    <col min="16103" max="16103" width="1.140625" style="652" customWidth="1"/>
    <col min="16104" max="16104" width="18" style="652" customWidth="1"/>
    <col min="16105" max="16105" width="9.42578125" style="652" customWidth="1"/>
    <col min="16106" max="16106" width="8.7109375" style="652" customWidth="1"/>
    <col min="16107" max="16107" width="9.28515625" style="652" customWidth="1"/>
    <col min="16108" max="16108" width="10.140625" style="652" customWidth="1"/>
    <col min="16109" max="16109" width="5.140625" style="652" customWidth="1"/>
    <col min="16110" max="16110" width="10.140625" style="652" customWidth="1"/>
    <col min="16111" max="16111" width="6.42578125" style="652" customWidth="1"/>
    <col min="16112" max="16112" width="11.42578125" style="652"/>
    <col min="16113" max="16113" width="1.28515625" style="652" customWidth="1"/>
    <col min="16114" max="16114" width="1.42578125" style="652" customWidth="1"/>
    <col min="16115" max="16115" width="8.28515625" style="652" customWidth="1"/>
    <col min="16116" max="16116" width="11.42578125" style="652"/>
    <col min="16117" max="16118" width="10.7109375" style="652" customWidth="1"/>
    <col min="16119" max="16119" width="10.28515625" style="652" customWidth="1"/>
    <col min="16120" max="16120" width="11.28515625" style="652" customWidth="1"/>
    <col min="16121" max="16121" width="7.7109375" style="652" customWidth="1"/>
    <col min="16122" max="16122" width="10.140625" style="652" customWidth="1"/>
    <col min="16123" max="16123" width="6.5703125" style="652" customWidth="1"/>
    <col min="16124" max="16124" width="1.140625" style="652" customWidth="1"/>
    <col min="16125" max="16125" width="24.5703125" style="652" customWidth="1"/>
    <col min="16126" max="16126" width="9.85546875" style="652" customWidth="1"/>
    <col min="16127" max="16127" width="10.7109375" style="652" customWidth="1"/>
    <col min="16128" max="16128" width="10.85546875" style="652" customWidth="1"/>
    <col min="16129" max="16129" width="11.140625" style="652" customWidth="1"/>
    <col min="16130" max="16130" width="9.85546875" style="652" customWidth="1"/>
    <col min="16131" max="16131" width="1" style="652" customWidth="1"/>
    <col min="16132" max="16132" width="16.5703125" style="652" customWidth="1"/>
    <col min="16133" max="16133" width="0.5703125" style="652" customWidth="1"/>
    <col min="16134" max="16134" width="0.7109375" style="652" customWidth="1"/>
    <col min="16135" max="16135" width="27.85546875" style="652" customWidth="1"/>
    <col min="16136" max="16136" width="0.85546875" style="652" customWidth="1"/>
    <col min="16137" max="16137" width="27.42578125" style="652" customWidth="1"/>
    <col min="16138" max="16138" width="14.7109375" style="652" customWidth="1"/>
    <col min="16139" max="16139" width="0.42578125" style="652" customWidth="1"/>
    <col min="16140" max="16140" width="0.7109375" style="652" customWidth="1"/>
    <col min="16141" max="16141" width="21.7109375" style="652" customWidth="1"/>
    <col min="16142" max="16142" width="1.28515625" style="652" customWidth="1"/>
    <col min="16143" max="16143" width="21.140625" style="652" customWidth="1"/>
    <col min="16144" max="16384" width="11.42578125" style="652"/>
  </cols>
  <sheetData>
    <row r="1" spans="1:5" ht="3" customHeight="1" x14ac:dyDescent="0.2"/>
    <row r="2" spans="1:5" ht="6.6" customHeight="1" x14ac:dyDescent="0.2"/>
    <row r="3" spans="1:5" ht="34.9" customHeight="1" x14ac:dyDescent="0.2">
      <c r="A3" s="1032" t="s">
        <v>799</v>
      </c>
      <c r="B3" s="1032"/>
      <c r="C3" s="1032"/>
      <c r="D3" s="1032"/>
      <c r="E3" s="1032"/>
    </row>
    <row r="4" spans="1:5" ht="15" thickBot="1" x14ac:dyDescent="0.25">
      <c r="A4" s="1033" t="s">
        <v>787</v>
      </c>
      <c r="B4" s="1033"/>
      <c r="C4" s="1033"/>
      <c r="D4" s="1033"/>
      <c r="E4" s="1033"/>
    </row>
    <row r="5" spans="1:5" ht="6" customHeight="1" thickTop="1" x14ac:dyDescent="0.2">
      <c r="A5" s="681"/>
      <c r="B5" s="681"/>
      <c r="C5" s="681"/>
      <c r="D5" s="681"/>
      <c r="E5" s="681"/>
    </row>
    <row r="6" spans="1:5" s="671" customFormat="1" ht="12" customHeight="1" x14ac:dyDescent="0.25">
      <c r="A6" s="1034" t="s">
        <v>788</v>
      </c>
      <c r="B6" s="1034"/>
      <c r="C6" s="1034"/>
      <c r="D6" s="1034"/>
      <c r="E6" s="682" t="s">
        <v>800</v>
      </c>
    </row>
    <row r="7" spans="1:5" s="671" customFormat="1" ht="11.45" customHeight="1" x14ac:dyDescent="0.25">
      <c r="A7" s="1034"/>
      <c r="B7" s="1034"/>
      <c r="C7" s="1034"/>
      <c r="D7" s="1034"/>
      <c r="E7" s="1038" t="s">
        <v>801</v>
      </c>
    </row>
    <row r="8" spans="1:5" s="671" customFormat="1" ht="4.9000000000000004" customHeight="1" x14ac:dyDescent="0.25">
      <c r="A8" s="1034"/>
      <c r="B8" s="1034"/>
      <c r="C8" s="1034"/>
      <c r="D8" s="1034"/>
      <c r="E8" s="1038"/>
    </row>
    <row r="9" spans="1:5" s="671" customFormat="1" ht="6" customHeight="1" thickBot="1" x14ac:dyDescent="0.3">
      <c r="A9" s="683"/>
      <c r="B9" s="683"/>
      <c r="C9" s="683"/>
      <c r="D9" s="683"/>
      <c r="E9" s="659"/>
    </row>
    <row r="10" spans="1:5" s="671" customFormat="1" ht="10.9" customHeight="1" thickTop="1" x14ac:dyDescent="0.25">
      <c r="A10" s="661" t="s">
        <v>802</v>
      </c>
      <c r="B10" s="662"/>
      <c r="C10" s="662"/>
      <c r="D10" s="661"/>
      <c r="E10" s="684">
        <f>E12+E23</f>
        <v>-80291450.150000006</v>
      </c>
    </row>
    <row r="11" spans="1:5" s="671" customFormat="1" ht="10.15" customHeight="1" thickBot="1" x14ac:dyDescent="0.25">
      <c r="A11" s="685"/>
      <c r="B11" s="686"/>
      <c r="C11" s="686"/>
      <c r="D11" s="687"/>
      <c r="E11" s="688" t="s">
        <v>803</v>
      </c>
    </row>
    <row r="12" spans="1:5" s="671" customFormat="1" ht="8.4499999999999993" customHeight="1" x14ac:dyDescent="0.25">
      <c r="A12" s="689" t="s">
        <v>804</v>
      </c>
      <c r="B12" s="690"/>
      <c r="C12" s="690"/>
      <c r="D12" s="690"/>
      <c r="E12" s="691">
        <f>E14-E18</f>
        <v>-80291450.150000006</v>
      </c>
    </row>
    <row r="13" spans="1:5" s="692" customFormat="1" ht="10.15" customHeight="1" thickBot="1" x14ac:dyDescent="0.25">
      <c r="A13" s="693"/>
      <c r="B13" s="693"/>
      <c r="C13" s="693"/>
      <c r="D13" s="693"/>
      <c r="E13" s="666" t="s">
        <v>805</v>
      </c>
    </row>
    <row r="14" spans="1:5" s="692" customFormat="1" ht="17.45" customHeight="1" x14ac:dyDescent="0.2">
      <c r="A14" s="694" t="s">
        <v>806</v>
      </c>
      <c r="B14" s="694" t="s">
        <v>807</v>
      </c>
      <c r="C14" s="694"/>
      <c r="D14" s="694"/>
      <c r="E14" s="695">
        <f>SUM(E15:E17)</f>
        <v>0</v>
      </c>
    </row>
    <row r="15" spans="1:5" s="671" customFormat="1" ht="15" customHeight="1" x14ac:dyDescent="0.25">
      <c r="A15" s="662"/>
      <c r="B15" s="662"/>
      <c r="C15" s="1030" t="s">
        <v>795</v>
      </c>
      <c r="D15" s="1030"/>
      <c r="E15" s="676"/>
    </row>
    <row r="16" spans="1:5" s="671" customFormat="1" ht="15" customHeight="1" x14ac:dyDescent="0.25">
      <c r="A16" s="662"/>
      <c r="B16" s="662"/>
      <c r="C16" s="662" t="s">
        <v>796</v>
      </c>
      <c r="D16" s="662"/>
      <c r="E16" s="676"/>
    </row>
    <row r="17" spans="1:11" s="671" customFormat="1" ht="15" customHeight="1" thickBot="1" x14ac:dyDescent="0.3">
      <c r="A17" s="662"/>
      <c r="B17" s="662"/>
      <c r="C17" s="662" t="s">
        <v>797</v>
      </c>
      <c r="D17" s="662"/>
      <c r="E17" s="676"/>
    </row>
    <row r="18" spans="1:11" s="692" customFormat="1" ht="17.45" customHeight="1" x14ac:dyDescent="0.2">
      <c r="A18" s="694" t="s">
        <v>808</v>
      </c>
      <c r="B18" s="694" t="s">
        <v>809</v>
      </c>
      <c r="C18" s="694"/>
      <c r="D18" s="694"/>
      <c r="E18" s="695">
        <f>SUM(E19:E21)</f>
        <v>80291450.150000006</v>
      </c>
    </row>
    <row r="19" spans="1:11" s="671" customFormat="1" ht="15" customHeight="1" x14ac:dyDescent="0.25">
      <c r="A19" s="662"/>
      <c r="B19" s="662"/>
      <c r="C19" s="1036" t="s">
        <v>810</v>
      </c>
      <c r="D19" s="1036"/>
      <c r="E19" s="697">
        <f>23753400+8314439.33</f>
        <v>32067839.329999998</v>
      </c>
    </row>
    <row r="20" spans="1:11" s="671" customFormat="1" ht="15" customHeight="1" x14ac:dyDescent="0.25">
      <c r="A20" s="662"/>
      <c r="B20" s="662"/>
      <c r="C20" s="662" t="s">
        <v>796</v>
      </c>
      <c r="D20" s="662"/>
      <c r="E20" s="697">
        <f>8424270.25+14230466.64</f>
        <v>22654736.890000001</v>
      </c>
    </row>
    <row r="21" spans="1:11" s="671" customFormat="1" ht="15" customHeight="1" x14ac:dyDescent="0.25">
      <c r="A21" s="662"/>
      <c r="B21" s="662"/>
      <c r="C21" s="662" t="s">
        <v>797</v>
      </c>
      <c r="D21" s="662"/>
      <c r="E21" s="697">
        <f>3449501.93+14451226.42+7668145.58</f>
        <v>25568873.93</v>
      </c>
    </row>
    <row r="22" spans="1:11" s="671" customFormat="1" ht="6" customHeight="1" thickBot="1" x14ac:dyDescent="0.3">
      <c r="A22" s="664"/>
      <c r="B22" s="664"/>
      <c r="C22" s="698"/>
      <c r="D22" s="664"/>
      <c r="E22" s="699"/>
    </row>
    <row r="23" spans="1:11" s="692" customFormat="1" ht="16.899999999999999" customHeight="1" thickBot="1" x14ac:dyDescent="0.25">
      <c r="A23" s="700" t="s">
        <v>811</v>
      </c>
      <c r="B23" s="701"/>
      <c r="C23" s="701"/>
      <c r="D23" s="701"/>
      <c r="E23" s="702"/>
    </row>
    <row r="24" spans="1:11" s="671" customFormat="1" x14ac:dyDescent="0.25">
      <c r="A24" s="704" t="s">
        <v>812</v>
      </c>
      <c r="B24" s="704" t="s">
        <v>807</v>
      </c>
      <c r="C24" s="704"/>
      <c r="D24" s="704"/>
      <c r="E24" s="705"/>
    </row>
    <row r="25" spans="1:11" s="671" customFormat="1" x14ac:dyDescent="0.25">
      <c r="A25" s="664" t="s">
        <v>813</v>
      </c>
      <c r="B25" s="664" t="s">
        <v>814</v>
      </c>
      <c r="C25" s="664"/>
      <c r="D25" s="664"/>
      <c r="E25" s="706"/>
    </row>
    <row r="26" spans="1:11" s="671" customFormat="1" ht="1.9" customHeight="1" thickBot="1" x14ac:dyDescent="0.3">
      <c r="A26" s="707"/>
      <c r="B26" s="707"/>
      <c r="C26" s="1037"/>
      <c r="D26" s="1037"/>
      <c r="E26" s="708"/>
    </row>
    <row r="27" spans="1:11" s="671" customFormat="1" ht="25.9" customHeight="1" thickTop="1" x14ac:dyDescent="0.25">
      <c r="F27" s="696"/>
      <c r="G27" s="710"/>
    </row>
    <row r="28" spans="1:11" s="671" customFormat="1" ht="12" customHeight="1" x14ac:dyDescent="0.25"/>
    <row r="29" spans="1:11" s="671" customFormat="1" ht="6" customHeight="1" x14ac:dyDescent="0.25"/>
    <row r="30" spans="1:11" ht="13.15" customHeight="1" x14ac:dyDescent="0.2"/>
    <row r="31" spans="1:11" ht="13.9" customHeight="1" x14ac:dyDescent="0.2"/>
    <row r="32" spans="1:11" s="671" customFormat="1" ht="14.25" customHeight="1" x14ac:dyDescent="0.25">
      <c r="F32" s="718"/>
      <c r="G32" s="718"/>
      <c r="H32" s="718"/>
      <c r="I32" s="718"/>
      <c r="K32" s="718"/>
    </row>
    <row r="33" spans="8:11" s="671" customFormat="1" ht="6" customHeight="1" x14ac:dyDescent="0.25">
      <c r="H33" s="672"/>
      <c r="K33" s="718"/>
    </row>
  </sheetData>
  <mergeCells count="7">
    <mergeCell ref="C15:D15"/>
    <mergeCell ref="C19:D19"/>
    <mergeCell ref="C26:D26"/>
    <mergeCell ref="A3:E3"/>
    <mergeCell ref="A4:E4"/>
    <mergeCell ref="A6:D8"/>
    <mergeCell ref="E7:E8"/>
  </mergeCells>
  <pageMargins left="0.7" right="0.7" top="0.75" bottom="0.75" header="0.3" footer="0.3"/>
  <pageSetup scale="5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5"/>
  <sheetViews>
    <sheetView showGridLines="0" zoomScale="90" zoomScaleNormal="90" workbookViewId="0">
      <selection activeCell="C35" sqref="C35"/>
    </sheetView>
  </sheetViews>
  <sheetFormatPr baseColWidth="10" defaultRowHeight="14.25" x14ac:dyDescent="0.2"/>
  <cols>
    <col min="1" max="1" width="11.42578125" style="652"/>
    <col min="2" max="2" width="1.28515625" style="652" customWidth="1"/>
    <col min="3" max="3" width="1.42578125" style="652" customWidth="1"/>
    <col min="4" max="4" width="8.28515625" style="652" customWidth="1"/>
    <col min="5" max="5" width="16.7109375" style="652" customWidth="1"/>
    <col min="6" max="6" width="0.7109375" style="652" customWidth="1"/>
    <col min="7" max="7" width="0.85546875" style="652" customWidth="1"/>
    <col min="8" max="8" width="12.140625" style="652" customWidth="1"/>
    <col min="9" max="9" width="1.5703125" style="652" customWidth="1"/>
    <col min="10" max="10" width="1" style="652" customWidth="1"/>
    <col min="11" max="11" width="1.140625" style="653" customWidth="1"/>
    <col min="12" max="12" width="10.7109375" style="652" customWidth="1"/>
    <col min="13" max="13" width="14.28515625" style="652" customWidth="1"/>
    <col min="14" max="14" width="10.5703125" style="652" customWidth="1"/>
    <col min="15" max="15" width="11.140625" style="652" customWidth="1"/>
    <col min="16" max="201" width="11.42578125" style="652"/>
    <col min="202" max="202" width="0.7109375" style="652" customWidth="1"/>
    <col min="203" max="204" width="1.5703125" style="652" customWidth="1"/>
    <col min="205" max="205" width="16.42578125" style="652" customWidth="1"/>
    <col min="206" max="208" width="10.42578125" style="652" customWidth="1"/>
    <col min="209" max="209" width="8.7109375" style="652" customWidth="1"/>
    <col min="210" max="210" width="0.7109375" style="652" customWidth="1"/>
    <col min="211" max="211" width="3.140625" style="652" customWidth="1"/>
    <col min="212" max="212" width="1.140625" style="652" customWidth="1"/>
    <col min="213" max="213" width="18" style="652" customWidth="1"/>
    <col min="214" max="214" width="9.42578125" style="652" customWidth="1"/>
    <col min="215" max="215" width="8.7109375" style="652" customWidth="1"/>
    <col min="216" max="216" width="9.28515625" style="652" customWidth="1"/>
    <col min="217" max="217" width="10.140625" style="652" customWidth="1"/>
    <col min="218" max="218" width="5.140625" style="652" customWidth="1"/>
    <col min="219" max="219" width="10.140625" style="652" customWidth="1"/>
    <col min="220" max="220" width="6.42578125" style="652" customWidth="1"/>
    <col min="221" max="221" width="11.42578125" style="652"/>
    <col min="222" max="222" width="1.28515625" style="652" customWidth="1"/>
    <col min="223" max="223" width="1.42578125" style="652" customWidth="1"/>
    <col min="224" max="224" width="8.28515625" style="652" customWidth="1"/>
    <col min="225" max="225" width="11.42578125" style="652"/>
    <col min="226" max="227" width="10.7109375" style="652" customWidth="1"/>
    <col min="228" max="228" width="10.28515625" style="652" customWidth="1"/>
    <col min="229" max="229" width="11.28515625" style="652" customWidth="1"/>
    <col min="230" max="230" width="7.7109375" style="652" customWidth="1"/>
    <col min="231" max="231" width="10.140625" style="652" customWidth="1"/>
    <col min="232" max="232" width="6.5703125" style="652" customWidth="1"/>
    <col min="233" max="233" width="1.140625" style="652" customWidth="1"/>
    <col min="234" max="234" width="24.5703125" style="652" customWidth="1"/>
    <col min="235" max="235" width="9.85546875" style="652" customWidth="1"/>
    <col min="236" max="236" width="10.7109375" style="652" customWidth="1"/>
    <col min="237" max="237" width="10.85546875" style="652" customWidth="1"/>
    <col min="238" max="238" width="11.140625" style="652" customWidth="1"/>
    <col min="239" max="239" width="9.85546875" style="652" customWidth="1"/>
    <col min="240" max="240" width="1" style="652" customWidth="1"/>
    <col min="241" max="241" width="16.5703125" style="652" customWidth="1"/>
    <col min="242" max="242" width="0.5703125" style="652" customWidth="1"/>
    <col min="243" max="243" width="0.7109375" style="652" customWidth="1"/>
    <col min="244" max="244" width="27.85546875" style="652" customWidth="1"/>
    <col min="245" max="245" width="0.85546875" style="652" customWidth="1"/>
    <col min="246" max="246" width="27.42578125" style="652" customWidth="1"/>
    <col min="247" max="247" width="14.7109375" style="652" customWidth="1"/>
    <col min="248" max="248" width="0.42578125" style="652" customWidth="1"/>
    <col min="249" max="249" width="0.7109375" style="652" customWidth="1"/>
    <col min="250" max="250" width="21.7109375" style="652" customWidth="1"/>
    <col min="251" max="251" width="1.28515625" style="652" customWidth="1"/>
    <col min="252" max="252" width="21.140625" style="652" customWidth="1"/>
    <col min="253" max="457" width="11.42578125" style="652"/>
    <col min="458" max="458" width="0.7109375" style="652" customWidth="1"/>
    <col min="459" max="460" width="1.5703125" style="652" customWidth="1"/>
    <col min="461" max="461" width="16.42578125" style="652" customWidth="1"/>
    <col min="462" max="464" width="10.42578125" style="652" customWidth="1"/>
    <col min="465" max="465" width="8.7109375" style="652" customWidth="1"/>
    <col min="466" max="466" width="0.7109375" style="652" customWidth="1"/>
    <col min="467" max="467" width="3.140625" style="652" customWidth="1"/>
    <col min="468" max="468" width="1.140625" style="652" customWidth="1"/>
    <col min="469" max="469" width="18" style="652" customWidth="1"/>
    <col min="470" max="470" width="9.42578125" style="652" customWidth="1"/>
    <col min="471" max="471" width="8.7109375" style="652" customWidth="1"/>
    <col min="472" max="472" width="9.28515625" style="652" customWidth="1"/>
    <col min="473" max="473" width="10.140625" style="652" customWidth="1"/>
    <col min="474" max="474" width="5.140625" style="652" customWidth="1"/>
    <col min="475" max="475" width="10.140625" style="652" customWidth="1"/>
    <col min="476" max="476" width="6.42578125" style="652" customWidth="1"/>
    <col min="477" max="477" width="11.42578125" style="652"/>
    <col min="478" max="478" width="1.28515625" style="652" customWidth="1"/>
    <col min="479" max="479" width="1.42578125" style="652" customWidth="1"/>
    <col min="480" max="480" width="8.28515625" style="652" customWidth="1"/>
    <col min="481" max="481" width="11.42578125" style="652"/>
    <col min="482" max="483" width="10.7109375" style="652" customWidth="1"/>
    <col min="484" max="484" width="10.28515625" style="652" customWidth="1"/>
    <col min="485" max="485" width="11.28515625" style="652" customWidth="1"/>
    <col min="486" max="486" width="7.7109375" style="652" customWidth="1"/>
    <col min="487" max="487" width="10.140625" style="652" customWidth="1"/>
    <col min="488" max="488" width="6.5703125" style="652" customWidth="1"/>
    <col min="489" max="489" width="1.140625" style="652" customWidth="1"/>
    <col min="490" max="490" width="24.5703125" style="652" customWidth="1"/>
    <col min="491" max="491" width="9.85546875" style="652" customWidth="1"/>
    <col min="492" max="492" width="10.7109375" style="652" customWidth="1"/>
    <col min="493" max="493" width="10.85546875" style="652" customWidth="1"/>
    <col min="494" max="494" width="11.140625" style="652" customWidth="1"/>
    <col min="495" max="495" width="9.85546875" style="652" customWidth="1"/>
    <col min="496" max="496" width="1" style="652" customWidth="1"/>
    <col min="497" max="497" width="16.5703125" style="652" customWidth="1"/>
    <col min="498" max="498" width="0.5703125" style="652" customWidth="1"/>
    <col min="499" max="499" width="0.7109375" style="652" customWidth="1"/>
    <col min="500" max="500" width="27.85546875" style="652" customWidth="1"/>
    <col min="501" max="501" width="0.85546875" style="652" customWidth="1"/>
    <col min="502" max="502" width="27.42578125" style="652" customWidth="1"/>
    <col min="503" max="503" width="14.7109375" style="652" customWidth="1"/>
    <col min="504" max="504" width="0.42578125" style="652" customWidth="1"/>
    <col min="505" max="505" width="0.7109375" style="652" customWidth="1"/>
    <col min="506" max="506" width="21.7109375" style="652" customWidth="1"/>
    <col min="507" max="507" width="1.28515625" style="652" customWidth="1"/>
    <col min="508" max="508" width="21.140625" style="652" customWidth="1"/>
    <col min="509" max="713" width="11.42578125" style="652"/>
    <col min="714" max="714" width="0.7109375" style="652" customWidth="1"/>
    <col min="715" max="716" width="1.5703125" style="652" customWidth="1"/>
    <col min="717" max="717" width="16.42578125" style="652" customWidth="1"/>
    <col min="718" max="720" width="10.42578125" style="652" customWidth="1"/>
    <col min="721" max="721" width="8.7109375" style="652" customWidth="1"/>
    <col min="722" max="722" width="0.7109375" style="652" customWidth="1"/>
    <col min="723" max="723" width="3.140625" style="652" customWidth="1"/>
    <col min="724" max="724" width="1.140625" style="652" customWidth="1"/>
    <col min="725" max="725" width="18" style="652" customWidth="1"/>
    <col min="726" max="726" width="9.42578125" style="652" customWidth="1"/>
    <col min="727" max="727" width="8.7109375" style="652" customWidth="1"/>
    <col min="728" max="728" width="9.28515625" style="652" customWidth="1"/>
    <col min="729" max="729" width="10.140625" style="652" customWidth="1"/>
    <col min="730" max="730" width="5.140625" style="652" customWidth="1"/>
    <col min="731" max="731" width="10.140625" style="652" customWidth="1"/>
    <col min="732" max="732" width="6.42578125" style="652" customWidth="1"/>
    <col min="733" max="733" width="11.42578125" style="652"/>
    <col min="734" max="734" width="1.28515625" style="652" customWidth="1"/>
    <col min="735" max="735" width="1.42578125" style="652" customWidth="1"/>
    <col min="736" max="736" width="8.28515625" style="652" customWidth="1"/>
    <col min="737" max="737" width="11.42578125" style="652"/>
    <col min="738" max="739" width="10.7109375" style="652" customWidth="1"/>
    <col min="740" max="740" width="10.28515625" style="652" customWidth="1"/>
    <col min="741" max="741" width="11.28515625" style="652" customWidth="1"/>
    <col min="742" max="742" width="7.7109375" style="652" customWidth="1"/>
    <col min="743" max="743" width="10.140625" style="652" customWidth="1"/>
    <col min="744" max="744" width="6.5703125" style="652" customWidth="1"/>
    <col min="745" max="745" width="1.140625" style="652" customWidth="1"/>
    <col min="746" max="746" width="24.5703125" style="652" customWidth="1"/>
    <col min="747" max="747" width="9.85546875" style="652" customWidth="1"/>
    <col min="748" max="748" width="10.7109375" style="652" customWidth="1"/>
    <col min="749" max="749" width="10.85546875" style="652" customWidth="1"/>
    <col min="750" max="750" width="11.140625" style="652" customWidth="1"/>
    <col min="751" max="751" width="9.85546875" style="652" customWidth="1"/>
    <col min="752" max="752" width="1" style="652" customWidth="1"/>
    <col min="753" max="753" width="16.5703125" style="652" customWidth="1"/>
    <col min="754" max="754" width="0.5703125" style="652" customWidth="1"/>
    <col min="755" max="755" width="0.7109375" style="652" customWidth="1"/>
    <col min="756" max="756" width="27.85546875" style="652" customWidth="1"/>
    <col min="757" max="757" width="0.85546875" style="652" customWidth="1"/>
    <col min="758" max="758" width="27.42578125" style="652" customWidth="1"/>
    <col min="759" max="759" width="14.7109375" style="652" customWidth="1"/>
    <col min="760" max="760" width="0.42578125" style="652" customWidth="1"/>
    <col min="761" max="761" width="0.7109375" style="652" customWidth="1"/>
    <col min="762" max="762" width="21.7109375" style="652" customWidth="1"/>
    <col min="763" max="763" width="1.28515625" style="652" customWidth="1"/>
    <col min="764" max="764" width="21.140625" style="652" customWidth="1"/>
    <col min="765" max="969" width="11.42578125" style="652"/>
    <col min="970" max="970" width="0.7109375" style="652" customWidth="1"/>
    <col min="971" max="972" width="1.5703125" style="652" customWidth="1"/>
    <col min="973" max="973" width="16.42578125" style="652" customWidth="1"/>
    <col min="974" max="976" width="10.42578125" style="652" customWidth="1"/>
    <col min="977" max="977" width="8.7109375" style="652" customWidth="1"/>
    <col min="978" max="978" width="0.7109375" style="652" customWidth="1"/>
    <col min="979" max="979" width="3.140625" style="652" customWidth="1"/>
    <col min="980" max="980" width="1.140625" style="652" customWidth="1"/>
    <col min="981" max="981" width="18" style="652" customWidth="1"/>
    <col min="982" max="982" width="9.42578125" style="652" customWidth="1"/>
    <col min="983" max="983" width="8.7109375" style="652" customWidth="1"/>
    <col min="984" max="984" width="9.28515625" style="652" customWidth="1"/>
    <col min="985" max="985" width="10.140625" style="652" customWidth="1"/>
    <col min="986" max="986" width="5.140625" style="652" customWidth="1"/>
    <col min="987" max="987" width="10.140625" style="652" customWidth="1"/>
    <col min="988" max="988" width="6.42578125" style="652" customWidth="1"/>
    <col min="989" max="989" width="11.42578125" style="652"/>
    <col min="990" max="990" width="1.28515625" style="652" customWidth="1"/>
    <col min="991" max="991" width="1.42578125" style="652" customWidth="1"/>
    <col min="992" max="992" width="8.28515625" style="652" customWidth="1"/>
    <col min="993" max="993" width="11.42578125" style="652"/>
    <col min="994" max="995" width="10.7109375" style="652" customWidth="1"/>
    <col min="996" max="996" width="10.28515625" style="652" customWidth="1"/>
    <col min="997" max="997" width="11.28515625" style="652" customWidth="1"/>
    <col min="998" max="998" width="7.7109375" style="652" customWidth="1"/>
    <col min="999" max="999" width="10.140625" style="652" customWidth="1"/>
    <col min="1000" max="1000" width="6.5703125" style="652" customWidth="1"/>
    <col min="1001" max="1001" width="1.140625" style="652" customWidth="1"/>
    <col min="1002" max="1002" width="24.5703125" style="652" customWidth="1"/>
    <col min="1003" max="1003" width="9.85546875" style="652" customWidth="1"/>
    <col min="1004" max="1004" width="10.7109375" style="652" customWidth="1"/>
    <col min="1005" max="1005" width="10.85546875" style="652" customWidth="1"/>
    <col min="1006" max="1006" width="11.140625" style="652" customWidth="1"/>
    <col min="1007" max="1007" width="9.85546875" style="652" customWidth="1"/>
    <col min="1008" max="1008" width="1" style="652" customWidth="1"/>
    <col min="1009" max="1009" width="16.5703125" style="652" customWidth="1"/>
    <col min="1010" max="1010" width="0.5703125" style="652" customWidth="1"/>
    <col min="1011" max="1011" width="0.7109375" style="652" customWidth="1"/>
    <col min="1012" max="1012" width="27.85546875" style="652" customWidth="1"/>
    <col min="1013" max="1013" width="0.85546875" style="652" customWidth="1"/>
    <col min="1014" max="1014" width="27.42578125" style="652" customWidth="1"/>
    <col min="1015" max="1015" width="14.7109375" style="652" customWidth="1"/>
    <col min="1016" max="1016" width="0.42578125" style="652" customWidth="1"/>
    <col min="1017" max="1017" width="0.7109375" style="652" customWidth="1"/>
    <col min="1018" max="1018" width="21.7109375" style="652" customWidth="1"/>
    <col min="1019" max="1019" width="1.28515625" style="652" customWidth="1"/>
    <col min="1020" max="1020" width="21.140625" style="652" customWidth="1"/>
    <col min="1021" max="1225" width="11.42578125" style="652"/>
    <col min="1226" max="1226" width="0.7109375" style="652" customWidth="1"/>
    <col min="1227" max="1228" width="1.5703125" style="652" customWidth="1"/>
    <col min="1229" max="1229" width="16.42578125" style="652" customWidth="1"/>
    <col min="1230" max="1232" width="10.42578125" style="652" customWidth="1"/>
    <col min="1233" max="1233" width="8.7109375" style="652" customWidth="1"/>
    <col min="1234" max="1234" width="0.7109375" style="652" customWidth="1"/>
    <col min="1235" max="1235" width="3.140625" style="652" customWidth="1"/>
    <col min="1236" max="1236" width="1.140625" style="652" customWidth="1"/>
    <col min="1237" max="1237" width="18" style="652" customWidth="1"/>
    <col min="1238" max="1238" width="9.42578125" style="652" customWidth="1"/>
    <col min="1239" max="1239" width="8.7109375" style="652" customWidth="1"/>
    <col min="1240" max="1240" width="9.28515625" style="652" customWidth="1"/>
    <col min="1241" max="1241" width="10.140625" style="652" customWidth="1"/>
    <col min="1242" max="1242" width="5.140625" style="652" customWidth="1"/>
    <col min="1243" max="1243" width="10.140625" style="652" customWidth="1"/>
    <col min="1244" max="1244" width="6.42578125" style="652" customWidth="1"/>
    <col min="1245" max="1245" width="11.42578125" style="652"/>
    <col min="1246" max="1246" width="1.28515625" style="652" customWidth="1"/>
    <col min="1247" max="1247" width="1.42578125" style="652" customWidth="1"/>
    <col min="1248" max="1248" width="8.28515625" style="652" customWidth="1"/>
    <col min="1249" max="1249" width="11.42578125" style="652"/>
    <col min="1250" max="1251" width="10.7109375" style="652" customWidth="1"/>
    <col min="1252" max="1252" width="10.28515625" style="652" customWidth="1"/>
    <col min="1253" max="1253" width="11.28515625" style="652" customWidth="1"/>
    <col min="1254" max="1254" width="7.7109375" style="652" customWidth="1"/>
    <col min="1255" max="1255" width="10.140625" style="652" customWidth="1"/>
    <col min="1256" max="1256" width="6.5703125" style="652" customWidth="1"/>
    <col min="1257" max="1257" width="1.140625" style="652" customWidth="1"/>
    <col min="1258" max="1258" width="24.5703125" style="652" customWidth="1"/>
    <col min="1259" max="1259" width="9.85546875" style="652" customWidth="1"/>
    <col min="1260" max="1260" width="10.7109375" style="652" customWidth="1"/>
    <col min="1261" max="1261" width="10.85546875" style="652" customWidth="1"/>
    <col min="1262" max="1262" width="11.140625" style="652" customWidth="1"/>
    <col min="1263" max="1263" width="9.85546875" style="652" customWidth="1"/>
    <col min="1264" max="1264" width="1" style="652" customWidth="1"/>
    <col min="1265" max="1265" width="16.5703125" style="652" customWidth="1"/>
    <col min="1266" max="1266" width="0.5703125" style="652" customWidth="1"/>
    <col min="1267" max="1267" width="0.7109375" style="652" customWidth="1"/>
    <col min="1268" max="1268" width="27.85546875" style="652" customWidth="1"/>
    <col min="1269" max="1269" width="0.85546875" style="652" customWidth="1"/>
    <col min="1270" max="1270" width="27.42578125" style="652" customWidth="1"/>
    <col min="1271" max="1271" width="14.7109375" style="652" customWidth="1"/>
    <col min="1272" max="1272" width="0.42578125" style="652" customWidth="1"/>
    <col min="1273" max="1273" width="0.7109375" style="652" customWidth="1"/>
    <col min="1274" max="1274" width="21.7109375" style="652" customWidth="1"/>
    <col min="1275" max="1275" width="1.28515625" style="652" customWidth="1"/>
    <col min="1276" max="1276" width="21.140625" style="652" customWidth="1"/>
    <col min="1277" max="1481" width="11.42578125" style="652"/>
    <col min="1482" max="1482" width="0.7109375" style="652" customWidth="1"/>
    <col min="1483" max="1484" width="1.5703125" style="652" customWidth="1"/>
    <col min="1485" max="1485" width="16.42578125" style="652" customWidth="1"/>
    <col min="1486" max="1488" width="10.42578125" style="652" customWidth="1"/>
    <col min="1489" max="1489" width="8.7109375" style="652" customWidth="1"/>
    <col min="1490" max="1490" width="0.7109375" style="652" customWidth="1"/>
    <col min="1491" max="1491" width="3.140625" style="652" customWidth="1"/>
    <col min="1492" max="1492" width="1.140625" style="652" customWidth="1"/>
    <col min="1493" max="1493" width="18" style="652" customWidth="1"/>
    <col min="1494" max="1494" width="9.42578125" style="652" customWidth="1"/>
    <col min="1495" max="1495" width="8.7109375" style="652" customWidth="1"/>
    <col min="1496" max="1496" width="9.28515625" style="652" customWidth="1"/>
    <col min="1497" max="1497" width="10.140625" style="652" customWidth="1"/>
    <col min="1498" max="1498" width="5.140625" style="652" customWidth="1"/>
    <col min="1499" max="1499" width="10.140625" style="652" customWidth="1"/>
    <col min="1500" max="1500" width="6.42578125" style="652" customWidth="1"/>
    <col min="1501" max="1501" width="11.42578125" style="652"/>
    <col min="1502" max="1502" width="1.28515625" style="652" customWidth="1"/>
    <col min="1503" max="1503" width="1.42578125" style="652" customWidth="1"/>
    <col min="1504" max="1504" width="8.28515625" style="652" customWidth="1"/>
    <col min="1505" max="1505" width="11.42578125" style="652"/>
    <col min="1506" max="1507" width="10.7109375" style="652" customWidth="1"/>
    <col min="1508" max="1508" width="10.28515625" style="652" customWidth="1"/>
    <col min="1509" max="1509" width="11.28515625" style="652" customWidth="1"/>
    <col min="1510" max="1510" width="7.7109375" style="652" customWidth="1"/>
    <col min="1511" max="1511" width="10.140625" style="652" customWidth="1"/>
    <col min="1512" max="1512" width="6.5703125" style="652" customWidth="1"/>
    <col min="1513" max="1513" width="1.140625" style="652" customWidth="1"/>
    <col min="1514" max="1514" width="24.5703125" style="652" customWidth="1"/>
    <col min="1515" max="1515" width="9.85546875" style="652" customWidth="1"/>
    <col min="1516" max="1516" width="10.7109375" style="652" customWidth="1"/>
    <col min="1517" max="1517" width="10.85546875" style="652" customWidth="1"/>
    <col min="1518" max="1518" width="11.140625" style="652" customWidth="1"/>
    <col min="1519" max="1519" width="9.85546875" style="652" customWidth="1"/>
    <col min="1520" max="1520" width="1" style="652" customWidth="1"/>
    <col min="1521" max="1521" width="16.5703125" style="652" customWidth="1"/>
    <col min="1522" max="1522" width="0.5703125" style="652" customWidth="1"/>
    <col min="1523" max="1523" width="0.7109375" style="652" customWidth="1"/>
    <col min="1524" max="1524" width="27.85546875" style="652" customWidth="1"/>
    <col min="1525" max="1525" width="0.85546875" style="652" customWidth="1"/>
    <col min="1526" max="1526" width="27.42578125" style="652" customWidth="1"/>
    <col min="1527" max="1527" width="14.7109375" style="652" customWidth="1"/>
    <col min="1528" max="1528" width="0.42578125" style="652" customWidth="1"/>
    <col min="1529" max="1529" width="0.7109375" style="652" customWidth="1"/>
    <col min="1530" max="1530" width="21.7109375" style="652" customWidth="1"/>
    <col min="1531" max="1531" width="1.28515625" style="652" customWidth="1"/>
    <col min="1532" max="1532" width="21.140625" style="652" customWidth="1"/>
    <col min="1533" max="1737" width="11.42578125" style="652"/>
    <col min="1738" max="1738" width="0.7109375" style="652" customWidth="1"/>
    <col min="1739" max="1740" width="1.5703125" style="652" customWidth="1"/>
    <col min="1741" max="1741" width="16.42578125" style="652" customWidth="1"/>
    <col min="1742" max="1744" width="10.42578125" style="652" customWidth="1"/>
    <col min="1745" max="1745" width="8.7109375" style="652" customWidth="1"/>
    <col min="1746" max="1746" width="0.7109375" style="652" customWidth="1"/>
    <col min="1747" max="1747" width="3.140625" style="652" customWidth="1"/>
    <col min="1748" max="1748" width="1.140625" style="652" customWidth="1"/>
    <col min="1749" max="1749" width="18" style="652" customWidth="1"/>
    <col min="1750" max="1750" width="9.42578125" style="652" customWidth="1"/>
    <col min="1751" max="1751" width="8.7109375" style="652" customWidth="1"/>
    <col min="1752" max="1752" width="9.28515625" style="652" customWidth="1"/>
    <col min="1753" max="1753" width="10.140625" style="652" customWidth="1"/>
    <col min="1754" max="1754" width="5.140625" style="652" customWidth="1"/>
    <col min="1755" max="1755" width="10.140625" style="652" customWidth="1"/>
    <col min="1756" max="1756" width="6.42578125" style="652" customWidth="1"/>
    <col min="1757" max="1757" width="11.42578125" style="652"/>
    <col min="1758" max="1758" width="1.28515625" style="652" customWidth="1"/>
    <col min="1759" max="1759" width="1.42578125" style="652" customWidth="1"/>
    <col min="1760" max="1760" width="8.28515625" style="652" customWidth="1"/>
    <col min="1761" max="1761" width="11.42578125" style="652"/>
    <col min="1762" max="1763" width="10.7109375" style="652" customWidth="1"/>
    <col min="1764" max="1764" width="10.28515625" style="652" customWidth="1"/>
    <col min="1765" max="1765" width="11.28515625" style="652" customWidth="1"/>
    <col min="1766" max="1766" width="7.7109375" style="652" customWidth="1"/>
    <col min="1767" max="1767" width="10.140625" style="652" customWidth="1"/>
    <col min="1768" max="1768" width="6.5703125" style="652" customWidth="1"/>
    <col min="1769" max="1769" width="1.140625" style="652" customWidth="1"/>
    <col min="1770" max="1770" width="24.5703125" style="652" customWidth="1"/>
    <col min="1771" max="1771" width="9.85546875" style="652" customWidth="1"/>
    <col min="1772" max="1772" width="10.7109375" style="652" customWidth="1"/>
    <col min="1773" max="1773" width="10.85546875" style="652" customWidth="1"/>
    <col min="1774" max="1774" width="11.140625" style="652" customWidth="1"/>
    <col min="1775" max="1775" width="9.85546875" style="652" customWidth="1"/>
    <col min="1776" max="1776" width="1" style="652" customWidth="1"/>
    <col min="1777" max="1777" width="16.5703125" style="652" customWidth="1"/>
    <col min="1778" max="1778" width="0.5703125" style="652" customWidth="1"/>
    <col min="1779" max="1779" width="0.7109375" style="652" customWidth="1"/>
    <col min="1780" max="1780" width="27.85546875" style="652" customWidth="1"/>
    <col min="1781" max="1781" width="0.85546875" style="652" customWidth="1"/>
    <col min="1782" max="1782" width="27.42578125" style="652" customWidth="1"/>
    <col min="1783" max="1783" width="14.7109375" style="652" customWidth="1"/>
    <col min="1784" max="1784" width="0.42578125" style="652" customWidth="1"/>
    <col min="1785" max="1785" width="0.7109375" style="652" customWidth="1"/>
    <col min="1786" max="1786" width="21.7109375" style="652" customWidth="1"/>
    <col min="1787" max="1787" width="1.28515625" style="652" customWidth="1"/>
    <col min="1788" max="1788" width="21.140625" style="652" customWidth="1"/>
    <col min="1789" max="1993" width="11.42578125" style="652"/>
    <col min="1994" max="1994" width="0.7109375" style="652" customWidth="1"/>
    <col min="1995" max="1996" width="1.5703125" style="652" customWidth="1"/>
    <col min="1997" max="1997" width="16.42578125" style="652" customWidth="1"/>
    <col min="1998" max="2000" width="10.42578125" style="652" customWidth="1"/>
    <col min="2001" max="2001" width="8.7109375" style="652" customWidth="1"/>
    <col min="2002" max="2002" width="0.7109375" style="652" customWidth="1"/>
    <col min="2003" max="2003" width="3.140625" style="652" customWidth="1"/>
    <col min="2004" max="2004" width="1.140625" style="652" customWidth="1"/>
    <col min="2005" max="2005" width="18" style="652" customWidth="1"/>
    <col min="2006" max="2006" width="9.42578125" style="652" customWidth="1"/>
    <col min="2007" max="2007" width="8.7109375" style="652" customWidth="1"/>
    <col min="2008" max="2008" width="9.28515625" style="652" customWidth="1"/>
    <col min="2009" max="2009" width="10.140625" style="652" customWidth="1"/>
    <col min="2010" max="2010" width="5.140625" style="652" customWidth="1"/>
    <col min="2011" max="2011" width="10.140625" style="652" customWidth="1"/>
    <col min="2012" max="2012" width="6.42578125" style="652" customWidth="1"/>
    <col min="2013" max="2013" width="11.42578125" style="652"/>
    <col min="2014" max="2014" width="1.28515625" style="652" customWidth="1"/>
    <col min="2015" max="2015" width="1.42578125" style="652" customWidth="1"/>
    <col min="2016" max="2016" width="8.28515625" style="652" customWidth="1"/>
    <col min="2017" max="2017" width="11.42578125" style="652"/>
    <col min="2018" max="2019" width="10.7109375" style="652" customWidth="1"/>
    <col min="2020" max="2020" width="10.28515625" style="652" customWidth="1"/>
    <col min="2021" max="2021" width="11.28515625" style="652" customWidth="1"/>
    <col min="2022" max="2022" width="7.7109375" style="652" customWidth="1"/>
    <col min="2023" max="2023" width="10.140625" style="652" customWidth="1"/>
    <col min="2024" max="2024" width="6.5703125" style="652" customWidth="1"/>
    <col min="2025" max="2025" width="1.140625" style="652" customWidth="1"/>
    <col min="2026" max="2026" width="24.5703125" style="652" customWidth="1"/>
    <col min="2027" max="2027" width="9.85546875" style="652" customWidth="1"/>
    <col min="2028" max="2028" width="10.7109375" style="652" customWidth="1"/>
    <col min="2029" max="2029" width="10.85546875" style="652" customWidth="1"/>
    <col min="2030" max="2030" width="11.140625" style="652" customWidth="1"/>
    <col min="2031" max="2031" width="9.85546875" style="652" customWidth="1"/>
    <col min="2032" max="2032" width="1" style="652" customWidth="1"/>
    <col min="2033" max="2033" width="16.5703125" style="652" customWidth="1"/>
    <col min="2034" max="2034" width="0.5703125" style="652" customWidth="1"/>
    <col min="2035" max="2035" width="0.7109375" style="652" customWidth="1"/>
    <col min="2036" max="2036" width="27.85546875" style="652" customWidth="1"/>
    <col min="2037" max="2037" width="0.85546875" style="652" customWidth="1"/>
    <col min="2038" max="2038" width="27.42578125" style="652" customWidth="1"/>
    <col min="2039" max="2039" width="14.7109375" style="652" customWidth="1"/>
    <col min="2040" max="2040" width="0.42578125" style="652" customWidth="1"/>
    <col min="2041" max="2041" width="0.7109375" style="652" customWidth="1"/>
    <col min="2042" max="2042" width="21.7109375" style="652" customWidth="1"/>
    <col min="2043" max="2043" width="1.28515625" style="652" customWidth="1"/>
    <col min="2044" max="2044" width="21.140625" style="652" customWidth="1"/>
    <col min="2045" max="2249" width="11.42578125" style="652"/>
    <col min="2250" max="2250" width="0.7109375" style="652" customWidth="1"/>
    <col min="2251" max="2252" width="1.5703125" style="652" customWidth="1"/>
    <col min="2253" max="2253" width="16.42578125" style="652" customWidth="1"/>
    <col min="2254" max="2256" width="10.42578125" style="652" customWidth="1"/>
    <col min="2257" max="2257" width="8.7109375" style="652" customWidth="1"/>
    <col min="2258" max="2258" width="0.7109375" style="652" customWidth="1"/>
    <col min="2259" max="2259" width="3.140625" style="652" customWidth="1"/>
    <col min="2260" max="2260" width="1.140625" style="652" customWidth="1"/>
    <col min="2261" max="2261" width="18" style="652" customWidth="1"/>
    <col min="2262" max="2262" width="9.42578125" style="652" customWidth="1"/>
    <col min="2263" max="2263" width="8.7109375" style="652" customWidth="1"/>
    <col min="2264" max="2264" width="9.28515625" style="652" customWidth="1"/>
    <col min="2265" max="2265" width="10.140625" style="652" customWidth="1"/>
    <col min="2266" max="2266" width="5.140625" style="652" customWidth="1"/>
    <col min="2267" max="2267" width="10.140625" style="652" customWidth="1"/>
    <col min="2268" max="2268" width="6.42578125" style="652" customWidth="1"/>
    <col min="2269" max="2269" width="11.42578125" style="652"/>
    <col min="2270" max="2270" width="1.28515625" style="652" customWidth="1"/>
    <col min="2271" max="2271" width="1.42578125" style="652" customWidth="1"/>
    <col min="2272" max="2272" width="8.28515625" style="652" customWidth="1"/>
    <col min="2273" max="2273" width="11.42578125" style="652"/>
    <col min="2274" max="2275" width="10.7109375" style="652" customWidth="1"/>
    <col min="2276" max="2276" width="10.28515625" style="652" customWidth="1"/>
    <col min="2277" max="2277" width="11.28515625" style="652" customWidth="1"/>
    <col min="2278" max="2278" width="7.7109375" style="652" customWidth="1"/>
    <col min="2279" max="2279" width="10.140625" style="652" customWidth="1"/>
    <col min="2280" max="2280" width="6.5703125" style="652" customWidth="1"/>
    <col min="2281" max="2281" width="1.140625" style="652" customWidth="1"/>
    <col min="2282" max="2282" width="24.5703125" style="652" customWidth="1"/>
    <col min="2283" max="2283" width="9.85546875" style="652" customWidth="1"/>
    <col min="2284" max="2284" width="10.7109375" style="652" customWidth="1"/>
    <col min="2285" max="2285" width="10.85546875" style="652" customWidth="1"/>
    <col min="2286" max="2286" width="11.140625" style="652" customWidth="1"/>
    <col min="2287" max="2287" width="9.85546875" style="652" customWidth="1"/>
    <col min="2288" max="2288" width="1" style="652" customWidth="1"/>
    <col min="2289" max="2289" width="16.5703125" style="652" customWidth="1"/>
    <col min="2290" max="2290" width="0.5703125" style="652" customWidth="1"/>
    <col min="2291" max="2291" width="0.7109375" style="652" customWidth="1"/>
    <col min="2292" max="2292" width="27.85546875" style="652" customWidth="1"/>
    <col min="2293" max="2293" width="0.85546875" style="652" customWidth="1"/>
    <col min="2294" max="2294" width="27.42578125" style="652" customWidth="1"/>
    <col min="2295" max="2295" width="14.7109375" style="652" customWidth="1"/>
    <col min="2296" max="2296" width="0.42578125" style="652" customWidth="1"/>
    <col min="2297" max="2297" width="0.7109375" style="652" customWidth="1"/>
    <col min="2298" max="2298" width="21.7109375" style="652" customWidth="1"/>
    <col min="2299" max="2299" width="1.28515625" style="652" customWidth="1"/>
    <col min="2300" max="2300" width="21.140625" style="652" customWidth="1"/>
    <col min="2301" max="2505" width="11.42578125" style="652"/>
    <col min="2506" max="2506" width="0.7109375" style="652" customWidth="1"/>
    <col min="2507" max="2508" width="1.5703125" style="652" customWidth="1"/>
    <col min="2509" max="2509" width="16.42578125" style="652" customWidth="1"/>
    <col min="2510" max="2512" width="10.42578125" style="652" customWidth="1"/>
    <col min="2513" max="2513" width="8.7109375" style="652" customWidth="1"/>
    <col min="2514" max="2514" width="0.7109375" style="652" customWidth="1"/>
    <col min="2515" max="2515" width="3.140625" style="652" customWidth="1"/>
    <col min="2516" max="2516" width="1.140625" style="652" customWidth="1"/>
    <col min="2517" max="2517" width="18" style="652" customWidth="1"/>
    <col min="2518" max="2518" width="9.42578125" style="652" customWidth="1"/>
    <col min="2519" max="2519" width="8.7109375" style="652" customWidth="1"/>
    <col min="2520" max="2520" width="9.28515625" style="652" customWidth="1"/>
    <col min="2521" max="2521" width="10.140625" style="652" customWidth="1"/>
    <col min="2522" max="2522" width="5.140625" style="652" customWidth="1"/>
    <col min="2523" max="2523" width="10.140625" style="652" customWidth="1"/>
    <col min="2524" max="2524" width="6.42578125" style="652" customWidth="1"/>
    <col min="2525" max="2525" width="11.42578125" style="652"/>
    <col min="2526" max="2526" width="1.28515625" style="652" customWidth="1"/>
    <col min="2527" max="2527" width="1.42578125" style="652" customWidth="1"/>
    <col min="2528" max="2528" width="8.28515625" style="652" customWidth="1"/>
    <col min="2529" max="2529" width="11.42578125" style="652"/>
    <col min="2530" max="2531" width="10.7109375" style="652" customWidth="1"/>
    <col min="2532" max="2532" width="10.28515625" style="652" customWidth="1"/>
    <col min="2533" max="2533" width="11.28515625" style="652" customWidth="1"/>
    <col min="2534" max="2534" width="7.7109375" style="652" customWidth="1"/>
    <col min="2535" max="2535" width="10.140625" style="652" customWidth="1"/>
    <col min="2536" max="2536" width="6.5703125" style="652" customWidth="1"/>
    <col min="2537" max="2537" width="1.140625" style="652" customWidth="1"/>
    <col min="2538" max="2538" width="24.5703125" style="652" customWidth="1"/>
    <col min="2539" max="2539" width="9.85546875" style="652" customWidth="1"/>
    <col min="2540" max="2540" width="10.7109375" style="652" customWidth="1"/>
    <col min="2541" max="2541" width="10.85546875" style="652" customWidth="1"/>
    <col min="2542" max="2542" width="11.140625" style="652" customWidth="1"/>
    <col min="2543" max="2543" width="9.85546875" style="652" customWidth="1"/>
    <col min="2544" max="2544" width="1" style="652" customWidth="1"/>
    <col min="2545" max="2545" width="16.5703125" style="652" customWidth="1"/>
    <col min="2546" max="2546" width="0.5703125" style="652" customWidth="1"/>
    <col min="2547" max="2547" width="0.7109375" style="652" customWidth="1"/>
    <col min="2548" max="2548" width="27.85546875" style="652" customWidth="1"/>
    <col min="2549" max="2549" width="0.85546875" style="652" customWidth="1"/>
    <col min="2550" max="2550" width="27.42578125" style="652" customWidth="1"/>
    <col min="2551" max="2551" width="14.7109375" style="652" customWidth="1"/>
    <col min="2552" max="2552" width="0.42578125" style="652" customWidth="1"/>
    <col min="2553" max="2553" width="0.7109375" style="652" customWidth="1"/>
    <col min="2554" max="2554" width="21.7109375" style="652" customWidth="1"/>
    <col min="2555" max="2555" width="1.28515625" style="652" customWidth="1"/>
    <col min="2556" max="2556" width="21.140625" style="652" customWidth="1"/>
    <col min="2557" max="2761" width="11.42578125" style="652"/>
    <col min="2762" max="2762" width="0.7109375" style="652" customWidth="1"/>
    <col min="2763" max="2764" width="1.5703125" style="652" customWidth="1"/>
    <col min="2765" max="2765" width="16.42578125" style="652" customWidth="1"/>
    <col min="2766" max="2768" width="10.42578125" style="652" customWidth="1"/>
    <col min="2769" max="2769" width="8.7109375" style="652" customWidth="1"/>
    <col min="2770" max="2770" width="0.7109375" style="652" customWidth="1"/>
    <col min="2771" max="2771" width="3.140625" style="652" customWidth="1"/>
    <col min="2772" max="2772" width="1.140625" style="652" customWidth="1"/>
    <col min="2773" max="2773" width="18" style="652" customWidth="1"/>
    <col min="2774" max="2774" width="9.42578125" style="652" customWidth="1"/>
    <col min="2775" max="2775" width="8.7109375" style="652" customWidth="1"/>
    <col min="2776" max="2776" width="9.28515625" style="652" customWidth="1"/>
    <col min="2777" max="2777" width="10.140625" style="652" customWidth="1"/>
    <col min="2778" max="2778" width="5.140625" style="652" customWidth="1"/>
    <col min="2779" max="2779" width="10.140625" style="652" customWidth="1"/>
    <col min="2780" max="2780" width="6.42578125" style="652" customWidth="1"/>
    <col min="2781" max="2781" width="11.42578125" style="652"/>
    <col min="2782" max="2782" width="1.28515625" style="652" customWidth="1"/>
    <col min="2783" max="2783" width="1.42578125" style="652" customWidth="1"/>
    <col min="2784" max="2784" width="8.28515625" style="652" customWidth="1"/>
    <col min="2785" max="2785" width="11.42578125" style="652"/>
    <col min="2786" max="2787" width="10.7109375" style="652" customWidth="1"/>
    <col min="2788" max="2788" width="10.28515625" style="652" customWidth="1"/>
    <col min="2789" max="2789" width="11.28515625" style="652" customWidth="1"/>
    <col min="2790" max="2790" width="7.7109375" style="652" customWidth="1"/>
    <col min="2791" max="2791" width="10.140625" style="652" customWidth="1"/>
    <col min="2792" max="2792" width="6.5703125" style="652" customWidth="1"/>
    <col min="2793" max="2793" width="1.140625" style="652" customWidth="1"/>
    <col min="2794" max="2794" width="24.5703125" style="652" customWidth="1"/>
    <col min="2795" max="2795" width="9.85546875" style="652" customWidth="1"/>
    <col min="2796" max="2796" width="10.7109375" style="652" customWidth="1"/>
    <col min="2797" max="2797" width="10.85546875" style="652" customWidth="1"/>
    <col min="2798" max="2798" width="11.140625" style="652" customWidth="1"/>
    <col min="2799" max="2799" width="9.85546875" style="652" customWidth="1"/>
    <col min="2800" max="2800" width="1" style="652" customWidth="1"/>
    <col min="2801" max="2801" width="16.5703125" style="652" customWidth="1"/>
    <col min="2802" max="2802" width="0.5703125" style="652" customWidth="1"/>
    <col min="2803" max="2803" width="0.7109375" style="652" customWidth="1"/>
    <col min="2804" max="2804" width="27.85546875" style="652" customWidth="1"/>
    <col min="2805" max="2805" width="0.85546875" style="652" customWidth="1"/>
    <col min="2806" max="2806" width="27.42578125" style="652" customWidth="1"/>
    <col min="2807" max="2807" width="14.7109375" style="652" customWidth="1"/>
    <col min="2808" max="2808" width="0.42578125" style="652" customWidth="1"/>
    <col min="2809" max="2809" width="0.7109375" style="652" customWidth="1"/>
    <col min="2810" max="2810" width="21.7109375" style="652" customWidth="1"/>
    <col min="2811" max="2811" width="1.28515625" style="652" customWidth="1"/>
    <col min="2812" max="2812" width="21.140625" style="652" customWidth="1"/>
    <col min="2813" max="3017" width="11.42578125" style="652"/>
    <col min="3018" max="3018" width="0.7109375" style="652" customWidth="1"/>
    <col min="3019" max="3020" width="1.5703125" style="652" customWidth="1"/>
    <col min="3021" max="3021" width="16.42578125" style="652" customWidth="1"/>
    <col min="3022" max="3024" width="10.42578125" style="652" customWidth="1"/>
    <col min="3025" max="3025" width="8.7109375" style="652" customWidth="1"/>
    <col min="3026" max="3026" width="0.7109375" style="652" customWidth="1"/>
    <col min="3027" max="3027" width="3.140625" style="652" customWidth="1"/>
    <col min="3028" max="3028" width="1.140625" style="652" customWidth="1"/>
    <col min="3029" max="3029" width="18" style="652" customWidth="1"/>
    <col min="3030" max="3030" width="9.42578125" style="652" customWidth="1"/>
    <col min="3031" max="3031" width="8.7109375" style="652" customWidth="1"/>
    <col min="3032" max="3032" width="9.28515625" style="652" customWidth="1"/>
    <col min="3033" max="3033" width="10.140625" style="652" customWidth="1"/>
    <col min="3034" max="3034" width="5.140625" style="652" customWidth="1"/>
    <col min="3035" max="3035" width="10.140625" style="652" customWidth="1"/>
    <col min="3036" max="3036" width="6.42578125" style="652" customWidth="1"/>
    <col min="3037" max="3037" width="11.42578125" style="652"/>
    <col min="3038" max="3038" width="1.28515625" style="652" customWidth="1"/>
    <col min="3039" max="3039" width="1.42578125" style="652" customWidth="1"/>
    <col min="3040" max="3040" width="8.28515625" style="652" customWidth="1"/>
    <col min="3041" max="3041" width="11.42578125" style="652"/>
    <col min="3042" max="3043" width="10.7109375" style="652" customWidth="1"/>
    <col min="3044" max="3044" width="10.28515625" style="652" customWidth="1"/>
    <col min="3045" max="3045" width="11.28515625" style="652" customWidth="1"/>
    <col min="3046" max="3046" width="7.7109375" style="652" customWidth="1"/>
    <col min="3047" max="3047" width="10.140625" style="652" customWidth="1"/>
    <col min="3048" max="3048" width="6.5703125" style="652" customWidth="1"/>
    <col min="3049" max="3049" width="1.140625" style="652" customWidth="1"/>
    <col min="3050" max="3050" width="24.5703125" style="652" customWidth="1"/>
    <col min="3051" max="3051" width="9.85546875" style="652" customWidth="1"/>
    <col min="3052" max="3052" width="10.7109375" style="652" customWidth="1"/>
    <col min="3053" max="3053" width="10.85546875" style="652" customWidth="1"/>
    <col min="3054" max="3054" width="11.140625" style="652" customWidth="1"/>
    <col min="3055" max="3055" width="9.85546875" style="652" customWidth="1"/>
    <col min="3056" max="3056" width="1" style="652" customWidth="1"/>
    <col min="3057" max="3057" width="16.5703125" style="652" customWidth="1"/>
    <col min="3058" max="3058" width="0.5703125" style="652" customWidth="1"/>
    <col min="3059" max="3059" width="0.7109375" style="652" customWidth="1"/>
    <col min="3060" max="3060" width="27.85546875" style="652" customWidth="1"/>
    <col min="3061" max="3061" width="0.85546875" style="652" customWidth="1"/>
    <col min="3062" max="3062" width="27.42578125" style="652" customWidth="1"/>
    <col min="3063" max="3063" width="14.7109375" style="652" customWidth="1"/>
    <col min="3064" max="3064" width="0.42578125" style="652" customWidth="1"/>
    <col min="3065" max="3065" width="0.7109375" style="652" customWidth="1"/>
    <col min="3066" max="3066" width="21.7109375" style="652" customWidth="1"/>
    <col min="3067" max="3067" width="1.28515625" style="652" customWidth="1"/>
    <col min="3068" max="3068" width="21.140625" style="652" customWidth="1"/>
    <col min="3069" max="3273" width="11.42578125" style="652"/>
    <col min="3274" max="3274" width="0.7109375" style="652" customWidth="1"/>
    <col min="3275" max="3276" width="1.5703125" style="652" customWidth="1"/>
    <col min="3277" max="3277" width="16.42578125" style="652" customWidth="1"/>
    <col min="3278" max="3280" width="10.42578125" style="652" customWidth="1"/>
    <col min="3281" max="3281" width="8.7109375" style="652" customWidth="1"/>
    <col min="3282" max="3282" width="0.7109375" style="652" customWidth="1"/>
    <col min="3283" max="3283" width="3.140625" style="652" customWidth="1"/>
    <col min="3284" max="3284" width="1.140625" style="652" customWidth="1"/>
    <col min="3285" max="3285" width="18" style="652" customWidth="1"/>
    <col min="3286" max="3286" width="9.42578125" style="652" customWidth="1"/>
    <col min="3287" max="3287" width="8.7109375" style="652" customWidth="1"/>
    <col min="3288" max="3288" width="9.28515625" style="652" customWidth="1"/>
    <col min="3289" max="3289" width="10.140625" style="652" customWidth="1"/>
    <col min="3290" max="3290" width="5.140625" style="652" customWidth="1"/>
    <col min="3291" max="3291" width="10.140625" style="652" customWidth="1"/>
    <col min="3292" max="3292" width="6.42578125" style="652" customWidth="1"/>
    <col min="3293" max="3293" width="11.42578125" style="652"/>
    <col min="3294" max="3294" width="1.28515625" style="652" customWidth="1"/>
    <col min="3295" max="3295" width="1.42578125" style="652" customWidth="1"/>
    <col min="3296" max="3296" width="8.28515625" style="652" customWidth="1"/>
    <col min="3297" max="3297" width="11.42578125" style="652"/>
    <col min="3298" max="3299" width="10.7109375" style="652" customWidth="1"/>
    <col min="3300" max="3300" width="10.28515625" style="652" customWidth="1"/>
    <col min="3301" max="3301" width="11.28515625" style="652" customWidth="1"/>
    <col min="3302" max="3302" width="7.7109375" style="652" customWidth="1"/>
    <col min="3303" max="3303" width="10.140625" style="652" customWidth="1"/>
    <col min="3304" max="3304" width="6.5703125" style="652" customWidth="1"/>
    <col min="3305" max="3305" width="1.140625" style="652" customWidth="1"/>
    <col min="3306" max="3306" width="24.5703125" style="652" customWidth="1"/>
    <col min="3307" max="3307" width="9.85546875" style="652" customWidth="1"/>
    <col min="3308" max="3308" width="10.7109375" style="652" customWidth="1"/>
    <col min="3309" max="3309" width="10.85546875" style="652" customWidth="1"/>
    <col min="3310" max="3310" width="11.140625" style="652" customWidth="1"/>
    <col min="3311" max="3311" width="9.85546875" style="652" customWidth="1"/>
    <col min="3312" max="3312" width="1" style="652" customWidth="1"/>
    <col min="3313" max="3313" width="16.5703125" style="652" customWidth="1"/>
    <col min="3314" max="3314" width="0.5703125" style="652" customWidth="1"/>
    <col min="3315" max="3315" width="0.7109375" style="652" customWidth="1"/>
    <col min="3316" max="3316" width="27.85546875" style="652" customWidth="1"/>
    <col min="3317" max="3317" width="0.85546875" style="652" customWidth="1"/>
    <col min="3318" max="3318" width="27.42578125" style="652" customWidth="1"/>
    <col min="3319" max="3319" width="14.7109375" style="652" customWidth="1"/>
    <col min="3320" max="3320" width="0.42578125" style="652" customWidth="1"/>
    <col min="3321" max="3321" width="0.7109375" style="652" customWidth="1"/>
    <col min="3322" max="3322" width="21.7109375" style="652" customWidth="1"/>
    <col min="3323" max="3323" width="1.28515625" style="652" customWidth="1"/>
    <col min="3324" max="3324" width="21.140625" style="652" customWidth="1"/>
    <col min="3325" max="3529" width="11.42578125" style="652"/>
    <col min="3530" max="3530" width="0.7109375" style="652" customWidth="1"/>
    <col min="3531" max="3532" width="1.5703125" style="652" customWidth="1"/>
    <col min="3533" max="3533" width="16.42578125" style="652" customWidth="1"/>
    <col min="3534" max="3536" width="10.42578125" style="652" customWidth="1"/>
    <col min="3537" max="3537" width="8.7109375" style="652" customWidth="1"/>
    <col min="3538" max="3538" width="0.7109375" style="652" customWidth="1"/>
    <col min="3539" max="3539" width="3.140625" style="652" customWidth="1"/>
    <col min="3540" max="3540" width="1.140625" style="652" customWidth="1"/>
    <col min="3541" max="3541" width="18" style="652" customWidth="1"/>
    <col min="3542" max="3542" width="9.42578125" style="652" customWidth="1"/>
    <col min="3543" max="3543" width="8.7109375" style="652" customWidth="1"/>
    <col min="3544" max="3544" width="9.28515625" style="652" customWidth="1"/>
    <col min="3545" max="3545" width="10.140625" style="652" customWidth="1"/>
    <col min="3546" max="3546" width="5.140625" style="652" customWidth="1"/>
    <col min="3547" max="3547" width="10.140625" style="652" customWidth="1"/>
    <col min="3548" max="3548" width="6.42578125" style="652" customWidth="1"/>
    <col min="3549" max="3549" width="11.42578125" style="652"/>
    <col min="3550" max="3550" width="1.28515625" style="652" customWidth="1"/>
    <col min="3551" max="3551" width="1.42578125" style="652" customWidth="1"/>
    <col min="3552" max="3552" width="8.28515625" style="652" customWidth="1"/>
    <col min="3553" max="3553" width="11.42578125" style="652"/>
    <col min="3554" max="3555" width="10.7109375" style="652" customWidth="1"/>
    <col min="3556" max="3556" width="10.28515625" style="652" customWidth="1"/>
    <col min="3557" max="3557" width="11.28515625" style="652" customWidth="1"/>
    <col min="3558" max="3558" width="7.7109375" style="652" customWidth="1"/>
    <col min="3559" max="3559" width="10.140625" style="652" customWidth="1"/>
    <col min="3560" max="3560" width="6.5703125" style="652" customWidth="1"/>
    <col min="3561" max="3561" width="1.140625" style="652" customWidth="1"/>
    <col min="3562" max="3562" width="24.5703125" style="652" customWidth="1"/>
    <col min="3563" max="3563" width="9.85546875" style="652" customWidth="1"/>
    <col min="3564" max="3564" width="10.7109375" style="652" customWidth="1"/>
    <col min="3565" max="3565" width="10.85546875" style="652" customWidth="1"/>
    <col min="3566" max="3566" width="11.140625" style="652" customWidth="1"/>
    <col min="3567" max="3567" width="9.85546875" style="652" customWidth="1"/>
    <col min="3568" max="3568" width="1" style="652" customWidth="1"/>
    <col min="3569" max="3569" width="16.5703125" style="652" customWidth="1"/>
    <col min="3570" max="3570" width="0.5703125" style="652" customWidth="1"/>
    <col min="3571" max="3571" width="0.7109375" style="652" customWidth="1"/>
    <col min="3572" max="3572" width="27.85546875" style="652" customWidth="1"/>
    <col min="3573" max="3573" width="0.85546875" style="652" customWidth="1"/>
    <col min="3574" max="3574" width="27.42578125" style="652" customWidth="1"/>
    <col min="3575" max="3575" width="14.7109375" style="652" customWidth="1"/>
    <col min="3576" max="3576" width="0.42578125" style="652" customWidth="1"/>
    <col min="3577" max="3577" width="0.7109375" style="652" customWidth="1"/>
    <col min="3578" max="3578" width="21.7109375" style="652" customWidth="1"/>
    <col min="3579" max="3579" width="1.28515625" style="652" customWidth="1"/>
    <col min="3580" max="3580" width="21.140625" style="652" customWidth="1"/>
    <col min="3581" max="3785" width="11.42578125" style="652"/>
    <col min="3786" max="3786" width="0.7109375" style="652" customWidth="1"/>
    <col min="3787" max="3788" width="1.5703125" style="652" customWidth="1"/>
    <col min="3789" max="3789" width="16.42578125" style="652" customWidth="1"/>
    <col min="3790" max="3792" width="10.42578125" style="652" customWidth="1"/>
    <col min="3793" max="3793" width="8.7109375" style="652" customWidth="1"/>
    <col min="3794" max="3794" width="0.7109375" style="652" customWidth="1"/>
    <col min="3795" max="3795" width="3.140625" style="652" customWidth="1"/>
    <col min="3796" max="3796" width="1.140625" style="652" customWidth="1"/>
    <col min="3797" max="3797" width="18" style="652" customWidth="1"/>
    <col min="3798" max="3798" width="9.42578125" style="652" customWidth="1"/>
    <col min="3799" max="3799" width="8.7109375" style="652" customWidth="1"/>
    <col min="3800" max="3800" width="9.28515625" style="652" customWidth="1"/>
    <col min="3801" max="3801" width="10.140625" style="652" customWidth="1"/>
    <col min="3802" max="3802" width="5.140625" style="652" customWidth="1"/>
    <col min="3803" max="3803" width="10.140625" style="652" customWidth="1"/>
    <col min="3804" max="3804" width="6.42578125" style="652" customWidth="1"/>
    <col min="3805" max="3805" width="11.42578125" style="652"/>
    <col min="3806" max="3806" width="1.28515625" style="652" customWidth="1"/>
    <col min="3807" max="3807" width="1.42578125" style="652" customWidth="1"/>
    <col min="3808" max="3808" width="8.28515625" style="652" customWidth="1"/>
    <col min="3809" max="3809" width="11.42578125" style="652"/>
    <col min="3810" max="3811" width="10.7109375" style="652" customWidth="1"/>
    <col min="3812" max="3812" width="10.28515625" style="652" customWidth="1"/>
    <col min="3813" max="3813" width="11.28515625" style="652" customWidth="1"/>
    <col min="3814" max="3814" width="7.7109375" style="652" customWidth="1"/>
    <col min="3815" max="3815" width="10.140625" style="652" customWidth="1"/>
    <col min="3816" max="3816" width="6.5703125" style="652" customWidth="1"/>
    <col min="3817" max="3817" width="1.140625" style="652" customWidth="1"/>
    <col min="3818" max="3818" width="24.5703125" style="652" customWidth="1"/>
    <col min="3819" max="3819" width="9.85546875" style="652" customWidth="1"/>
    <col min="3820" max="3820" width="10.7109375" style="652" customWidth="1"/>
    <col min="3821" max="3821" width="10.85546875" style="652" customWidth="1"/>
    <col min="3822" max="3822" width="11.140625" style="652" customWidth="1"/>
    <col min="3823" max="3823" width="9.85546875" style="652" customWidth="1"/>
    <col min="3824" max="3824" width="1" style="652" customWidth="1"/>
    <col min="3825" max="3825" width="16.5703125" style="652" customWidth="1"/>
    <col min="3826" max="3826" width="0.5703125" style="652" customWidth="1"/>
    <col min="3827" max="3827" width="0.7109375" style="652" customWidth="1"/>
    <col min="3828" max="3828" width="27.85546875" style="652" customWidth="1"/>
    <col min="3829" max="3829" width="0.85546875" style="652" customWidth="1"/>
    <col min="3830" max="3830" width="27.42578125" style="652" customWidth="1"/>
    <col min="3831" max="3831" width="14.7109375" style="652" customWidth="1"/>
    <col min="3832" max="3832" width="0.42578125" style="652" customWidth="1"/>
    <col min="3833" max="3833" width="0.7109375" style="652" customWidth="1"/>
    <col min="3834" max="3834" width="21.7109375" style="652" customWidth="1"/>
    <col min="3835" max="3835" width="1.28515625" style="652" customWidth="1"/>
    <col min="3836" max="3836" width="21.140625" style="652" customWidth="1"/>
    <col min="3837" max="4041" width="11.42578125" style="652"/>
    <col min="4042" max="4042" width="0.7109375" style="652" customWidth="1"/>
    <col min="4043" max="4044" width="1.5703125" style="652" customWidth="1"/>
    <col min="4045" max="4045" width="16.42578125" style="652" customWidth="1"/>
    <col min="4046" max="4048" width="10.42578125" style="652" customWidth="1"/>
    <col min="4049" max="4049" width="8.7109375" style="652" customWidth="1"/>
    <col min="4050" max="4050" width="0.7109375" style="652" customWidth="1"/>
    <col min="4051" max="4051" width="3.140625" style="652" customWidth="1"/>
    <col min="4052" max="4052" width="1.140625" style="652" customWidth="1"/>
    <col min="4053" max="4053" width="18" style="652" customWidth="1"/>
    <col min="4054" max="4054" width="9.42578125" style="652" customWidth="1"/>
    <col min="4055" max="4055" width="8.7109375" style="652" customWidth="1"/>
    <col min="4056" max="4056" width="9.28515625" style="652" customWidth="1"/>
    <col min="4057" max="4057" width="10.140625" style="652" customWidth="1"/>
    <col min="4058" max="4058" width="5.140625" style="652" customWidth="1"/>
    <col min="4059" max="4059" width="10.140625" style="652" customWidth="1"/>
    <col min="4060" max="4060" width="6.42578125" style="652" customWidth="1"/>
    <col min="4061" max="4061" width="11.42578125" style="652"/>
    <col min="4062" max="4062" width="1.28515625" style="652" customWidth="1"/>
    <col min="4063" max="4063" width="1.42578125" style="652" customWidth="1"/>
    <col min="4064" max="4064" width="8.28515625" style="652" customWidth="1"/>
    <col min="4065" max="4065" width="11.42578125" style="652"/>
    <col min="4066" max="4067" width="10.7109375" style="652" customWidth="1"/>
    <col min="4068" max="4068" width="10.28515625" style="652" customWidth="1"/>
    <col min="4069" max="4069" width="11.28515625" style="652" customWidth="1"/>
    <col min="4070" max="4070" width="7.7109375" style="652" customWidth="1"/>
    <col min="4071" max="4071" width="10.140625" style="652" customWidth="1"/>
    <col min="4072" max="4072" width="6.5703125" style="652" customWidth="1"/>
    <col min="4073" max="4073" width="1.140625" style="652" customWidth="1"/>
    <col min="4074" max="4074" width="24.5703125" style="652" customWidth="1"/>
    <col min="4075" max="4075" width="9.85546875" style="652" customWidth="1"/>
    <col min="4076" max="4076" width="10.7109375" style="652" customWidth="1"/>
    <col min="4077" max="4077" width="10.85546875" style="652" customWidth="1"/>
    <col min="4078" max="4078" width="11.140625" style="652" customWidth="1"/>
    <col min="4079" max="4079" width="9.85546875" style="652" customWidth="1"/>
    <col min="4080" max="4080" width="1" style="652" customWidth="1"/>
    <col min="4081" max="4081" width="16.5703125" style="652" customWidth="1"/>
    <col min="4082" max="4082" width="0.5703125" style="652" customWidth="1"/>
    <col min="4083" max="4083" width="0.7109375" style="652" customWidth="1"/>
    <col min="4084" max="4084" width="27.85546875" style="652" customWidth="1"/>
    <col min="4085" max="4085" width="0.85546875" style="652" customWidth="1"/>
    <col min="4086" max="4086" width="27.42578125" style="652" customWidth="1"/>
    <col min="4087" max="4087" width="14.7109375" style="652" customWidth="1"/>
    <col min="4088" max="4088" width="0.42578125" style="652" customWidth="1"/>
    <col min="4089" max="4089" width="0.7109375" style="652" customWidth="1"/>
    <col min="4090" max="4090" width="21.7109375" style="652" customWidth="1"/>
    <col min="4091" max="4091" width="1.28515625" style="652" customWidth="1"/>
    <col min="4092" max="4092" width="21.140625" style="652" customWidth="1"/>
    <col min="4093" max="4297" width="11.42578125" style="652"/>
    <col min="4298" max="4298" width="0.7109375" style="652" customWidth="1"/>
    <col min="4299" max="4300" width="1.5703125" style="652" customWidth="1"/>
    <col min="4301" max="4301" width="16.42578125" style="652" customWidth="1"/>
    <col min="4302" max="4304" width="10.42578125" style="652" customWidth="1"/>
    <col min="4305" max="4305" width="8.7109375" style="652" customWidth="1"/>
    <col min="4306" max="4306" width="0.7109375" style="652" customWidth="1"/>
    <col min="4307" max="4307" width="3.140625" style="652" customWidth="1"/>
    <col min="4308" max="4308" width="1.140625" style="652" customWidth="1"/>
    <col min="4309" max="4309" width="18" style="652" customWidth="1"/>
    <col min="4310" max="4310" width="9.42578125" style="652" customWidth="1"/>
    <col min="4311" max="4311" width="8.7109375" style="652" customWidth="1"/>
    <col min="4312" max="4312" width="9.28515625" style="652" customWidth="1"/>
    <col min="4313" max="4313" width="10.140625" style="652" customWidth="1"/>
    <col min="4314" max="4314" width="5.140625" style="652" customWidth="1"/>
    <col min="4315" max="4315" width="10.140625" style="652" customWidth="1"/>
    <col min="4316" max="4316" width="6.42578125" style="652" customWidth="1"/>
    <col min="4317" max="4317" width="11.42578125" style="652"/>
    <col min="4318" max="4318" width="1.28515625" style="652" customWidth="1"/>
    <col min="4319" max="4319" width="1.42578125" style="652" customWidth="1"/>
    <col min="4320" max="4320" width="8.28515625" style="652" customWidth="1"/>
    <col min="4321" max="4321" width="11.42578125" style="652"/>
    <col min="4322" max="4323" width="10.7109375" style="652" customWidth="1"/>
    <col min="4324" max="4324" width="10.28515625" style="652" customWidth="1"/>
    <col min="4325" max="4325" width="11.28515625" style="652" customWidth="1"/>
    <col min="4326" max="4326" width="7.7109375" style="652" customWidth="1"/>
    <col min="4327" max="4327" width="10.140625" style="652" customWidth="1"/>
    <col min="4328" max="4328" width="6.5703125" style="652" customWidth="1"/>
    <col min="4329" max="4329" width="1.140625" style="652" customWidth="1"/>
    <col min="4330" max="4330" width="24.5703125" style="652" customWidth="1"/>
    <col min="4331" max="4331" width="9.85546875" style="652" customWidth="1"/>
    <col min="4332" max="4332" width="10.7109375" style="652" customWidth="1"/>
    <col min="4333" max="4333" width="10.85546875" style="652" customWidth="1"/>
    <col min="4334" max="4334" width="11.140625" style="652" customWidth="1"/>
    <col min="4335" max="4335" width="9.85546875" style="652" customWidth="1"/>
    <col min="4336" max="4336" width="1" style="652" customWidth="1"/>
    <col min="4337" max="4337" width="16.5703125" style="652" customWidth="1"/>
    <col min="4338" max="4338" width="0.5703125" style="652" customWidth="1"/>
    <col min="4339" max="4339" width="0.7109375" style="652" customWidth="1"/>
    <col min="4340" max="4340" width="27.85546875" style="652" customWidth="1"/>
    <col min="4341" max="4341" width="0.85546875" style="652" customWidth="1"/>
    <col min="4342" max="4342" width="27.42578125" style="652" customWidth="1"/>
    <col min="4343" max="4343" width="14.7109375" style="652" customWidth="1"/>
    <col min="4344" max="4344" width="0.42578125" style="652" customWidth="1"/>
    <col min="4345" max="4345" width="0.7109375" style="652" customWidth="1"/>
    <col min="4346" max="4346" width="21.7109375" style="652" customWidth="1"/>
    <col min="4347" max="4347" width="1.28515625" style="652" customWidth="1"/>
    <col min="4348" max="4348" width="21.140625" style="652" customWidth="1"/>
    <col min="4349" max="4553" width="11.42578125" style="652"/>
    <col min="4554" max="4554" width="0.7109375" style="652" customWidth="1"/>
    <col min="4555" max="4556" width="1.5703125" style="652" customWidth="1"/>
    <col min="4557" max="4557" width="16.42578125" style="652" customWidth="1"/>
    <col min="4558" max="4560" width="10.42578125" style="652" customWidth="1"/>
    <col min="4561" max="4561" width="8.7109375" style="652" customWidth="1"/>
    <col min="4562" max="4562" width="0.7109375" style="652" customWidth="1"/>
    <col min="4563" max="4563" width="3.140625" style="652" customWidth="1"/>
    <col min="4564" max="4564" width="1.140625" style="652" customWidth="1"/>
    <col min="4565" max="4565" width="18" style="652" customWidth="1"/>
    <col min="4566" max="4566" width="9.42578125" style="652" customWidth="1"/>
    <col min="4567" max="4567" width="8.7109375" style="652" customWidth="1"/>
    <col min="4568" max="4568" width="9.28515625" style="652" customWidth="1"/>
    <col min="4569" max="4569" width="10.140625" style="652" customWidth="1"/>
    <col min="4570" max="4570" width="5.140625" style="652" customWidth="1"/>
    <col min="4571" max="4571" width="10.140625" style="652" customWidth="1"/>
    <col min="4572" max="4572" width="6.42578125" style="652" customWidth="1"/>
    <col min="4573" max="4573" width="11.42578125" style="652"/>
    <col min="4574" max="4574" width="1.28515625" style="652" customWidth="1"/>
    <col min="4575" max="4575" width="1.42578125" style="652" customWidth="1"/>
    <col min="4576" max="4576" width="8.28515625" style="652" customWidth="1"/>
    <col min="4577" max="4577" width="11.42578125" style="652"/>
    <col min="4578" max="4579" width="10.7109375" style="652" customWidth="1"/>
    <col min="4580" max="4580" width="10.28515625" style="652" customWidth="1"/>
    <col min="4581" max="4581" width="11.28515625" style="652" customWidth="1"/>
    <col min="4582" max="4582" width="7.7109375" style="652" customWidth="1"/>
    <col min="4583" max="4583" width="10.140625" style="652" customWidth="1"/>
    <col min="4584" max="4584" width="6.5703125" style="652" customWidth="1"/>
    <col min="4585" max="4585" width="1.140625" style="652" customWidth="1"/>
    <col min="4586" max="4586" width="24.5703125" style="652" customWidth="1"/>
    <col min="4587" max="4587" width="9.85546875" style="652" customWidth="1"/>
    <col min="4588" max="4588" width="10.7109375" style="652" customWidth="1"/>
    <col min="4589" max="4589" width="10.85546875" style="652" customWidth="1"/>
    <col min="4590" max="4590" width="11.140625" style="652" customWidth="1"/>
    <col min="4591" max="4591" width="9.85546875" style="652" customWidth="1"/>
    <col min="4592" max="4592" width="1" style="652" customWidth="1"/>
    <col min="4593" max="4593" width="16.5703125" style="652" customWidth="1"/>
    <col min="4594" max="4594" width="0.5703125" style="652" customWidth="1"/>
    <col min="4595" max="4595" width="0.7109375" style="652" customWidth="1"/>
    <col min="4596" max="4596" width="27.85546875" style="652" customWidth="1"/>
    <col min="4597" max="4597" width="0.85546875" style="652" customWidth="1"/>
    <col min="4598" max="4598" width="27.42578125" style="652" customWidth="1"/>
    <col min="4599" max="4599" width="14.7109375" style="652" customWidth="1"/>
    <col min="4600" max="4600" width="0.42578125" style="652" customWidth="1"/>
    <col min="4601" max="4601" width="0.7109375" style="652" customWidth="1"/>
    <col min="4602" max="4602" width="21.7109375" style="652" customWidth="1"/>
    <col min="4603" max="4603" width="1.28515625" style="652" customWidth="1"/>
    <col min="4604" max="4604" width="21.140625" style="652" customWidth="1"/>
    <col min="4605" max="4809" width="11.42578125" style="652"/>
    <col min="4810" max="4810" width="0.7109375" style="652" customWidth="1"/>
    <col min="4811" max="4812" width="1.5703125" style="652" customWidth="1"/>
    <col min="4813" max="4813" width="16.42578125" style="652" customWidth="1"/>
    <col min="4814" max="4816" width="10.42578125" style="652" customWidth="1"/>
    <col min="4817" max="4817" width="8.7109375" style="652" customWidth="1"/>
    <col min="4818" max="4818" width="0.7109375" style="652" customWidth="1"/>
    <col min="4819" max="4819" width="3.140625" style="652" customWidth="1"/>
    <col min="4820" max="4820" width="1.140625" style="652" customWidth="1"/>
    <col min="4821" max="4821" width="18" style="652" customWidth="1"/>
    <col min="4822" max="4822" width="9.42578125" style="652" customWidth="1"/>
    <col min="4823" max="4823" width="8.7109375" style="652" customWidth="1"/>
    <col min="4824" max="4824" width="9.28515625" style="652" customWidth="1"/>
    <col min="4825" max="4825" width="10.140625" style="652" customWidth="1"/>
    <col min="4826" max="4826" width="5.140625" style="652" customWidth="1"/>
    <col min="4827" max="4827" width="10.140625" style="652" customWidth="1"/>
    <col min="4828" max="4828" width="6.42578125" style="652" customWidth="1"/>
    <col min="4829" max="4829" width="11.42578125" style="652"/>
    <col min="4830" max="4830" width="1.28515625" style="652" customWidth="1"/>
    <col min="4831" max="4831" width="1.42578125" style="652" customWidth="1"/>
    <col min="4832" max="4832" width="8.28515625" style="652" customWidth="1"/>
    <col min="4833" max="4833" width="11.42578125" style="652"/>
    <col min="4834" max="4835" width="10.7109375" style="652" customWidth="1"/>
    <col min="4836" max="4836" width="10.28515625" style="652" customWidth="1"/>
    <col min="4837" max="4837" width="11.28515625" style="652" customWidth="1"/>
    <col min="4838" max="4838" width="7.7109375" style="652" customWidth="1"/>
    <col min="4839" max="4839" width="10.140625" style="652" customWidth="1"/>
    <col min="4840" max="4840" width="6.5703125" style="652" customWidth="1"/>
    <col min="4841" max="4841" width="1.140625" style="652" customWidth="1"/>
    <col min="4842" max="4842" width="24.5703125" style="652" customWidth="1"/>
    <col min="4843" max="4843" width="9.85546875" style="652" customWidth="1"/>
    <col min="4844" max="4844" width="10.7109375" style="652" customWidth="1"/>
    <col min="4845" max="4845" width="10.85546875" style="652" customWidth="1"/>
    <col min="4846" max="4846" width="11.140625" style="652" customWidth="1"/>
    <col min="4847" max="4847" width="9.85546875" style="652" customWidth="1"/>
    <col min="4848" max="4848" width="1" style="652" customWidth="1"/>
    <col min="4849" max="4849" width="16.5703125" style="652" customWidth="1"/>
    <col min="4850" max="4850" width="0.5703125" style="652" customWidth="1"/>
    <col min="4851" max="4851" width="0.7109375" style="652" customWidth="1"/>
    <col min="4852" max="4852" width="27.85546875" style="652" customWidth="1"/>
    <col min="4853" max="4853" width="0.85546875" style="652" customWidth="1"/>
    <col min="4854" max="4854" width="27.42578125" style="652" customWidth="1"/>
    <col min="4855" max="4855" width="14.7109375" style="652" customWidth="1"/>
    <col min="4856" max="4856" width="0.42578125" style="652" customWidth="1"/>
    <col min="4857" max="4857" width="0.7109375" style="652" customWidth="1"/>
    <col min="4858" max="4858" width="21.7109375" style="652" customWidth="1"/>
    <col min="4859" max="4859" width="1.28515625" style="652" customWidth="1"/>
    <col min="4860" max="4860" width="21.140625" style="652" customWidth="1"/>
    <col min="4861" max="5065" width="11.42578125" style="652"/>
    <col min="5066" max="5066" width="0.7109375" style="652" customWidth="1"/>
    <col min="5067" max="5068" width="1.5703125" style="652" customWidth="1"/>
    <col min="5069" max="5069" width="16.42578125" style="652" customWidth="1"/>
    <col min="5070" max="5072" width="10.42578125" style="652" customWidth="1"/>
    <col min="5073" max="5073" width="8.7109375" style="652" customWidth="1"/>
    <col min="5074" max="5074" width="0.7109375" style="652" customWidth="1"/>
    <col min="5075" max="5075" width="3.140625" style="652" customWidth="1"/>
    <col min="5076" max="5076" width="1.140625" style="652" customWidth="1"/>
    <col min="5077" max="5077" width="18" style="652" customWidth="1"/>
    <col min="5078" max="5078" width="9.42578125" style="652" customWidth="1"/>
    <col min="5079" max="5079" width="8.7109375" style="652" customWidth="1"/>
    <col min="5080" max="5080" width="9.28515625" style="652" customWidth="1"/>
    <col min="5081" max="5081" width="10.140625" style="652" customWidth="1"/>
    <col min="5082" max="5082" width="5.140625" style="652" customWidth="1"/>
    <col min="5083" max="5083" width="10.140625" style="652" customWidth="1"/>
    <col min="5084" max="5084" width="6.42578125" style="652" customWidth="1"/>
    <col min="5085" max="5085" width="11.42578125" style="652"/>
    <col min="5086" max="5086" width="1.28515625" style="652" customWidth="1"/>
    <col min="5087" max="5087" width="1.42578125" style="652" customWidth="1"/>
    <col min="5088" max="5088" width="8.28515625" style="652" customWidth="1"/>
    <col min="5089" max="5089" width="11.42578125" style="652"/>
    <col min="5090" max="5091" width="10.7109375" style="652" customWidth="1"/>
    <col min="5092" max="5092" width="10.28515625" style="652" customWidth="1"/>
    <col min="5093" max="5093" width="11.28515625" style="652" customWidth="1"/>
    <col min="5094" max="5094" width="7.7109375" style="652" customWidth="1"/>
    <col min="5095" max="5095" width="10.140625" style="652" customWidth="1"/>
    <col min="5096" max="5096" width="6.5703125" style="652" customWidth="1"/>
    <col min="5097" max="5097" width="1.140625" style="652" customWidth="1"/>
    <col min="5098" max="5098" width="24.5703125" style="652" customWidth="1"/>
    <col min="5099" max="5099" width="9.85546875" style="652" customWidth="1"/>
    <col min="5100" max="5100" width="10.7109375" style="652" customWidth="1"/>
    <col min="5101" max="5101" width="10.85546875" style="652" customWidth="1"/>
    <col min="5102" max="5102" width="11.140625" style="652" customWidth="1"/>
    <col min="5103" max="5103" width="9.85546875" style="652" customWidth="1"/>
    <col min="5104" max="5104" width="1" style="652" customWidth="1"/>
    <col min="5105" max="5105" width="16.5703125" style="652" customWidth="1"/>
    <col min="5106" max="5106" width="0.5703125" style="652" customWidth="1"/>
    <col min="5107" max="5107" width="0.7109375" style="652" customWidth="1"/>
    <col min="5108" max="5108" width="27.85546875" style="652" customWidth="1"/>
    <col min="5109" max="5109" width="0.85546875" style="652" customWidth="1"/>
    <col min="5110" max="5110" width="27.42578125" style="652" customWidth="1"/>
    <col min="5111" max="5111" width="14.7109375" style="652" customWidth="1"/>
    <col min="5112" max="5112" width="0.42578125" style="652" customWidth="1"/>
    <col min="5113" max="5113" width="0.7109375" style="652" customWidth="1"/>
    <col min="5114" max="5114" width="21.7109375" style="652" customWidth="1"/>
    <col min="5115" max="5115" width="1.28515625" style="652" customWidth="1"/>
    <col min="5116" max="5116" width="21.140625" style="652" customWidth="1"/>
    <col min="5117" max="5321" width="11.42578125" style="652"/>
    <col min="5322" max="5322" width="0.7109375" style="652" customWidth="1"/>
    <col min="5323" max="5324" width="1.5703125" style="652" customWidth="1"/>
    <col min="5325" max="5325" width="16.42578125" style="652" customWidth="1"/>
    <col min="5326" max="5328" width="10.42578125" style="652" customWidth="1"/>
    <col min="5329" max="5329" width="8.7109375" style="652" customWidth="1"/>
    <col min="5330" max="5330" width="0.7109375" style="652" customWidth="1"/>
    <col min="5331" max="5331" width="3.140625" style="652" customWidth="1"/>
    <col min="5332" max="5332" width="1.140625" style="652" customWidth="1"/>
    <col min="5333" max="5333" width="18" style="652" customWidth="1"/>
    <col min="5334" max="5334" width="9.42578125" style="652" customWidth="1"/>
    <col min="5335" max="5335" width="8.7109375" style="652" customWidth="1"/>
    <col min="5336" max="5336" width="9.28515625" style="652" customWidth="1"/>
    <col min="5337" max="5337" width="10.140625" style="652" customWidth="1"/>
    <col min="5338" max="5338" width="5.140625" style="652" customWidth="1"/>
    <col min="5339" max="5339" width="10.140625" style="652" customWidth="1"/>
    <col min="5340" max="5340" width="6.42578125" style="652" customWidth="1"/>
    <col min="5341" max="5341" width="11.42578125" style="652"/>
    <col min="5342" max="5342" width="1.28515625" style="652" customWidth="1"/>
    <col min="5343" max="5343" width="1.42578125" style="652" customWidth="1"/>
    <col min="5344" max="5344" width="8.28515625" style="652" customWidth="1"/>
    <col min="5345" max="5345" width="11.42578125" style="652"/>
    <col min="5346" max="5347" width="10.7109375" style="652" customWidth="1"/>
    <col min="5348" max="5348" width="10.28515625" style="652" customWidth="1"/>
    <col min="5349" max="5349" width="11.28515625" style="652" customWidth="1"/>
    <col min="5350" max="5350" width="7.7109375" style="652" customWidth="1"/>
    <col min="5351" max="5351" width="10.140625" style="652" customWidth="1"/>
    <col min="5352" max="5352" width="6.5703125" style="652" customWidth="1"/>
    <col min="5353" max="5353" width="1.140625" style="652" customWidth="1"/>
    <col min="5354" max="5354" width="24.5703125" style="652" customWidth="1"/>
    <col min="5355" max="5355" width="9.85546875" style="652" customWidth="1"/>
    <col min="5356" max="5356" width="10.7109375" style="652" customWidth="1"/>
    <col min="5357" max="5357" width="10.85546875" style="652" customWidth="1"/>
    <col min="5358" max="5358" width="11.140625" style="652" customWidth="1"/>
    <col min="5359" max="5359" width="9.85546875" style="652" customWidth="1"/>
    <col min="5360" max="5360" width="1" style="652" customWidth="1"/>
    <col min="5361" max="5361" width="16.5703125" style="652" customWidth="1"/>
    <col min="5362" max="5362" width="0.5703125" style="652" customWidth="1"/>
    <col min="5363" max="5363" width="0.7109375" style="652" customWidth="1"/>
    <col min="5364" max="5364" width="27.85546875" style="652" customWidth="1"/>
    <col min="5365" max="5365" width="0.85546875" style="652" customWidth="1"/>
    <col min="5366" max="5366" width="27.42578125" style="652" customWidth="1"/>
    <col min="5367" max="5367" width="14.7109375" style="652" customWidth="1"/>
    <col min="5368" max="5368" width="0.42578125" style="652" customWidth="1"/>
    <col min="5369" max="5369" width="0.7109375" style="652" customWidth="1"/>
    <col min="5370" max="5370" width="21.7109375" style="652" customWidth="1"/>
    <col min="5371" max="5371" width="1.28515625" style="652" customWidth="1"/>
    <col min="5372" max="5372" width="21.140625" style="652" customWidth="1"/>
    <col min="5373" max="5577" width="11.42578125" style="652"/>
    <col min="5578" max="5578" width="0.7109375" style="652" customWidth="1"/>
    <col min="5579" max="5580" width="1.5703125" style="652" customWidth="1"/>
    <col min="5581" max="5581" width="16.42578125" style="652" customWidth="1"/>
    <col min="5582" max="5584" width="10.42578125" style="652" customWidth="1"/>
    <col min="5585" max="5585" width="8.7109375" style="652" customWidth="1"/>
    <col min="5586" max="5586" width="0.7109375" style="652" customWidth="1"/>
    <col min="5587" max="5587" width="3.140625" style="652" customWidth="1"/>
    <col min="5588" max="5588" width="1.140625" style="652" customWidth="1"/>
    <col min="5589" max="5589" width="18" style="652" customWidth="1"/>
    <col min="5590" max="5590" width="9.42578125" style="652" customWidth="1"/>
    <col min="5591" max="5591" width="8.7109375" style="652" customWidth="1"/>
    <col min="5592" max="5592" width="9.28515625" style="652" customWidth="1"/>
    <col min="5593" max="5593" width="10.140625" style="652" customWidth="1"/>
    <col min="5594" max="5594" width="5.140625" style="652" customWidth="1"/>
    <col min="5595" max="5595" width="10.140625" style="652" customWidth="1"/>
    <col min="5596" max="5596" width="6.42578125" style="652" customWidth="1"/>
    <col min="5597" max="5597" width="11.42578125" style="652"/>
    <col min="5598" max="5598" width="1.28515625" style="652" customWidth="1"/>
    <col min="5599" max="5599" width="1.42578125" style="652" customWidth="1"/>
    <col min="5600" max="5600" width="8.28515625" style="652" customWidth="1"/>
    <col min="5601" max="5601" width="11.42578125" style="652"/>
    <col min="5602" max="5603" width="10.7109375" style="652" customWidth="1"/>
    <col min="5604" max="5604" width="10.28515625" style="652" customWidth="1"/>
    <col min="5605" max="5605" width="11.28515625" style="652" customWidth="1"/>
    <col min="5606" max="5606" width="7.7109375" style="652" customWidth="1"/>
    <col min="5607" max="5607" width="10.140625" style="652" customWidth="1"/>
    <col min="5608" max="5608" width="6.5703125" style="652" customWidth="1"/>
    <col min="5609" max="5609" width="1.140625" style="652" customWidth="1"/>
    <col min="5610" max="5610" width="24.5703125" style="652" customWidth="1"/>
    <col min="5611" max="5611" width="9.85546875" style="652" customWidth="1"/>
    <col min="5612" max="5612" width="10.7109375" style="652" customWidth="1"/>
    <col min="5613" max="5613" width="10.85546875" style="652" customWidth="1"/>
    <col min="5614" max="5614" width="11.140625" style="652" customWidth="1"/>
    <col min="5615" max="5615" width="9.85546875" style="652" customWidth="1"/>
    <col min="5616" max="5616" width="1" style="652" customWidth="1"/>
    <col min="5617" max="5617" width="16.5703125" style="652" customWidth="1"/>
    <col min="5618" max="5618" width="0.5703125" style="652" customWidth="1"/>
    <col min="5619" max="5619" width="0.7109375" style="652" customWidth="1"/>
    <col min="5620" max="5620" width="27.85546875" style="652" customWidth="1"/>
    <col min="5621" max="5621" width="0.85546875" style="652" customWidth="1"/>
    <col min="5622" max="5622" width="27.42578125" style="652" customWidth="1"/>
    <col min="5623" max="5623" width="14.7109375" style="652" customWidth="1"/>
    <col min="5624" max="5624" width="0.42578125" style="652" customWidth="1"/>
    <col min="5625" max="5625" width="0.7109375" style="652" customWidth="1"/>
    <col min="5626" max="5626" width="21.7109375" style="652" customWidth="1"/>
    <col min="5627" max="5627" width="1.28515625" style="652" customWidth="1"/>
    <col min="5628" max="5628" width="21.140625" style="652" customWidth="1"/>
    <col min="5629" max="5833" width="11.42578125" style="652"/>
    <col min="5834" max="5834" width="0.7109375" style="652" customWidth="1"/>
    <col min="5835" max="5836" width="1.5703125" style="652" customWidth="1"/>
    <col min="5837" max="5837" width="16.42578125" style="652" customWidth="1"/>
    <col min="5838" max="5840" width="10.42578125" style="652" customWidth="1"/>
    <col min="5841" max="5841" width="8.7109375" style="652" customWidth="1"/>
    <col min="5842" max="5842" width="0.7109375" style="652" customWidth="1"/>
    <col min="5843" max="5843" width="3.140625" style="652" customWidth="1"/>
    <col min="5844" max="5844" width="1.140625" style="652" customWidth="1"/>
    <col min="5845" max="5845" width="18" style="652" customWidth="1"/>
    <col min="5846" max="5846" width="9.42578125" style="652" customWidth="1"/>
    <col min="5847" max="5847" width="8.7109375" style="652" customWidth="1"/>
    <col min="5848" max="5848" width="9.28515625" style="652" customWidth="1"/>
    <col min="5849" max="5849" width="10.140625" style="652" customWidth="1"/>
    <col min="5850" max="5850" width="5.140625" style="652" customWidth="1"/>
    <col min="5851" max="5851" width="10.140625" style="652" customWidth="1"/>
    <col min="5852" max="5852" width="6.42578125" style="652" customWidth="1"/>
    <col min="5853" max="5853" width="11.42578125" style="652"/>
    <col min="5854" max="5854" width="1.28515625" style="652" customWidth="1"/>
    <col min="5855" max="5855" width="1.42578125" style="652" customWidth="1"/>
    <col min="5856" max="5856" width="8.28515625" style="652" customWidth="1"/>
    <col min="5857" max="5857" width="11.42578125" style="652"/>
    <col min="5858" max="5859" width="10.7109375" style="652" customWidth="1"/>
    <col min="5860" max="5860" width="10.28515625" style="652" customWidth="1"/>
    <col min="5861" max="5861" width="11.28515625" style="652" customWidth="1"/>
    <col min="5862" max="5862" width="7.7109375" style="652" customWidth="1"/>
    <col min="5863" max="5863" width="10.140625" style="652" customWidth="1"/>
    <col min="5864" max="5864" width="6.5703125" style="652" customWidth="1"/>
    <col min="5865" max="5865" width="1.140625" style="652" customWidth="1"/>
    <col min="5866" max="5866" width="24.5703125" style="652" customWidth="1"/>
    <col min="5867" max="5867" width="9.85546875" style="652" customWidth="1"/>
    <col min="5868" max="5868" width="10.7109375" style="652" customWidth="1"/>
    <col min="5869" max="5869" width="10.85546875" style="652" customWidth="1"/>
    <col min="5870" max="5870" width="11.140625" style="652" customWidth="1"/>
    <col min="5871" max="5871" width="9.85546875" style="652" customWidth="1"/>
    <col min="5872" max="5872" width="1" style="652" customWidth="1"/>
    <col min="5873" max="5873" width="16.5703125" style="652" customWidth="1"/>
    <col min="5874" max="5874" width="0.5703125" style="652" customWidth="1"/>
    <col min="5875" max="5875" width="0.7109375" style="652" customWidth="1"/>
    <col min="5876" max="5876" width="27.85546875" style="652" customWidth="1"/>
    <col min="5877" max="5877" width="0.85546875" style="652" customWidth="1"/>
    <col min="5878" max="5878" width="27.42578125" style="652" customWidth="1"/>
    <col min="5879" max="5879" width="14.7109375" style="652" customWidth="1"/>
    <col min="5880" max="5880" width="0.42578125" style="652" customWidth="1"/>
    <col min="5881" max="5881" width="0.7109375" style="652" customWidth="1"/>
    <col min="5882" max="5882" width="21.7109375" style="652" customWidth="1"/>
    <col min="5883" max="5883" width="1.28515625" style="652" customWidth="1"/>
    <col min="5884" max="5884" width="21.140625" style="652" customWidth="1"/>
    <col min="5885" max="6089" width="11.42578125" style="652"/>
    <col min="6090" max="6090" width="0.7109375" style="652" customWidth="1"/>
    <col min="6091" max="6092" width="1.5703125" style="652" customWidth="1"/>
    <col min="6093" max="6093" width="16.42578125" style="652" customWidth="1"/>
    <col min="6094" max="6096" width="10.42578125" style="652" customWidth="1"/>
    <col min="6097" max="6097" width="8.7109375" style="652" customWidth="1"/>
    <col min="6098" max="6098" width="0.7109375" style="652" customWidth="1"/>
    <col min="6099" max="6099" width="3.140625" style="652" customWidth="1"/>
    <col min="6100" max="6100" width="1.140625" style="652" customWidth="1"/>
    <col min="6101" max="6101" width="18" style="652" customWidth="1"/>
    <col min="6102" max="6102" width="9.42578125" style="652" customWidth="1"/>
    <col min="6103" max="6103" width="8.7109375" style="652" customWidth="1"/>
    <col min="6104" max="6104" width="9.28515625" style="652" customWidth="1"/>
    <col min="6105" max="6105" width="10.140625" style="652" customWidth="1"/>
    <col min="6106" max="6106" width="5.140625" style="652" customWidth="1"/>
    <col min="6107" max="6107" width="10.140625" style="652" customWidth="1"/>
    <col min="6108" max="6108" width="6.42578125" style="652" customWidth="1"/>
    <col min="6109" max="6109" width="11.42578125" style="652"/>
    <col min="6110" max="6110" width="1.28515625" style="652" customWidth="1"/>
    <col min="6111" max="6111" width="1.42578125" style="652" customWidth="1"/>
    <col min="6112" max="6112" width="8.28515625" style="652" customWidth="1"/>
    <col min="6113" max="6113" width="11.42578125" style="652"/>
    <col min="6114" max="6115" width="10.7109375" style="652" customWidth="1"/>
    <col min="6116" max="6116" width="10.28515625" style="652" customWidth="1"/>
    <col min="6117" max="6117" width="11.28515625" style="652" customWidth="1"/>
    <col min="6118" max="6118" width="7.7109375" style="652" customWidth="1"/>
    <col min="6119" max="6119" width="10.140625" style="652" customWidth="1"/>
    <col min="6120" max="6120" width="6.5703125" style="652" customWidth="1"/>
    <col min="6121" max="6121" width="1.140625" style="652" customWidth="1"/>
    <col min="6122" max="6122" width="24.5703125" style="652" customWidth="1"/>
    <col min="6123" max="6123" width="9.85546875" style="652" customWidth="1"/>
    <col min="6124" max="6124" width="10.7109375" style="652" customWidth="1"/>
    <col min="6125" max="6125" width="10.85546875" style="652" customWidth="1"/>
    <col min="6126" max="6126" width="11.140625" style="652" customWidth="1"/>
    <col min="6127" max="6127" width="9.85546875" style="652" customWidth="1"/>
    <col min="6128" max="6128" width="1" style="652" customWidth="1"/>
    <col min="6129" max="6129" width="16.5703125" style="652" customWidth="1"/>
    <col min="6130" max="6130" width="0.5703125" style="652" customWidth="1"/>
    <col min="6131" max="6131" width="0.7109375" style="652" customWidth="1"/>
    <col min="6132" max="6132" width="27.85546875" style="652" customWidth="1"/>
    <col min="6133" max="6133" width="0.85546875" style="652" customWidth="1"/>
    <col min="6134" max="6134" width="27.42578125" style="652" customWidth="1"/>
    <col min="6135" max="6135" width="14.7109375" style="652" customWidth="1"/>
    <col min="6136" max="6136" width="0.42578125" style="652" customWidth="1"/>
    <col min="6137" max="6137" width="0.7109375" style="652" customWidth="1"/>
    <col min="6138" max="6138" width="21.7109375" style="652" customWidth="1"/>
    <col min="6139" max="6139" width="1.28515625" style="652" customWidth="1"/>
    <col min="6140" max="6140" width="21.140625" style="652" customWidth="1"/>
    <col min="6141" max="6345" width="11.42578125" style="652"/>
    <col min="6346" max="6346" width="0.7109375" style="652" customWidth="1"/>
    <col min="6347" max="6348" width="1.5703125" style="652" customWidth="1"/>
    <col min="6349" max="6349" width="16.42578125" style="652" customWidth="1"/>
    <col min="6350" max="6352" width="10.42578125" style="652" customWidth="1"/>
    <col min="6353" max="6353" width="8.7109375" style="652" customWidth="1"/>
    <col min="6354" max="6354" width="0.7109375" style="652" customWidth="1"/>
    <col min="6355" max="6355" width="3.140625" style="652" customWidth="1"/>
    <col min="6356" max="6356" width="1.140625" style="652" customWidth="1"/>
    <col min="6357" max="6357" width="18" style="652" customWidth="1"/>
    <col min="6358" max="6358" width="9.42578125" style="652" customWidth="1"/>
    <col min="6359" max="6359" width="8.7109375" style="652" customWidth="1"/>
    <col min="6360" max="6360" width="9.28515625" style="652" customWidth="1"/>
    <col min="6361" max="6361" width="10.140625" style="652" customWidth="1"/>
    <col min="6362" max="6362" width="5.140625" style="652" customWidth="1"/>
    <col min="6363" max="6363" width="10.140625" style="652" customWidth="1"/>
    <col min="6364" max="6364" width="6.42578125" style="652" customWidth="1"/>
    <col min="6365" max="6365" width="11.42578125" style="652"/>
    <col min="6366" max="6366" width="1.28515625" style="652" customWidth="1"/>
    <col min="6367" max="6367" width="1.42578125" style="652" customWidth="1"/>
    <col min="6368" max="6368" width="8.28515625" style="652" customWidth="1"/>
    <col min="6369" max="6369" width="11.42578125" style="652"/>
    <col min="6370" max="6371" width="10.7109375" style="652" customWidth="1"/>
    <col min="6372" max="6372" width="10.28515625" style="652" customWidth="1"/>
    <col min="6373" max="6373" width="11.28515625" style="652" customWidth="1"/>
    <col min="6374" max="6374" width="7.7109375" style="652" customWidth="1"/>
    <col min="6375" max="6375" width="10.140625" style="652" customWidth="1"/>
    <col min="6376" max="6376" width="6.5703125" style="652" customWidth="1"/>
    <col min="6377" max="6377" width="1.140625" style="652" customWidth="1"/>
    <col min="6378" max="6378" width="24.5703125" style="652" customWidth="1"/>
    <col min="6379" max="6379" width="9.85546875" style="652" customWidth="1"/>
    <col min="6380" max="6380" width="10.7109375" style="652" customWidth="1"/>
    <col min="6381" max="6381" width="10.85546875" style="652" customWidth="1"/>
    <col min="6382" max="6382" width="11.140625" style="652" customWidth="1"/>
    <col min="6383" max="6383" width="9.85546875" style="652" customWidth="1"/>
    <col min="6384" max="6384" width="1" style="652" customWidth="1"/>
    <col min="6385" max="6385" width="16.5703125" style="652" customWidth="1"/>
    <col min="6386" max="6386" width="0.5703125" style="652" customWidth="1"/>
    <col min="6387" max="6387" width="0.7109375" style="652" customWidth="1"/>
    <col min="6388" max="6388" width="27.85546875" style="652" customWidth="1"/>
    <col min="6389" max="6389" width="0.85546875" style="652" customWidth="1"/>
    <col min="6390" max="6390" width="27.42578125" style="652" customWidth="1"/>
    <col min="6391" max="6391" width="14.7109375" style="652" customWidth="1"/>
    <col min="6392" max="6392" width="0.42578125" style="652" customWidth="1"/>
    <col min="6393" max="6393" width="0.7109375" style="652" customWidth="1"/>
    <col min="6394" max="6394" width="21.7109375" style="652" customWidth="1"/>
    <col min="6395" max="6395" width="1.28515625" style="652" customWidth="1"/>
    <col min="6396" max="6396" width="21.140625" style="652" customWidth="1"/>
    <col min="6397" max="6601" width="11.42578125" style="652"/>
    <col min="6602" max="6602" width="0.7109375" style="652" customWidth="1"/>
    <col min="6603" max="6604" width="1.5703125" style="652" customWidth="1"/>
    <col min="6605" max="6605" width="16.42578125" style="652" customWidth="1"/>
    <col min="6606" max="6608" width="10.42578125" style="652" customWidth="1"/>
    <col min="6609" max="6609" width="8.7109375" style="652" customWidth="1"/>
    <col min="6610" max="6610" width="0.7109375" style="652" customWidth="1"/>
    <col min="6611" max="6611" width="3.140625" style="652" customWidth="1"/>
    <col min="6612" max="6612" width="1.140625" style="652" customWidth="1"/>
    <col min="6613" max="6613" width="18" style="652" customWidth="1"/>
    <col min="6614" max="6614" width="9.42578125" style="652" customWidth="1"/>
    <col min="6615" max="6615" width="8.7109375" style="652" customWidth="1"/>
    <col min="6616" max="6616" width="9.28515625" style="652" customWidth="1"/>
    <col min="6617" max="6617" width="10.140625" style="652" customWidth="1"/>
    <col min="6618" max="6618" width="5.140625" style="652" customWidth="1"/>
    <col min="6619" max="6619" width="10.140625" style="652" customWidth="1"/>
    <col min="6620" max="6620" width="6.42578125" style="652" customWidth="1"/>
    <col min="6621" max="6621" width="11.42578125" style="652"/>
    <col min="6622" max="6622" width="1.28515625" style="652" customWidth="1"/>
    <col min="6623" max="6623" width="1.42578125" style="652" customWidth="1"/>
    <col min="6624" max="6624" width="8.28515625" style="652" customWidth="1"/>
    <col min="6625" max="6625" width="11.42578125" style="652"/>
    <col min="6626" max="6627" width="10.7109375" style="652" customWidth="1"/>
    <col min="6628" max="6628" width="10.28515625" style="652" customWidth="1"/>
    <col min="6629" max="6629" width="11.28515625" style="652" customWidth="1"/>
    <col min="6630" max="6630" width="7.7109375" style="652" customWidth="1"/>
    <col min="6631" max="6631" width="10.140625" style="652" customWidth="1"/>
    <col min="6632" max="6632" width="6.5703125" style="652" customWidth="1"/>
    <col min="6633" max="6633" width="1.140625" style="652" customWidth="1"/>
    <col min="6634" max="6634" width="24.5703125" style="652" customWidth="1"/>
    <col min="6635" max="6635" width="9.85546875" style="652" customWidth="1"/>
    <col min="6636" max="6636" width="10.7109375" style="652" customWidth="1"/>
    <col min="6637" max="6637" width="10.85546875" style="652" customWidth="1"/>
    <col min="6638" max="6638" width="11.140625" style="652" customWidth="1"/>
    <col min="6639" max="6639" width="9.85546875" style="652" customWidth="1"/>
    <col min="6640" max="6640" width="1" style="652" customWidth="1"/>
    <col min="6641" max="6641" width="16.5703125" style="652" customWidth="1"/>
    <col min="6642" max="6642" width="0.5703125" style="652" customWidth="1"/>
    <col min="6643" max="6643" width="0.7109375" style="652" customWidth="1"/>
    <col min="6644" max="6644" width="27.85546875" style="652" customWidth="1"/>
    <col min="6645" max="6645" width="0.85546875" style="652" customWidth="1"/>
    <col min="6646" max="6646" width="27.42578125" style="652" customWidth="1"/>
    <col min="6647" max="6647" width="14.7109375" style="652" customWidth="1"/>
    <col min="6648" max="6648" width="0.42578125" style="652" customWidth="1"/>
    <col min="6649" max="6649" width="0.7109375" style="652" customWidth="1"/>
    <col min="6650" max="6650" width="21.7109375" style="652" customWidth="1"/>
    <col min="6651" max="6651" width="1.28515625" style="652" customWidth="1"/>
    <col min="6652" max="6652" width="21.140625" style="652" customWidth="1"/>
    <col min="6653" max="6857" width="11.42578125" style="652"/>
    <col min="6858" max="6858" width="0.7109375" style="652" customWidth="1"/>
    <col min="6859" max="6860" width="1.5703125" style="652" customWidth="1"/>
    <col min="6861" max="6861" width="16.42578125" style="652" customWidth="1"/>
    <col min="6862" max="6864" width="10.42578125" style="652" customWidth="1"/>
    <col min="6865" max="6865" width="8.7109375" style="652" customWidth="1"/>
    <col min="6866" max="6866" width="0.7109375" style="652" customWidth="1"/>
    <col min="6867" max="6867" width="3.140625" style="652" customWidth="1"/>
    <col min="6868" max="6868" width="1.140625" style="652" customWidth="1"/>
    <col min="6869" max="6869" width="18" style="652" customWidth="1"/>
    <col min="6870" max="6870" width="9.42578125" style="652" customWidth="1"/>
    <col min="6871" max="6871" width="8.7109375" style="652" customWidth="1"/>
    <col min="6872" max="6872" width="9.28515625" style="652" customWidth="1"/>
    <col min="6873" max="6873" width="10.140625" style="652" customWidth="1"/>
    <col min="6874" max="6874" width="5.140625" style="652" customWidth="1"/>
    <col min="6875" max="6875" width="10.140625" style="652" customWidth="1"/>
    <col min="6876" max="6876" width="6.42578125" style="652" customWidth="1"/>
    <col min="6877" max="6877" width="11.42578125" style="652"/>
    <col min="6878" max="6878" width="1.28515625" style="652" customWidth="1"/>
    <col min="6879" max="6879" width="1.42578125" style="652" customWidth="1"/>
    <col min="6880" max="6880" width="8.28515625" style="652" customWidth="1"/>
    <col min="6881" max="6881" width="11.42578125" style="652"/>
    <col min="6882" max="6883" width="10.7109375" style="652" customWidth="1"/>
    <col min="6884" max="6884" width="10.28515625" style="652" customWidth="1"/>
    <col min="6885" max="6885" width="11.28515625" style="652" customWidth="1"/>
    <col min="6886" max="6886" width="7.7109375" style="652" customWidth="1"/>
    <col min="6887" max="6887" width="10.140625" style="652" customWidth="1"/>
    <col min="6888" max="6888" width="6.5703125" style="652" customWidth="1"/>
    <col min="6889" max="6889" width="1.140625" style="652" customWidth="1"/>
    <col min="6890" max="6890" width="24.5703125" style="652" customWidth="1"/>
    <col min="6891" max="6891" width="9.85546875" style="652" customWidth="1"/>
    <col min="6892" max="6892" width="10.7109375" style="652" customWidth="1"/>
    <col min="6893" max="6893" width="10.85546875" style="652" customWidth="1"/>
    <col min="6894" max="6894" width="11.140625" style="652" customWidth="1"/>
    <col min="6895" max="6895" width="9.85546875" style="652" customWidth="1"/>
    <col min="6896" max="6896" width="1" style="652" customWidth="1"/>
    <col min="6897" max="6897" width="16.5703125" style="652" customWidth="1"/>
    <col min="6898" max="6898" width="0.5703125" style="652" customWidth="1"/>
    <col min="6899" max="6899" width="0.7109375" style="652" customWidth="1"/>
    <col min="6900" max="6900" width="27.85546875" style="652" customWidth="1"/>
    <col min="6901" max="6901" width="0.85546875" style="652" customWidth="1"/>
    <col min="6902" max="6902" width="27.42578125" style="652" customWidth="1"/>
    <col min="6903" max="6903" width="14.7109375" style="652" customWidth="1"/>
    <col min="6904" max="6904" width="0.42578125" style="652" customWidth="1"/>
    <col min="6905" max="6905" width="0.7109375" style="652" customWidth="1"/>
    <col min="6906" max="6906" width="21.7109375" style="652" customWidth="1"/>
    <col min="6907" max="6907" width="1.28515625" style="652" customWidth="1"/>
    <col min="6908" max="6908" width="21.140625" style="652" customWidth="1"/>
    <col min="6909" max="7113" width="11.42578125" style="652"/>
    <col min="7114" max="7114" width="0.7109375" style="652" customWidth="1"/>
    <col min="7115" max="7116" width="1.5703125" style="652" customWidth="1"/>
    <col min="7117" max="7117" width="16.42578125" style="652" customWidth="1"/>
    <col min="7118" max="7120" width="10.42578125" style="652" customWidth="1"/>
    <col min="7121" max="7121" width="8.7109375" style="652" customWidth="1"/>
    <col min="7122" max="7122" width="0.7109375" style="652" customWidth="1"/>
    <col min="7123" max="7123" width="3.140625" style="652" customWidth="1"/>
    <col min="7124" max="7124" width="1.140625" style="652" customWidth="1"/>
    <col min="7125" max="7125" width="18" style="652" customWidth="1"/>
    <col min="7126" max="7126" width="9.42578125" style="652" customWidth="1"/>
    <col min="7127" max="7127" width="8.7109375" style="652" customWidth="1"/>
    <col min="7128" max="7128" width="9.28515625" style="652" customWidth="1"/>
    <col min="7129" max="7129" width="10.140625" style="652" customWidth="1"/>
    <col min="7130" max="7130" width="5.140625" style="652" customWidth="1"/>
    <col min="7131" max="7131" width="10.140625" style="652" customWidth="1"/>
    <col min="7132" max="7132" width="6.42578125" style="652" customWidth="1"/>
    <col min="7133" max="7133" width="11.42578125" style="652"/>
    <col min="7134" max="7134" width="1.28515625" style="652" customWidth="1"/>
    <col min="7135" max="7135" width="1.42578125" style="652" customWidth="1"/>
    <col min="7136" max="7136" width="8.28515625" style="652" customWidth="1"/>
    <col min="7137" max="7137" width="11.42578125" style="652"/>
    <col min="7138" max="7139" width="10.7109375" style="652" customWidth="1"/>
    <col min="7140" max="7140" width="10.28515625" style="652" customWidth="1"/>
    <col min="7141" max="7141" width="11.28515625" style="652" customWidth="1"/>
    <col min="7142" max="7142" width="7.7109375" style="652" customWidth="1"/>
    <col min="7143" max="7143" width="10.140625" style="652" customWidth="1"/>
    <col min="7144" max="7144" width="6.5703125" style="652" customWidth="1"/>
    <col min="7145" max="7145" width="1.140625" style="652" customWidth="1"/>
    <col min="7146" max="7146" width="24.5703125" style="652" customWidth="1"/>
    <col min="7147" max="7147" width="9.85546875" style="652" customWidth="1"/>
    <col min="7148" max="7148" width="10.7109375" style="652" customWidth="1"/>
    <col min="7149" max="7149" width="10.85546875" style="652" customWidth="1"/>
    <col min="7150" max="7150" width="11.140625" style="652" customWidth="1"/>
    <col min="7151" max="7151" width="9.85546875" style="652" customWidth="1"/>
    <col min="7152" max="7152" width="1" style="652" customWidth="1"/>
    <col min="7153" max="7153" width="16.5703125" style="652" customWidth="1"/>
    <col min="7154" max="7154" width="0.5703125" style="652" customWidth="1"/>
    <col min="7155" max="7155" width="0.7109375" style="652" customWidth="1"/>
    <col min="7156" max="7156" width="27.85546875" style="652" customWidth="1"/>
    <col min="7157" max="7157" width="0.85546875" style="652" customWidth="1"/>
    <col min="7158" max="7158" width="27.42578125" style="652" customWidth="1"/>
    <col min="7159" max="7159" width="14.7109375" style="652" customWidth="1"/>
    <col min="7160" max="7160" width="0.42578125" style="652" customWidth="1"/>
    <col min="7161" max="7161" width="0.7109375" style="652" customWidth="1"/>
    <col min="7162" max="7162" width="21.7109375" style="652" customWidth="1"/>
    <col min="7163" max="7163" width="1.28515625" style="652" customWidth="1"/>
    <col min="7164" max="7164" width="21.140625" style="652" customWidth="1"/>
    <col min="7165" max="7369" width="11.42578125" style="652"/>
    <col min="7370" max="7370" width="0.7109375" style="652" customWidth="1"/>
    <col min="7371" max="7372" width="1.5703125" style="652" customWidth="1"/>
    <col min="7373" max="7373" width="16.42578125" style="652" customWidth="1"/>
    <col min="7374" max="7376" width="10.42578125" style="652" customWidth="1"/>
    <col min="7377" max="7377" width="8.7109375" style="652" customWidth="1"/>
    <col min="7378" max="7378" width="0.7109375" style="652" customWidth="1"/>
    <col min="7379" max="7379" width="3.140625" style="652" customWidth="1"/>
    <col min="7380" max="7380" width="1.140625" style="652" customWidth="1"/>
    <col min="7381" max="7381" width="18" style="652" customWidth="1"/>
    <col min="7382" max="7382" width="9.42578125" style="652" customWidth="1"/>
    <col min="7383" max="7383" width="8.7109375" style="652" customWidth="1"/>
    <col min="7384" max="7384" width="9.28515625" style="652" customWidth="1"/>
    <col min="7385" max="7385" width="10.140625" style="652" customWidth="1"/>
    <col min="7386" max="7386" width="5.140625" style="652" customWidth="1"/>
    <col min="7387" max="7387" width="10.140625" style="652" customWidth="1"/>
    <col min="7388" max="7388" width="6.42578125" style="652" customWidth="1"/>
    <col min="7389" max="7389" width="11.42578125" style="652"/>
    <col min="7390" max="7390" width="1.28515625" style="652" customWidth="1"/>
    <col min="7391" max="7391" width="1.42578125" style="652" customWidth="1"/>
    <col min="7392" max="7392" width="8.28515625" style="652" customWidth="1"/>
    <col min="7393" max="7393" width="11.42578125" style="652"/>
    <col min="7394" max="7395" width="10.7109375" style="652" customWidth="1"/>
    <col min="7396" max="7396" width="10.28515625" style="652" customWidth="1"/>
    <col min="7397" max="7397" width="11.28515625" style="652" customWidth="1"/>
    <col min="7398" max="7398" width="7.7109375" style="652" customWidth="1"/>
    <col min="7399" max="7399" width="10.140625" style="652" customWidth="1"/>
    <col min="7400" max="7400" width="6.5703125" style="652" customWidth="1"/>
    <col min="7401" max="7401" width="1.140625" style="652" customWidth="1"/>
    <col min="7402" max="7402" width="24.5703125" style="652" customWidth="1"/>
    <col min="7403" max="7403" width="9.85546875" style="652" customWidth="1"/>
    <col min="7404" max="7404" width="10.7109375" style="652" customWidth="1"/>
    <col min="7405" max="7405" width="10.85546875" style="652" customWidth="1"/>
    <col min="7406" max="7406" width="11.140625" style="652" customWidth="1"/>
    <col min="7407" max="7407" width="9.85546875" style="652" customWidth="1"/>
    <col min="7408" max="7408" width="1" style="652" customWidth="1"/>
    <col min="7409" max="7409" width="16.5703125" style="652" customWidth="1"/>
    <col min="7410" max="7410" width="0.5703125" style="652" customWidth="1"/>
    <col min="7411" max="7411" width="0.7109375" style="652" customWidth="1"/>
    <col min="7412" max="7412" width="27.85546875" style="652" customWidth="1"/>
    <col min="7413" max="7413" width="0.85546875" style="652" customWidth="1"/>
    <col min="7414" max="7414" width="27.42578125" style="652" customWidth="1"/>
    <col min="7415" max="7415" width="14.7109375" style="652" customWidth="1"/>
    <col min="7416" max="7416" width="0.42578125" style="652" customWidth="1"/>
    <col min="7417" max="7417" width="0.7109375" style="652" customWidth="1"/>
    <col min="7418" max="7418" width="21.7109375" style="652" customWidth="1"/>
    <col min="7419" max="7419" width="1.28515625" style="652" customWidth="1"/>
    <col min="7420" max="7420" width="21.140625" style="652" customWidth="1"/>
    <col min="7421" max="7625" width="11.42578125" style="652"/>
    <col min="7626" max="7626" width="0.7109375" style="652" customWidth="1"/>
    <col min="7627" max="7628" width="1.5703125" style="652" customWidth="1"/>
    <col min="7629" max="7629" width="16.42578125" style="652" customWidth="1"/>
    <col min="7630" max="7632" width="10.42578125" style="652" customWidth="1"/>
    <col min="7633" max="7633" width="8.7109375" style="652" customWidth="1"/>
    <col min="7634" max="7634" width="0.7109375" style="652" customWidth="1"/>
    <col min="7635" max="7635" width="3.140625" style="652" customWidth="1"/>
    <col min="7636" max="7636" width="1.140625" style="652" customWidth="1"/>
    <col min="7637" max="7637" width="18" style="652" customWidth="1"/>
    <col min="7638" max="7638" width="9.42578125" style="652" customWidth="1"/>
    <col min="7639" max="7639" width="8.7109375" style="652" customWidth="1"/>
    <col min="7640" max="7640" width="9.28515625" style="652" customWidth="1"/>
    <col min="7641" max="7641" width="10.140625" style="652" customWidth="1"/>
    <col min="7642" max="7642" width="5.140625" style="652" customWidth="1"/>
    <col min="7643" max="7643" width="10.140625" style="652" customWidth="1"/>
    <col min="7644" max="7644" width="6.42578125" style="652" customWidth="1"/>
    <col min="7645" max="7645" width="11.42578125" style="652"/>
    <col min="7646" max="7646" width="1.28515625" style="652" customWidth="1"/>
    <col min="7647" max="7647" width="1.42578125" style="652" customWidth="1"/>
    <col min="7648" max="7648" width="8.28515625" style="652" customWidth="1"/>
    <col min="7649" max="7649" width="11.42578125" style="652"/>
    <col min="7650" max="7651" width="10.7109375" style="652" customWidth="1"/>
    <col min="7652" max="7652" width="10.28515625" style="652" customWidth="1"/>
    <col min="7653" max="7653" width="11.28515625" style="652" customWidth="1"/>
    <col min="7654" max="7654" width="7.7109375" style="652" customWidth="1"/>
    <col min="7655" max="7655" width="10.140625" style="652" customWidth="1"/>
    <col min="7656" max="7656" width="6.5703125" style="652" customWidth="1"/>
    <col min="7657" max="7657" width="1.140625" style="652" customWidth="1"/>
    <col min="7658" max="7658" width="24.5703125" style="652" customWidth="1"/>
    <col min="7659" max="7659" width="9.85546875" style="652" customWidth="1"/>
    <col min="7660" max="7660" width="10.7109375" style="652" customWidth="1"/>
    <col min="7661" max="7661" width="10.85546875" style="652" customWidth="1"/>
    <col min="7662" max="7662" width="11.140625" style="652" customWidth="1"/>
    <col min="7663" max="7663" width="9.85546875" style="652" customWidth="1"/>
    <col min="7664" max="7664" width="1" style="652" customWidth="1"/>
    <col min="7665" max="7665" width="16.5703125" style="652" customWidth="1"/>
    <col min="7666" max="7666" width="0.5703125" style="652" customWidth="1"/>
    <col min="7667" max="7667" width="0.7109375" style="652" customWidth="1"/>
    <col min="7668" max="7668" width="27.85546875" style="652" customWidth="1"/>
    <col min="7669" max="7669" width="0.85546875" style="652" customWidth="1"/>
    <col min="7670" max="7670" width="27.42578125" style="652" customWidth="1"/>
    <col min="7671" max="7671" width="14.7109375" style="652" customWidth="1"/>
    <col min="7672" max="7672" width="0.42578125" style="652" customWidth="1"/>
    <col min="7673" max="7673" width="0.7109375" style="652" customWidth="1"/>
    <col min="7674" max="7674" width="21.7109375" style="652" customWidth="1"/>
    <col min="7675" max="7675" width="1.28515625" style="652" customWidth="1"/>
    <col min="7676" max="7676" width="21.140625" style="652" customWidth="1"/>
    <col min="7677" max="7881" width="11.42578125" style="652"/>
    <col min="7882" max="7882" width="0.7109375" style="652" customWidth="1"/>
    <col min="7883" max="7884" width="1.5703125" style="652" customWidth="1"/>
    <col min="7885" max="7885" width="16.42578125" style="652" customWidth="1"/>
    <col min="7886" max="7888" width="10.42578125" style="652" customWidth="1"/>
    <col min="7889" max="7889" width="8.7109375" style="652" customWidth="1"/>
    <col min="7890" max="7890" width="0.7109375" style="652" customWidth="1"/>
    <col min="7891" max="7891" width="3.140625" style="652" customWidth="1"/>
    <col min="7892" max="7892" width="1.140625" style="652" customWidth="1"/>
    <col min="7893" max="7893" width="18" style="652" customWidth="1"/>
    <col min="7894" max="7894" width="9.42578125" style="652" customWidth="1"/>
    <col min="7895" max="7895" width="8.7109375" style="652" customWidth="1"/>
    <col min="7896" max="7896" width="9.28515625" style="652" customWidth="1"/>
    <col min="7897" max="7897" width="10.140625" style="652" customWidth="1"/>
    <col min="7898" max="7898" width="5.140625" style="652" customWidth="1"/>
    <col min="7899" max="7899" width="10.140625" style="652" customWidth="1"/>
    <col min="7900" max="7900" width="6.42578125" style="652" customWidth="1"/>
    <col min="7901" max="7901" width="11.42578125" style="652"/>
    <col min="7902" max="7902" width="1.28515625" style="652" customWidth="1"/>
    <col min="7903" max="7903" width="1.42578125" style="652" customWidth="1"/>
    <col min="7904" max="7904" width="8.28515625" style="652" customWidth="1"/>
    <col min="7905" max="7905" width="11.42578125" style="652"/>
    <col min="7906" max="7907" width="10.7109375" style="652" customWidth="1"/>
    <col min="7908" max="7908" width="10.28515625" style="652" customWidth="1"/>
    <col min="7909" max="7909" width="11.28515625" style="652" customWidth="1"/>
    <col min="7910" max="7910" width="7.7109375" style="652" customWidth="1"/>
    <col min="7911" max="7911" width="10.140625" style="652" customWidth="1"/>
    <col min="7912" max="7912" width="6.5703125" style="652" customWidth="1"/>
    <col min="7913" max="7913" width="1.140625" style="652" customWidth="1"/>
    <col min="7914" max="7914" width="24.5703125" style="652" customWidth="1"/>
    <col min="7915" max="7915" width="9.85546875" style="652" customWidth="1"/>
    <col min="7916" max="7916" width="10.7109375" style="652" customWidth="1"/>
    <col min="7917" max="7917" width="10.85546875" style="652" customWidth="1"/>
    <col min="7918" max="7918" width="11.140625" style="652" customWidth="1"/>
    <col min="7919" max="7919" width="9.85546875" style="652" customWidth="1"/>
    <col min="7920" max="7920" width="1" style="652" customWidth="1"/>
    <col min="7921" max="7921" width="16.5703125" style="652" customWidth="1"/>
    <col min="7922" max="7922" width="0.5703125" style="652" customWidth="1"/>
    <col min="7923" max="7923" width="0.7109375" style="652" customWidth="1"/>
    <col min="7924" max="7924" width="27.85546875" style="652" customWidth="1"/>
    <col min="7925" max="7925" width="0.85546875" style="652" customWidth="1"/>
    <col min="7926" max="7926" width="27.42578125" style="652" customWidth="1"/>
    <col min="7927" max="7927" width="14.7109375" style="652" customWidth="1"/>
    <col min="7928" max="7928" width="0.42578125" style="652" customWidth="1"/>
    <col min="7929" max="7929" width="0.7109375" style="652" customWidth="1"/>
    <col min="7930" max="7930" width="21.7109375" style="652" customWidth="1"/>
    <col min="7931" max="7931" width="1.28515625" style="652" customWidth="1"/>
    <col min="7932" max="7932" width="21.140625" style="652" customWidth="1"/>
    <col min="7933" max="8137" width="11.42578125" style="652"/>
    <col min="8138" max="8138" width="0.7109375" style="652" customWidth="1"/>
    <col min="8139" max="8140" width="1.5703125" style="652" customWidth="1"/>
    <col min="8141" max="8141" width="16.42578125" style="652" customWidth="1"/>
    <col min="8142" max="8144" width="10.42578125" style="652" customWidth="1"/>
    <col min="8145" max="8145" width="8.7109375" style="652" customWidth="1"/>
    <col min="8146" max="8146" width="0.7109375" style="652" customWidth="1"/>
    <col min="8147" max="8147" width="3.140625" style="652" customWidth="1"/>
    <col min="8148" max="8148" width="1.140625" style="652" customWidth="1"/>
    <col min="8149" max="8149" width="18" style="652" customWidth="1"/>
    <col min="8150" max="8150" width="9.42578125" style="652" customWidth="1"/>
    <col min="8151" max="8151" width="8.7109375" style="652" customWidth="1"/>
    <col min="8152" max="8152" width="9.28515625" style="652" customWidth="1"/>
    <col min="8153" max="8153" width="10.140625" style="652" customWidth="1"/>
    <col min="8154" max="8154" width="5.140625" style="652" customWidth="1"/>
    <col min="8155" max="8155" width="10.140625" style="652" customWidth="1"/>
    <col min="8156" max="8156" width="6.42578125" style="652" customWidth="1"/>
    <col min="8157" max="8157" width="11.42578125" style="652"/>
    <col min="8158" max="8158" width="1.28515625" style="652" customWidth="1"/>
    <col min="8159" max="8159" width="1.42578125" style="652" customWidth="1"/>
    <col min="8160" max="8160" width="8.28515625" style="652" customWidth="1"/>
    <col min="8161" max="8161" width="11.42578125" style="652"/>
    <col min="8162" max="8163" width="10.7109375" style="652" customWidth="1"/>
    <col min="8164" max="8164" width="10.28515625" style="652" customWidth="1"/>
    <col min="8165" max="8165" width="11.28515625" style="652" customWidth="1"/>
    <col min="8166" max="8166" width="7.7109375" style="652" customWidth="1"/>
    <col min="8167" max="8167" width="10.140625" style="652" customWidth="1"/>
    <col min="8168" max="8168" width="6.5703125" style="652" customWidth="1"/>
    <col min="8169" max="8169" width="1.140625" style="652" customWidth="1"/>
    <col min="8170" max="8170" width="24.5703125" style="652" customWidth="1"/>
    <col min="8171" max="8171" width="9.85546875" style="652" customWidth="1"/>
    <col min="8172" max="8172" width="10.7109375" style="652" customWidth="1"/>
    <col min="8173" max="8173" width="10.85546875" style="652" customWidth="1"/>
    <col min="8174" max="8174" width="11.140625" style="652" customWidth="1"/>
    <col min="8175" max="8175" width="9.85546875" style="652" customWidth="1"/>
    <col min="8176" max="8176" width="1" style="652" customWidth="1"/>
    <col min="8177" max="8177" width="16.5703125" style="652" customWidth="1"/>
    <col min="8178" max="8178" width="0.5703125" style="652" customWidth="1"/>
    <col min="8179" max="8179" width="0.7109375" style="652" customWidth="1"/>
    <col min="8180" max="8180" width="27.85546875" style="652" customWidth="1"/>
    <col min="8181" max="8181" width="0.85546875" style="652" customWidth="1"/>
    <col min="8182" max="8182" width="27.42578125" style="652" customWidth="1"/>
    <col min="8183" max="8183" width="14.7109375" style="652" customWidth="1"/>
    <col min="8184" max="8184" width="0.42578125" style="652" customWidth="1"/>
    <col min="8185" max="8185" width="0.7109375" style="652" customWidth="1"/>
    <col min="8186" max="8186" width="21.7109375" style="652" customWidth="1"/>
    <col min="8187" max="8187" width="1.28515625" style="652" customWidth="1"/>
    <col min="8188" max="8188" width="21.140625" style="652" customWidth="1"/>
    <col min="8189" max="8393" width="11.42578125" style="652"/>
    <col min="8394" max="8394" width="0.7109375" style="652" customWidth="1"/>
    <col min="8395" max="8396" width="1.5703125" style="652" customWidth="1"/>
    <col min="8397" max="8397" width="16.42578125" style="652" customWidth="1"/>
    <col min="8398" max="8400" width="10.42578125" style="652" customWidth="1"/>
    <col min="8401" max="8401" width="8.7109375" style="652" customWidth="1"/>
    <col min="8402" max="8402" width="0.7109375" style="652" customWidth="1"/>
    <col min="8403" max="8403" width="3.140625" style="652" customWidth="1"/>
    <col min="8404" max="8404" width="1.140625" style="652" customWidth="1"/>
    <col min="8405" max="8405" width="18" style="652" customWidth="1"/>
    <col min="8406" max="8406" width="9.42578125" style="652" customWidth="1"/>
    <col min="8407" max="8407" width="8.7109375" style="652" customWidth="1"/>
    <col min="8408" max="8408" width="9.28515625" style="652" customWidth="1"/>
    <col min="8409" max="8409" width="10.140625" style="652" customWidth="1"/>
    <col min="8410" max="8410" width="5.140625" style="652" customWidth="1"/>
    <col min="8411" max="8411" width="10.140625" style="652" customWidth="1"/>
    <col min="8412" max="8412" width="6.42578125" style="652" customWidth="1"/>
    <col min="8413" max="8413" width="11.42578125" style="652"/>
    <col min="8414" max="8414" width="1.28515625" style="652" customWidth="1"/>
    <col min="8415" max="8415" width="1.42578125" style="652" customWidth="1"/>
    <col min="8416" max="8416" width="8.28515625" style="652" customWidth="1"/>
    <col min="8417" max="8417" width="11.42578125" style="652"/>
    <col min="8418" max="8419" width="10.7109375" style="652" customWidth="1"/>
    <col min="8420" max="8420" width="10.28515625" style="652" customWidth="1"/>
    <col min="8421" max="8421" width="11.28515625" style="652" customWidth="1"/>
    <col min="8422" max="8422" width="7.7109375" style="652" customWidth="1"/>
    <col min="8423" max="8423" width="10.140625" style="652" customWidth="1"/>
    <col min="8424" max="8424" width="6.5703125" style="652" customWidth="1"/>
    <col min="8425" max="8425" width="1.140625" style="652" customWidth="1"/>
    <col min="8426" max="8426" width="24.5703125" style="652" customWidth="1"/>
    <col min="8427" max="8427" width="9.85546875" style="652" customWidth="1"/>
    <col min="8428" max="8428" width="10.7109375" style="652" customWidth="1"/>
    <col min="8429" max="8429" width="10.85546875" style="652" customWidth="1"/>
    <col min="8430" max="8430" width="11.140625" style="652" customWidth="1"/>
    <col min="8431" max="8431" width="9.85546875" style="652" customWidth="1"/>
    <col min="8432" max="8432" width="1" style="652" customWidth="1"/>
    <col min="8433" max="8433" width="16.5703125" style="652" customWidth="1"/>
    <col min="8434" max="8434" width="0.5703125" style="652" customWidth="1"/>
    <col min="8435" max="8435" width="0.7109375" style="652" customWidth="1"/>
    <col min="8436" max="8436" width="27.85546875" style="652" customWidth="1"/>
    <col min="8437" max="8437" width="0.85546875" style="652" customWidth="1"/>
    <col min="8438" max="8438" width="27.42578125" style="652" customWidth="1"/>
    <col min="8439" max="8439" width="14.7109375" style="652" customWidth="1"/>
    <col min="8440" max="8440" width="0.42578125" style="652" customWidth="1"/>
    <col min="8441" max="8441" width="0.7109375" style="652" customWidth="1"/>
    <col min="8442" max="8442" width="21.7109375" style="652" customWidth="1"/>
    <col min="8443" max="8443" width="1.28515625" style="652" customWidth="1"/>
    <col min="8444" max="8444" width="21.140625" style="652" customWidth="1"/>
    <col min="8445" max="8649" width="11.42578125" style="652"/>
    <col min="8650" max="8650" width="0.7109375" style="652" customWidth="1"/>
    <col min="8651" max="8652" width="1.5703125" style="652" customWidth="1"/>
    <col min="8653" max="8653" width="16.42578125" style="652" customWidth="1"/>
    <col min="8654" max="8656" width="10.42578125" style="652" customWidth="1"/>
    <col min="8657" max="8657" width="8.7109375" style="652" customWidth="1"/>
    <col min="8658" max="8658" width="0.7109375" style="652" customWidth="1"/>
    <col min="8659" max="8659" width="3.140625" style="652" customWidth="1"/>
    <col min="8660" max="8660" width="1.140625" style="652" customWidth="1"/>
    <col min="8661" max="8661" width="18" style="652" customWidth="1"/>
    <col min="8662" max="8662" width="9.42578125" style="652" customWidth="1"/>
    <col min="8663" max="8663" width="8.7109375" style="652" customWidth="1"/>
    <col min="8664" max="8664" width="9.28515625" style="652" customWidth="1"/>
    <col min="8665" max="8665" width="10.140625" style="652" customWidth="1"/>
    <col min="8666" max="8666" width="5.140625" style="652" customWidth="1"/>
    <col min="8667" max="8667" width="10.140625" style="652" customWidth="1"/>
    <col min="8668" max="8668" width="6.42578125" style="652" customWidth="1"/>
    <col min="8669" max="8669" width="11.42578125" style="652"/>
    <col min="8670" max="8670" width="1.28515625" style="652" customWidth="1"/>
    <col min="8671" max="8671" width="1.42578125" style="652" customWidth="1"/>
    <col min="8672" max="8672" width="8.28515625" style="652" customWidth="1"/>
    <col min="8673" max="8673" width="11.42578125" style="652"/>
    <col min="8674" max="8675" width="10.7109375" style="652" customWidth="1"/>
    <col min="8676" max="8676" width="10.28515625" style="652" customWidth="1"/>
    <col min="8677" max="8677" width="11.28515625" style="652" customWidth="1"/>
    <col min="8678" max="8678" width="7.7109375" style="652" customWidth="1"/>
    <col min="8679" max="8679" width="10.140625" style="652" customWidth="1"/>
    <col min="8680" max="8680" width="6.5703125" style="652" customWidth="1"/>
    <col min="8681" max="8681" width="1.140625" style="652" customWidth="1"/>
    <col min="8682" max="8682" width="24.5703125" style="652" customWidth="1"/>
    <col min="8683" max="8683" width="9.85546875" style="652" customWidth="1"/>
    <col min="8684" max="8684" width="10.7109375" style="652" customWidth="1"/>
    <col min="8685" max="8685" width="10.85546875" style="652" customWidth="1"/>
    <col min="8686" max="8686" width="11.140625" style="652" customWidth="1"/>
    <col min="8687" max="8687" width="9.85546875" style="652" customWidth="1"/>
    <col min="8688" max="8688" width="1" style="652" customWidth="1"/>
    <col min="8689" max="8689" width="16.5703125" style="652" customWidth="1"/>
    <col min="8690" max="8690" width="0.5703125" style="652" customWidth="1"/>
    <col min="8691" max="8691" width="0.7109375" style="652" customWidth="1"/>
    <col min="8692" max="8692" width="27.85546875" style="652" customWidth="1"/>
    <col min="8693" max="8693" width="0.85546875" style="652" customWidth="1"/>
    <col min="8694" max="8694" width="27.42578125" style="652" customWidth="1"/>
    <col min="8695" max="8695" width="14.7109375" style="652" customWidth="1"/>
    <col min="8696" max="8696" width="0.42578125" style="652" customWidth="1"/>
    <col min="8697" max="8697" width="0.7109375" style="652" customWidth="1"/>
    <col min="8698" max="8698" width="21.7109375" style="652" customWidth="1"/>
    <col min="8699" max="8699" width="1.28515625" style="652" customWidth="1"/>
    <col min="8700" max="8700" width="21.140625" style="652" customWidth="1"/>
    <col min="8701" max="8905" width="11.42578125" style="652"/>
    <col min="8906" max="8906" width="0.7109375" style="652" customWidth="1"/>
    <col min="8907" max="8908" width="1.5703125" style="652" customWidth="1"/>
    <col min="8909" max="8909" width="16.42578125" style="652" customWidth="1"/>
    <col min="8910" max="8912" width="10.42578125" style="652" customWidth="1"/>
    <col min="8913" max="8913" width="8.7109375" style="652" customWidth="1"/>
    <col min="8914" max="8914" width="0.7109375" style="652" customWidth="1"/>
    <col min="8915" max="8915" width="3.140625" style="652" customWidth="1"/>
    <col min="8916" max="8916" width="1.140625" style="652" customWidth="1"/>
    <col min="8917" max="8917" width="18" style="652" customWidth="1"/>
    <col min="8918" max="8918" width="9.42578125" style="652" customWidth="1"/>
    <col min="8919" max="8919" width="8.7109375" style="652" customWidth="1"/>
    <col min="8920" max="8920" width="9.28515625" style="652" customWidth="1"/>
    <col min="8921" max="8921" width="10.140625" style="652" customWidth="1"/>
    <col min="8922" max="8922" width="5.140625" style="652" customWidth="1"/>
    <col min="8923" max="8923" width="10.140625" style="652" customWidth="1"/>
    <col min="8924" max="8924" width="6.42578125" style="652" customWidth="1"/>
    <col min="8925" max="8925" width="11.42578125" style="652"/>
    <col min="8926" max="8926" width="1.28515625" style="652" customWidth="1"/>
    <col min="8927" max="8927" width="1.42578125" style="652" customWidth="1"/>
    <col min="8928" max="8928" width="8.28515625" style="652" customWidth="1"/>
    <col min="8929" max="8929" width="11.42578125" style="652"/>
    <col min="8930" max="8931" width="10.7109375" style="652" customWidth="1"/>
    <col min="8932" max="8932" width="10.28515625" style="652" customWidth="1"/>
    <col min="8933" max="8933" width="11.28515625" style="652" customWidth="1"/>
    <col min="8934" max="8934" width="7.7109375" style="652" customWidth="1"/>
    <col min="8935" max="8935" width="10.140625" style="652" customWidth="1"/>
    <col min="8936" max="8936" width="6.5703125" style="652" customWidth="1"/>
    <col min="8937" max="8937" width="1.140625" style="652" customWidth="1"/>
    <col min="8938" max="8938" width="24.5703125" style="652" customWidth="1"/>
    <col min="8939" max="8939" width="9.85546875" style="652" customWidth="1"/>
    <col min="8940" max="8940" width="10.7109375" style="652" customWidth="1"/>
    <col min="8941" max="8941" width="10.85546875" style="652" customWidth="1"/>
    <col min="8942" max="8942" width="11.140625" style="652" customWidth="1"/>
    <col min="8943" max="8943" width="9.85546875" style="652" customWidth="1"/>
    <col min="8944" max="8944" width="1" style="652" customWidth="1"/>
    <col min="8945" max="8945" width="16.5703125" style="652" customWidth="1"/>
    <col min="8946" max="8946" width="0.5703125" style="652" customWidth="1"/>
    <col min="8947" max="8947" width="0.7109375" style="652" customWidth="1"/>
    <col min="8948" max="8948" width="27.85546875" style="652" customWidth="1"/>
    <col min="8949" max="8949" width="0.85546875" style="652" customWidth="1"/>
    <col min="8950" max="8950" width="27.42578125" style="652" customWidth="1"/>
    <col min="8951" max="8951" width="14.7109375" style="652" customWidth="1"/>
    <col min="8952" max="8952" width="0.42578125" style="652" customWidth="1"/>
    <col min="8953" max="8953" width="0.7109375" style="652" customWidth="1"/>
    <col min="8954" max="8954" width="21.7109375" style="652" customWidth="1"/>
    <col min="8955" max="8955" width="1.28515625" style="652" customWidth="1"/>
    <col min="8956" max="8956" width="21.140625" style="652" customWidth="1"/>
    <col min="8957" max="9161" width="11.42578125" style="652"/>
    <col min="9162" max="9162" width="0.7109375" style="652" customWidth="1"/>
    <col min="9163" max="9164" width="1.5703125" style="652" customWidth="1"/>
    <col min="9165" max="9165" width="16.42578125" style="652" customWidth="1"/>
    <col min="9166" max="9168" width="10.42578125" style="652" customWidth="1"/>
    <col min="9169" max="9169" width="8.7109375" style="652" customWidth="1"/>
    <col min="9170" max="9170" width="0.7109375" style="652" customWidth="1"/>
    <col min="9171" max="9171" width="3.140625" style="652" customWidth="1"/>
    <col min="9172" max="9172" width="1.140625" style="652" customWidth="1"/>
    <col min="9173" max="9173" width="18" style="652" customWidth="1"/>
    <col min="9174" max="9174" width="9.42578125" style="652" customWidth="1"/>
    <col min="9175" max="9175" width="8.7109375" style="652" customWidth="1"/>
    <col min="9176" max="9176" width="9.28515625" style="652" customWidth="1"/>
    <col min="9177" max="9177" width="10.140625" style="652" customWidth="1"/>
    <col min="9178" max="9178" width="5.140625" style="652" customWidth="1"/>
    <col min="9179" max="9179" width="10.140625" style="652" customWidth="1"/>
    <col min="9180" max="9180" width="6.42578125" style="652" customWidth="1"/>
    <col min="9181" max="9181" width="11.42578125" style="652"/>
    <col min="9182" max="9182" width="1.28515625" style="652" customWidth="1"/>
    <col min="9183" max="9183" width="1.42578125" style="652" customWidth="1"/>
    <col min="9184" max="9184" width="8.28515625" style="652" customWidth="1"/>
    <col min="9185" max="9185" width="11.42578125" style="652"/>
    <col min="9186" max="9187" width="10.7109375" style="652" customWidth="1"/>
    <col min="9188" max="9188" width="10.28515625" style="652" customWidth="1"/>
    <col min="9189" max="9189" width="11.28515625" style="652" customWidth="1"/>
    <col min="9190" max="9190" width="7.7109375" style="652" customWidth="1"/>
    <col min="9191" max="9191" width="10.140625" style="652" customWidth="1"/>
    <col min="9192" max="9192" width="6.5703125" style="652" customWidth="1"/>
    <col min="9193" max="9193" width="1.140625" style="652" customWidth="1"/>
    <col min="9194" max="9194" width="24.5703125" style="652" customWidth="1"/>
    <col min="9195" max="9195" width="9.85546875" style="652" customWidth="1"/>
    <col min="9196" max="9196" width="10.7109375" style="652" customWidth="1"/>
    <col min="9197" max="9197" width="10.85546875" style="652" customWidth="1"/>
    <col min="9198" max="9198" width="11.140625" style="652" customWidth="1"/>
    <col min="9199" max="9199" width="9.85546875" style="652" customWidth="1"/>
    <col min="9200" max="9200" width="1" style="652" customWidth="1"/>
    <col min="9201" max="9201" width="16.5703125" style="652" customWidth="1"/>
    <col min="9202" max="9202" width="0.5703125" style="652" customWidth="1"/>
    <col min="9203" max="9203" width="0.7109375" style="652" customWidth="1"/>
    <col min="9204" max="9204" width="27.85546875" style="652" customWidth="1"/>
    <col min="9205" max="9205" width="0.85546875" style="652" customWidth="1"/>
    <col min="9206" max="9206" width="27.42578125" style="652" customWidth="1"/>
    <col min="9207" max="9207" width="14.7109375" style="652" customWidth="1"/>
    <col min="9208" max="9208" width="0.42578125" style="652" customWidth="1"/>
    <col min="9209" max="9209" width="0.7109375" style="652" customWidth="1"/>
    <col min="9210" max="9210" width="21.7109375" style="652" customWidth="1"/>
    <col min="9211" max="9211" width="1.28515625" style="652" customWidth="1"/>
    <col min="9212" max="9212" width="21.140625" style="652" customWidth="1"/>
    <col min="9213" max="9417" width="11.42578125" style="652"/>
    <col min="9418" max="9418" width="0.7109375" style="652" customWidth="1"/>
    <col min="9419" max="9420" width="1.5703125" style="652" customWidth="1"/>
    <col min="9421" max="9421" width="16.42578125" style="652" customWidth="1"/>
    <col min="9422" max="9424" width="10.42578125" style="652" customWidth="1"/>
    <col min="9425" max="9425" width="8.7109375" style="652" customWidth="1"/>
    <col min="9426" max="9426" width="0.7109375" style="652" customWidth="1"/>
    <col min="9427" max="9427" width="3.140625" style="652" customWidth="1"/>
    <col min="9428" max="9428" width="1.140625" style="652" customWidth="1"/>
    <col min="9429" max="9429" width="18" style="652" customWidth="1"/>
    <col min="9430" max="9430" width="9.42578125" style="652" customWidth="1"/>
    <col min="9431" max="9431" width="8.7109375" style="652" customWidth="1"/>
    <col min="9432" max="9432" width="9.28515625" style="652" customWidth="1"/>
    <col min="9433" max="9433" width="10.140625" style="652" customWidth="1"/>
    <col min="9434" max="9434" width="5.140625" style="652" customWidth="1"/>
    <col min="9435" max="9435" width="10.140625" style="652" customWidth="1"/>
    <col min="9436" max="9436" width="6.42578125" style="652" customWidth="1"/>
    <col min="9437" max="9437" width="11.42578125" style="652"/>
    <col min="9438" max="9438" width="1.28515625" style="652" customWidth="1"/>
    <col min="9439" max="9439" width="1.42578125" style="652" customWidth="1"/>
    <col min="9440" max="9440" width="8.28515625" style="652" customWidth="1"/>
    <col min="9441" max="9441" width="11.42578125" style="652"/>
    <col min="9442" max="9443" width="10.7109375" style="652" customWidth="1"/>
    <col min="9444" max="9444" width="10.28515625" style="652" customWidth="1"/>
    <col min="9445" max="9445" width="11.28515625" style="652" customWidth="1"/>
    <col min="9446" max="9446" width="7.7109375" style="652" customWidth="1"/>
    <col min="9447" max="9447" width="10.140625" style="652" customWidth="1"/>
    <col min="9448" max="9448" width="6.5703125" style="652" customWidth="1"/>
    <col min="9449" max="9449" width="1.140625" style="652" customWidth="1"/>
    <col min="9450" max="9450" width="24.5703125" style="652" customWidth="1"/>
    <col min="9451" max="9451" width="9.85546875" style="652" customWidth="1"/>
    <col min="9452" max="9452" width="10.7109375" style="652" customWidth="1"/>
    <col min="9453" max="9453" width="10.85546875" style="652" customWidth="1"/>
    <col min="9454" max="9454" width="11.140625" style="652" customWidth="1"/>
    <col min="9455" max="9455" width="9.85546875" style="652" customWidth="1"/>
    <col min="9456" max="9456" width="1" style="652" customWidth="1"/>
    <col min="9457" max="9457" width="16.5703125" style="652" customWidth="1"/>
    <col min="9458" max="9458" width="0.5703125" style="652" customWidth="1"/>
    <col min="9459" max="9459" width="0.7109375" style="652" customWidth="1"/>
    <col min="9460" max="9460" width="27.85546875" style="652" customWidth="1"/>
    <col min="9461" max="9461" width="0.85546875" style="652" customWidth="1"/>
    <col min="9462" max="9462" width="27.42578125" style="652" customWidth="1"/>
    <col min="9463" max="9463" width="14.7109375" style="652" customWidth="1"/>
    <col min="9464" max="9464" width="0.42578125" style="652" customWidth="1"/>
    <col min="9465" max="9465" width="0.7109375" style="652" customWidth="1"/>
    <col min="9466" max="9466" width="21.7109375" style="652" customWidth="1"/>
    <col min="9467" max="9467" width="1.28515625" style="652" customWidth="1"/>
    <col min="9468" max="9468" width="21.140625" style="652" customWidth="1"/>
    <col min="9469" max="9673" width="11.42578125" style="652"/>
    <col min="9674" max="9674" width="0.7109375" style="652" customWidth="1"/>
    <col min="9675" max="9676" width="1.5703125" style="652" customWidth="1"/>
    <col min="9677" max="9677" width="16.42578125" style="652" customWidth="1"/>
    <col min="9678" max="9680" width="10.42578125" style="652" customWidth="1"/>
    <col min="9681" max="9681" width="8.7109375" style="652" customWidth="1"/>
    <col min="9682" max="9682" width="0.7109375" style="652" customWidth="1"/>
    <col min="9683" max="9683" width="3.140625" style="652" customWidth="1"/>
    <col min="9684" max="9684" width="1.140625" style="652" customWidth="1"/>
    <col min="9685" max="9685" width="18" style="652" customWidth="1"/>
    <col min="9686" max="9686" width="9.42578125" style="652" customWidth="1"/>
    <col min="9687" max="9687" width="8.7109375" style="652" customWidth="1"/>
    <col min="9688" max="9688" width="9.28515625" style="652" customWidth="1"/>
    <col min="9689" max="9689" width="10.140625" style="652" customWidth="1"/>
    <col min="9690" max="9690" width="5.140625" style="652" customWidth="1"/>
    <col min="9691" max="9691" width="10.140625" style="652" customWidth="1"/>
    <col min="9692" max="9692" width="6.42578125" style="652" customWidth="1"/>
    <col min="9693" max="9693" width="11.42578125" style="652"/>
    <col min="9694" max="9694" width="1.28515625" style="652" customWidth="1"/>
    <col min="9695" max="9695" width="1.42578125" style="652" customWidth="1"/>
    <col min="9696" max="9696" width="8.28515625" style="652" customWidth="1"/>
    <col min="9697" max="9697" width="11.42578125" style="652"/>
    <col min="9698" max="9699" width="10.7109375" style="652" customWidth="1"/>
    <col min="9700" max="9700" width="10.28515625" style="652" customWidth="1"/>
    <col min="9701" max="9701" width="11.28515625" style="652" customWidth="1"/>
    <col min="9702" max="9702" width="7.7109375" style="652" customWidth="1"/>
    <col min="9703" max="9703" width="10.140625" style="652" customWidth="1"/>
    <col min="9704" max="9704" width="6.5703125" style="652" customWidth="1"/>
    <col min="9705" max="9705" width="1.140625" style="652" customWidth="1"/>
    <col min="9706" max="9706" width="24.5703125" style="652" customWidth="1"/>
    <col min="9707" max="9707" width="9.85546875" style="652" customWidth="1"/>
    <col min="9708" max="9708" width="10.7109375" style="652" customWidth="1"/>
    <col min="9709" max="9709" width="10.85546875" style="652" customWidth="1"/>
    <col min="9710" max="9710" width="11.140625" style="652" customWidth="1"/>
    <col min="9711" max="9711" width="9.85546875" style="652" customWidth="1"/>
    <col min="9712" max="9712" width="1" style="652" customWidth="1"/>
    <col min="9713" max="9713" width="16.5703125" style="652" customWidth="1"/>
    <col min="9714" max="9714" width="0.5703125" style="652" customWidth="1"/>
    <col min="9715" max="9715" width="0.7109375" style="652" customWidth="1"/>
    <col min="9716" max="9716" width="27.85546875" style="652" customWidth="1"/>
    <col min="9717" max="9717" width="0.85546875" style="652" customWidth="1"/>
    <col min="9718" max="9718" width="27.42578125" style="652" customWidth="1"/>
    <col min="9719" max="9719" width="14.7109375" style="652" customWidth="1"/>
    <col min="9720" max="9720" width="0.42578125" style="652" customWidth="1"/>
    <col min="9721" max="9721" width="0.7109375" style="652" customWidth="1"/>
    <col min="9722" max="9722" width="21.7109375" style="652" customWidth="1"/>
    <col min="9723" max="9723" width="1.28515625" style="652" customWidth="1"/>
    <col min="9724" max="9724" width="21.140625" style="652" customWidth="1"/>
    <col min="9725" max="9929" width="11.42578125" style="652"/>
    <col min="9930" max="9930" width="0.7109375" style="652" customWidth="1"/>
    <col min="9931" max="9932" width="1.5703125" style="652" customWidth="1"/>
    <col min="9933" max="9933" width="16.42578125" style="652" customWidth="1"/>
    <col min="9934" max="9936" width="10.42578125" style="652" customWidth="1"/>
    <col min="9937" max="9937" width="8.7109375" style="652" customWidth="1"/>
    <col min="9938" max="9938" width="0.7109375" style="652" customWidth="1"/>
    <col min="9939" max="9939" width="3.140625" style="652" customWidth="1"/>
    <col min="9940" max="9940" width="1.140625" style="652" customWidth="1"/>
    <col min="9941" max="9941" width="18" style="652" customWidth="1"/>
    <col min="9942" max="9942" width="9.42578125" style="652" customWidth="1"/>
    <col min="9943" max="9943" width="8.7109375" style="652" customWidth="1"/>
    <col min="9944" max="9944" width="9.28515625" style="652" customWidth="1"/>
    <col min="9945" max="9945" width="10.140625" style="652" customWidth="1"/>
    <col min="9946" max="9946" width="5.140625" style="652" customWidth="1"/>
    <col min="9947" max="9947" width="10.140625" style="652" customWidth="1"/>
    <col min="9948" max="9948" width="6.42578125" style="652" customWidth="1"/>
    <col min="9949" max="9949" width="11.42578125" style="652"/>
    <col min="9950" max="9950" width="1.28515625" style="652" customWidth="1"/>
    <col min="9951" max="9951" width="1.42578125" style="652" customWidth="1"/>
    <col min="9952" max="9952" width="8.28515625" style="652" customWidth="1"/>
    <col min="9953" max="9953" width="11.42578125" style="652"/>
    <col min="9954" max="9955" width="10.7109375" style="652" customWidth="1"/>
    <col min="9956" max="9956" width="10.28515625" style="652" customWidth="1"/>
    <col min="9957" max="9957" width="11.28515625" style="652" customWidth="1"/>
    <col min="9958" max="9958" width="7.7109375" style="652" customWidth="1"/>
    <col min="9959" max="9959" width="10.140625" style="652" customWidth="1"/>
    <col min="9960" max="9960" width="6.5703125" style="652" customWidth="1"/>
    <col min="9961" max="9961" width="1.140625" style="652" customWidth="1"/>
    <col min="9962" max="9962" width="24.5703125" style="652" customWidth="1"/>
    <col min="9963" max="9963" width="9.85546875" style="652" customWidth="1"/>
    <col min="9964" max="9964" width="10.7109375" style="652" customWidth="1"/>
    <col min="9965" max="9965" width="10.85546875" style="652" customWidth="1"/>
    <col min="9966" max="9966" width="11.140625" style="652" customWidth="1"/>
    <col min="9967" max="9967" width="9.85546875" style="652" customWidth="1"/>
    <col min="9968" max="9968" width="1" style="652" customWidth="1"/>
    <col min="9969" max="9969" width="16.5703125" style="652" customWidth="1"/>
    <col min="9970" max="9970" width="0.5703125" style="652" customWidth="1"/>
    <col min="9971" max="9971" width="0.7109375" style="652" customWidth="1"/>
    <col min="9972" max="9972" width="27.85546875" style="652" customWidth="1"/>
    <col min="9973" max="9973" width="0.85546875" style="652" customWidth="1"/>
    <col min="9974" max="9974" width="27.42578125" style="652" customWidth="1"/>
    <col min="9975" max="9975" width="14.7109375" style="652" customWidth="1"/>
    <col min="9976" max="9976" width="0.42578125" style="652" customWidth="1"/>
    <col min="9977" max="9977" width="0.7109375" style="652" customWidth="1"/>
    <col min="9978" max="9978" width="21.7109375" style="652" customWidth="1"/>
    <col min="9979" max="9979" width="1.28515625" style="652" customWidth="1"/>
    <col min="9980" max="9980" width="21.140625" style="652" customWidth="1"/>
    <col min="9981" max="10185" width="11.42578125" style="652"/>
    <col min="10186" max="10186" width="0.7109375" style="652" customWidth="1"/>
    <col min="10187" max="10188" width="1.5703125" style="652" customWidth="1"/>
    <col min="10189" max="10189" width="16.42578125" style="652" customWidth="1"/>
    <col min="10190" max="10192" width="10.42578125" style="652" customWidth="1"/>
    <col min="10193" max="10193" width="8.7109375" style="652" customWidth="1"/>
    <col min="10194" max="10194" width="0.7109375" style="652" customWidth="1"/>
    <col min="10195" max="10195" width="3.140625" style="652" customWidth="1"/>
    <col min="10196" max="10196" width="1.140625" style="652" customWidth="1"/>
    <col min="10197" max="10197" width="18" style="652" customWidth="1"/>
    <col min="10198" max="10198" width="9.42578125" style="652" customWidth="1"/>
    <col min="10199" max="10199" width="8.7109375" style="652" customWidth="1"/>
    <col min="10200" max="10200" width="9.28515625" style="652" customWidth="1"/>
    <col min="10201" max="10201" width="10.140625" style="652" customWidth="1"/>
    <col min="10202" max="10202" width="5.140625" style="652" customWidth="1"/>
    <col min="10203" max="10203" width="10.140625" style="652" customWidth="1"/>
    <col min="10204" max="10204" width="6.42578125" style="652" customWidth="1"/>
    <col min="10205" max="10205" width="11.42578125" style="652"/>
    <col min="10206" max="10206" width="1.28515625" style="652" customWidth="1"/>
    <col min="10207" max="10207" width="1.42578125" style="652" customWidth="1"/>
    <col min="10208" max="10208" width="8.28515625" style="652" customWidth="1"/>
    <col min="10209" max="10209" width="11.42578125" style="652"/>
    <col min="10210" max="10211" width="10.7109375" style="652" customWidth="1"/>
    <col min="10212" max="10212" width="10.28515625" style="652" customWidth="1"/>
    <col min="10213" max="10213" width="11.28515625" style="652" customWidth="1"/>
    <col min="10214" max="10214" width="7.7109375" style="652" customWidth="1"/>
    <col min="10215" max="10215" width="10.140625" style="652" customWidth="1"/>
    <col min="10216" max="10216" width="6.5703125" style="652" customWidth="1"/>
    <col min="10217" max="10217" width="1.140625" style="652" customWidth="1"/>
    <col min="10218" max="10218" width="24.5703125" style="652" customWidth="1"/>
    <col min="10219" max="10219" width="9.85546875" style="652" customWidth="1"/>
    <col min="10220" max="10220" width="10.7109375" style="652" customWidth="1"/>
    <col min="10221" max="10221" width="10.85546875" style="652" customWidth="1"/>
    <col min="10222" max="10222" width="11.140625" style="652" customWidth="1"/>
    <col min="10223" max="10223" width="9.85546875" style="652" customWidth="1"/>
    <col min="10224" max="10224" width="1" style="652" customWidth="1"/>
    <col min="10225" max="10225" width="16.5703125" style="652" customWidth="1"/>
    <col min="10226" max="10226" width="0.5703125" style="652" customWidth="1"/>
    <col min="10227" max="10227" width="0.7109375" style="652" customWidth="1"/>
    <col min="10228" max="10228" width="27.85546875" style="652" customWidth="1"/>
    <col min="10229" max="10229" width="0.85546875" style="652" customWidth="1"/>
    <col min="10230" max="10230" width="27.42578125" style="652" customWidth="1"/>
    <col min="10231" max="10231" width="14.7109375" style="652" customWidth="1"/>
    <col min="10232" max="10232" width="0.42578125" style="652" customWidth="1"/>
    <col min="10233" max="10233" width="0.7109375" style="652" customWidth="1"/>
    <col min="10234" max="10234" width="21.7109375" style="652" customWidth="1"/>
    <col min="10235" max="10235" width="1.28515625" style="652" customWidth="1"/>
    <col min="10236" max="10236" width="21.140625" style="652" customWidth="1"/>
    <col min="10237" max="10441" width="11.42578125" style="652"/>
    <col min="10442" max="10442" width="0.7109375" style="652" customWidth="1"/>
    <col min="10443" max="10444" width="1.5703125" style="652" customWidth="1"/>
    <col min="10445" max="10445" width="16.42578125" style="652" customWidth="1"/>
    <col min="10446" max="10448" width="10.42578125" style="652" customWidth="1"/>
    <col min="10449" max="10449" width="8.7109375" style="652" customWidth="1"/>
    <col min="10450" max="10450" width="0.7109375" style="652" customWidth="1"/>
    <col min="10451" max="10451" width="3.140625" style="652" customWidth="1"/>
    <col min="10452" max="10452" width="1.140625" style="652" customWidth="1"/>
    <col min="10453" max="10453" width="18" style="652" customWidth="1"/>
    <col min="10454" max="10454" width="9.42578125" style="652" customWidth="1"/>
    <col min="10455" max="10455" width="8.7109375" style="652" customWidth="1"/>
    <col min="10456" max="10456" width="9.28515625" style="652" customWidth="1"/>
    <col min="10457" max="10457" width="10.140625" style="652" customWidth="1"/>
    <col min="10458" max="10458" width="5.140625" style="652" customWidth="1"/>
    <col min="10459" max="10459" width="10.140625" style="652" customWidth="1"/>
    <col min="10460" max="10460" width="6.42578125" style="652" customWidth="1"/>
    <col min="10461" max="10461" width="11.42578125" style="652"/>
    <col min="10462" max="10462" width="1.28515625" style="652" customWidth="1"/>
    <col min="10463" max="10463" width="1.42578125" style="652" customWidth="1"/>
    <col min="10464" max="10464" width="8.28515625" style="652" customWidth="1"/>
    <col min="10465" max="10465" width="11.42578125" style="652"/>
    <col min="10466" max="10467" width="10.7109375" style="652" customWidth="1"/>
    <col min="10468" max="10468" width="10.28515625" style="652" customWidth="1"/>
    <col min="10469" max="10469" width="11.28515625" style="652" customWidth="1"/>
    <col min="10470" max="10470" width="7.7109375" style="652" customWidth="1"/>
    <col min="10471" max="10471" width="10.140625" style="652" customWidth="1"/>
    <col min="10472" max="10472" width="6.5703125" style="652" customWidth="1"/>
    <col min="10473" max="10473" width="1.140625" style="652" customWidth="1"/>
    <col min="10474" max="10474" width="24.5703125" style="652" customWidth="1"/>
    <col min="10475" max="10475" width="9.85546875" style="652" customWidth="1"/>
    <col min="10476" max="10476" width="10.7109375" style="652" customWidth="1"/>
    <col min="10477" max="10477" width="10.85546875" style="652" customWidth="1"/>
    <col min="10478" max="10478" width="11.140625" style="652" customWidth="1"/>
    <col min="10479" max="10479" width="9.85546875" style="652" customWidth="1"/>
    <col min="10480" max="10480" width="1" style="652" customWidth="1"/>
    <col min="10481" max="10481" width="16.5703125" style="652" customWidth="1"/>
    <col min="10482" max="10482" width="0.5703125" style="652" customWidth="1"/>
    <col min="10483" max="10483" width="0.7109375" style="652" customWidth="1"/>
    <col min="10484" max="10484" width="27.85546875" style="652" customWidth="1"/>
    <col min="10485" max="10485" width="0.85546875" style="652" customWidth="1"/>
    <col min="10486" max="10486" width="27.42578125" style="652" customWidth="1"/>
    <col min="10487" max="10487" width="14.7109375" style="652" customWidth="1"/>
    <col min="10488" max="10488" width="0.42578125" style="652" customWidth="1"/>
    <col min="10489" max="10489" width="0.7109375" style="652" customWidth="1"/>
    <col min="10490" max="10490" width="21.7109375" style="652" customWidth="1"/>
    <col min="10491" max="10491" width="1.28515625" style="652" customWidth="1"/>
    <col min="10492" max="10492" width="21.140625" style="652" customWidth="1"/>
    <col min="10493" max="10697" width="11.42578125" style="652"/>
    <col min="10698" max="10698" width="0.7109375" style="652" customWidth="1"/>
    <col min="10699" max="10700" width="1.5703125" style="652" customWidth="1"/>
    <col min="10701" max="10701" width="16.42578125" style="652" customWidth="1"/>
    <col min="10702" max="10704" width="10.42578125" style="652" customWidth="1"/>
    <col min="10705" max="10705" width="8.7109375" style="652" customWidth="1"/>
    <col min="10706" max="10706" width="0.7109375" style="652" customWidth="1"/>
    <col min="10707" max="10707" width="3.140625" style="652" customWidth="1"/>
    <col min="10708" max="10708" width="1.140625" style="652" customWidth="1"/>
    <col min="10709" max="10709" width="18" style="652" customWidth="1"/>
    <col min="10710" max="10710" width="9.42578125" style="652" customWidth="1"/>
    <col min="10711" max="10711" width="8.7109375" style="652" customWidth="1"/>
    <col min="10712" max="10712" width="9.28515625" style="652" customWidth="1"/>
    <col min="10713" max="10713" width="10.140625" style="652" customWidth="1"/>
    <col min="10714" max="10714" width="5.140625" style="652" customWidth="1"/>
    <col min="10715" max="10715" width="10.140625" style="652" customWidth="1"/>
    <col min="10716" max="10716" width="6.42578125" style="652" customWidth="1"/>
    <col min="10717" max="10717" width="11.42578125" style="652"/>
    <col min="10718" max="10718" width="1.28515625" style="652" customWidth="1"/>
    <col min="10719" max="10719" width="1.42578125" style="652" customWidth="1"/>
    <col min="10720" max="10720" width="8.28515625" style="652" customWidth="1"/>
    <col min="10721" max="10721" width="11.42578125" style="652"/>
    <col min="10722" max="10723" width="10.7109375" style="652" customWidth="1"/>
    <col min="10724" max="10724" width="10.28515625" style="652" customWidth="1"/>
    <col min="10725" max="10725" width="11.28515625" style="652" customWidth="1"/>
    <col min="10726" max="10726" width="7.7109375" style="652" customWidth="1"/>
    <col min="10727" max="10727" width="10.140625" style="652" customWidth="1"/>
    <col min="10728" max="10728" width="6.5703125" style="652" customWidth="1"/>
    <col min="10729" max="10729" width="1.140625" style="652" customWidth="1"/>
    <col min="10730" max="10730" width="24.5703125" style="652" customWidth="1"/>
    <col min="10731" max="10731" width="9.85546875" style="652" customWidth="1"/>
    <col min="10732" max="10732" width="10.7109375" style="652" customWidth="1"/>
    <col min="10733" max="10733" width="10.85546875" style="652" customWidth="1"/>
    <col min="10734" max="10734" width="11.140625" style="652" customWidth="1"/>
    <col min="10735" max="10735" width="9.85546875" style="652" customWidth="1"/>
    <col min="10736" max="10736" width="1" style="652" customWidth="1"/>
    <col min="10737" max="10737" width="16.5703125" style="652" customWidth="1"/>
    <col min="10738" max="10738" width="0.5703125" style="652" customWidth="1"/>
    <col min="10739" max="10739" width="0.7109375" style="652" customWidth="1"/>
    <col min="10740" max="10740" width="27.85546875" style="652" customWidth="1"/>
    <col min="10741" max="10741" width="0.85546875" style="652" customWidth="1"/>
    <col min="10742" max="10742" width="27.42578125" style="652" customWidth="1"/>
    <col min="10743" max="10743" width="14.7109375" style="652" customWidth="1"/>
    <col min="10744" max="10744" width="0.42578125" style="652" customWidth="1"/>
    <col min="10745" max="10745" width="0.7109375" style="652" customWidth="1"/>
    <col min="10746" max="10746" width="21.7109375" style="652" customWidth="1"/>
    <col min="10747" max="10747" width="1.28515625" style="652" customWidth="1"/>
    <col min="10748" max="10748" width="21.140625" style="652" customWidth="1"/>
    <col min="10749" max="10953" width="11.42578125" style="652"/>
    <col min="10954" max="10954" width="0.7109375" style="652" customWidth="1"/>
    <col min="10955" max="10956" width="1.5703125" style="652" customWidth="1"/>
    <col min="10957" max="10957" width="16.42578125" style="652" customWidth="1"/>
    <col min="10958" max="10960" width="10.42578125" style="652" customWidth="1"/>
    <col min="10961" max="10961" width="8.7109375" style="652" customWidth="1"/>
    <col min="10962" max="10962" width="0.7109375" style="652" customWidth="1"/>
    <col min="10963" max="10963" width="3.140625" style="652" customWidth="1"/>
    <col min="10964" max="10964" width="1.140625" style="652" customWidth="1"/>
    <col min="10965" max="10965" width="18" style="652" customWidth="1"/>
    <col min="10966" max="10966" width="9.42578125" style="652" customWidth="1"/>
    <col min="10967" max="10967" width="8.7109375" style="652" customWidth="1"/>
    <col min="10968" max="10968" width="9.28515625" style="652" customWidth="1"/>
    <col min="10969" max="10969" width="10.140625" style="652" customWidth="1"/>
    <col min="10970" max="10970" width="5.140625" style="652" customWidth="1"/>
    <col min="10971" max="10971" width="10.140625" style="652" customWidth="1"/>
    <col min="10972" max="10972" width="6.42578125" style="652" customWidth="1"/>
    <col min="10973" max="10973" width="11.42578125" style="652"/>
    <col min="10974" max="10974" width="1.28515625" style="652" customWidth="1"/>
    <col min="10975" max="10975" width="1.42578125" style="652" customWidth="1"/>
    <col min="10976" max="10976" width="8.28515625" style="652" customWidth="1"/>
    <col min="10977" max="10977" width="11.42578125" style="652"/>
    <col min="10978" max="10979" width="10.7109375" style="652" customWidth="1"/>
    <col min="10980" max="10980" width="10.28515625" style="652" customWidth="1"/>
    <col min="10981" max="10981" width="11.28515625" style="652" customWidth="1"/>
    <col min="10982" max="10982" width="7.7109375" style="652" customWidth="1"/>
    <col min="10983" max="10983" width="10.140625" style="652" customWidth="1"/>
    <col min="10984" max="10984" width="6.5703125" style="652" customWidth="1"/>
    <col min="10985" max="10985" width="1.140625" style="652" customWidth="1"/>
    <col min="10986" max="10986" width="24.5703125" style="652" customWidth="1"/>
    <col min="10987" max="10987" width="9.85546875" style="652" customWidth="1"/>
    <col min="10988" max="10988" width="10.7109375" style="652" customWidth="1"/>
    <col min="10989" max="10989" width="10.85546875" style="652" customWidth="1"/>
    <col min="10990" max="10990" width="11.140625" style="652" customWidth="1"/>
    <col min="10991" max="10991" width="9.85546875" style="652" customWidth="1"/>
    <col min="10992" max="10992" width="1" style="652" customWidth="1"/>
    <col min="10993" max="10993" width="16.5703125" style="652" customWidth="1"/>
    <col min="10994" max="10994" width="0.5703125" style="652" customWidth="1"/>
    <col min="10995" max="10995" width="0.7109375" style="652" customWidth="1"/>
    <col min="10996" max="10996" width="27.85546875" style="652" customWidth="1"/>
    <col min="10997" max="10997" width="0.85546875" style="652" customWidth="1"/>
    <col min="10998" max="10998" width="27.42578125" style="652" customWidth="1"/>
    <col min="10999" max="10999" width="14.7109375" style="652" customWidth="1"/>
    <col min="11000" max="11000" width="0.42578125" style="652" customWidth="1"/>
    <col min="11001" max="11001" width="0.7109375" style="652" customWidth="1"/>
    <col min="11002" max="11002" width="21.7109375" style="652" customWidth="1"/>
    <col min="11003" max="11003" width="1.28515625" style="652" customWidth="1"/>
    <col min="11004" max="11004" width="21.140625" style="652" customWidth="1"/>
    <col min="11005" max="11209" width="11.42578125" style="652"/>
    <col min="11210" max="11210" width="0.7109375" style="652" customWidth="1"/>
    <col min="11211" max="11212" width="1.5703125" style="652" customWidth="1"/>
    <col min="11213" max="11213" width="16.42578125" style="652" customWidth="1"/>
    <col min="11214" max="11216" width="10.42578125" style="652" customWidth="1"/>
    <col min="11217" max="11217" width="8.7109375" style="652" customWidth="1"/>
    <col min="11218" max="11218" width="0.7109375" style="652" customWidth="1"/>
    <col min="11219" max="11219" width="3.140625" style="652" customWidth="1"/>
    <col min="11220" max="11220" width="1.140625" style="652" customWidth="1"/>
    <col min="11221" max="11221" width="18" style="652" customWidth="1"/>
    <col min="11222" max="11222" width="9.42578125" style="652" customWidth="1"/>
    <col min="11223" max="11223" width="8.7109375" style="652" customWidth="1"/>
    <col min="11224" max="11224" width="9.28515625" style="652" customWidth="1"/>
    <col min="11225" max="11225" width="10.140625" style="652" customWidth="1"/>
    <col min="11226" max="11226" width="5.140625" style="652" customWidth="1"/>
    <col min="11227" max="11227" width="10.140625" style="652" customWidth="1"/>
    <col min="11228" max="11228" width="6.42578125" style="652" customWidth="1"/>
    <col min="11229" max="11229" width="11.42578125" style="652"/>
    <col min="11230" max="11230" width="1.28515625" style="652" customWidth="1"/>
    <col min="11231" max="11231" width="1.42578125" style="652" customWidth="1"/>
    <col min="11232" max="11232" width="8.28515625" style="652" customWidth="1"/>
    <col min="11233" max="11233" width="11.42578125" style="652"/>
    <col min="11234" max="11235" width="10.7109375" style="652" customWidth="1"/>
    <col min="11236" max="11236" width="10.28515625" style="652" customWidth="1"/>
    <col min="11237" max="11237" width="11.28515625" style="652" customWidth="1"/>
    <col min="11238" max="11238" width="7.7109375" style="652" customWidth="1"/>
    <col min="11239" max="11239" width="10.140625" style="652" customWidth="1"/>
    <col min="11240" max="11240" width="6.5703125" style="652" customWidth="1"/>
    <col min="11241" max="11241" width="1.140625" style="652" customWidth="1"/>
    <col min="11242" max="11242" width="24.5703125" style="652" customWidth="1"/>
    <col min="11243" max="11243" width="9.85546875" style="652" customWidth="1"/>
    <col min="11244" max="11244" width="10.7109375" style="652" customWidth="1"/>
    <col min="11245" max="11245" width="10.85546875" style="652" customWidth="1"/>
    <col min="11246" max="11246" width="11.140625" style="652" customWidth="1"/>
    <col min="11247" max="11247" width="9.85546875" style="652" customWidth="1"/>
    <col min="11248" max="11248" width="1" style="652" customWidth="1"/>
    <col min="11249" max="11249" width="16.5703125" style="652" customWidth="1"/>
    <col min="11250" max="11250" width="0.5703125" style="652" customWidth="1"/>
    <col min="11251" max="11251" width="0.7109375" style="652" customWidth="1"/>
    <col min="11252" max="11252" width="27.85546875" style="652" customWidth="1"/>
    <col min="11253" max="11253" width="0.85546875" style="652" customWidth="1"/>
    <col min="11254" max="11254" width="27.42578125" style="652" customWidth="1"/>
    <col min="11255" max="11255" width="14.7109375" style="652" customWidth="1"/>
    <col min="11256" max="11256" width="0.42578125" style="652" customWidth="1"/>
    <col min="11257" max="11257" width="0.7109375" style="652" customWidth="1"/>
    <col min="11258" max="11258" width="21.7109375" style="652" customWidth="1"/>
    <col min="11259" max="11259" width="1.28515625" style="652" customWidth="1"/>
    <col min="11260" max="11260" width="21.140625" style="652" customWidth="1"/>
    <col min="11261" max="11465" width="11.42578125" style="652"/>
    <col min="11466" max="11466" width="0.7109375" style="652" customWidth="1"/>
    <col min="11467" max="11468" width="1.5703125" style="652" customWidth="1"/>
    <col min="11469" max="11469" width="16.42578125" style="652" customWidth="1"/>
    <col min="11470" max="11472" width="10.42578125" style="652" customWidth="1"/>
    <col min="11473" max="11473" width="8.7109375" style="652" customWidth="1"/>
    <col min="11474" max="11474" width="0.7109375" style="652" customWidth="1"/>
    <col min="11475" max="11475" width="3.140625" style="652" customWidth="1"/>
    <col min="11476" max="11476" width="1.140625" style="652" customWidth="1"/>
    <col min="11477" max="11477" width="18" style="652" customWidth="1"/>
    <col min="11478" max="11478" width="9.42578125" style="652" customWidth="1"/>
    <col min="11479" max="11479" width="8.7109375" style="652" customWidth="1"/>
    <col min="11480" max="11480" width="9.28515625" style="652" customWidth="1"/>
    <col min="11481" max="11481" width="10.140625" style="652" customWidth="1"/>
    <col min="11482" max="11482" width="5.140625" style="652" customWidth="1"/>
    <col min="11483" max="11483" width="10.140625" style="652" customWidth="1"/>
    <col min="11484" max="11484" width="6.42578125" style="652" customWidth="1"/>
    <col min="11485" max="11485" width="11.42578125" style="652"/>
    <col min="11486" max="11486" width="1.28515625" style="652" customWidth="1"/>
    <col min="11487" max="11487" width="1.42578125" style="652" customWidth="1"/>
    <col min="11488" max="11488" width="8.28515625" style="652" customWidth="1"/>
    <col min="11489" max="11489" width="11.42578125" style="652"/>
    <col min="11490" max="11491" width="10.7109375" style="652" customWidth="1"/>
    <col min="11492" max="11492" width="10.28515625" style="652" customWidth="1"/>
    <col min="11493" max="11493" width="11.28515625" style="652" customWidth="1"/>
    <col min="11494" max="11494" width="7.7109375" style="652" customWidth="1"/>
    <col min="11495" max="11495" width="10.140625" style="652" customWidth="1"/>
    <col min="11496" max="11496" width="6.5703125" style="652" customWidth="1"/>
    <col min="11497" max="11497" width="1.140625" style="652" customWidth="1"/>
    <col min="11498" max="11498" width="24.5703125" style="652" customWidth="1"/>
    <col min="11499" max="11499" width="9.85546875" style="652" customWidth="1"/>
    <col min="11500" max="11500" width="10.7109375" style="652" customWidth="1"/>
    <col min="11501" max="11501" width="10.85546875" style="652" customWidth="1"/>
    <col min="11502" max="11502" width="11.140625" style="652" customWidth="1"/>
    <col min="11503" max="11503" width="9.85546875" style="652" customWidth="1"/>
    <col min="11504" max="11504" width="1" style="652" customWidth="1"/>
    <col min="11505" max="11505" width="16.5703125" style="652" customWidth="1"/>
    <col min="11506" max="11506" width="0.5703125" style="652" customWidth="1"/>
    <col min="11507" max="11507" width="0.7109375" style="652" customWidth="1"/>
    <col min="11508" max="11508" width="27.85546875" style="652" customWidth="1"/>
    <col min="11509" max="11509" width="0.85546875" style="652" customWidth="1"/>
    <col min="11510" max="11510" width="27.42578125" style="652" customWidth="1"/>
    <col min="11511" max="11511" width="14.7109375" style="652" customWidth="1"/>
    <col min="11512" max="11512" width="0.42578125" style="652" customWidth="1"/>
    <col min="11513" max="11513" width="0.7109375" style="652" customWidth="1"/>
    <col min="11514" max="11514" width="21.7109375" style="652" customWidth="1"/>
    <col min="11515" max="11515" width="1.28515625" style="652" customWidth="1"/>
    <col min="11516" max="11516" width="21.140625" style="652" customWidth="1"/>
    <col min="11517" max="11721" width="11.42578125" style="652"/>
    <col min="11722" max="11722" width="0.7109375" style="652" customWidth="1"/>
    <col min="11723" max="11724" width="1.5703125" style="652" customWidth="1"/>
    <col min="11725" max="11725" width="16.42578125" style="652" customWidth="1"/>
    <col min="11726" max="11728" width="10.42578125" style="652" customWidth="1"/>
    <col min="11729" max="11729" width="8.7109375" style="652" customWidth="1"/>
    <col min="11730" max="11730" width="0.7109375" style="652" customWidth="1"/>
    <col min="11731" max="11731" width="3.140625" style="652" customWidth="1"/>
    <col min="11732" max="11732" width="1.140625" style="652" customWidth="1"/>
    <col min="11733" max="11733" width="18" style="652" customWidth="1"/>
    <col min="11734" max="11734" width="9.42578125" style="652" customWidth="1"/>
    <col min="11735" max="11735" width="8.7109375" style="652" customWidth="1"/>
    <col min="11736" max="11736" width="9.28515625" style="652" customWidth="1"/>
    <col min="11737" max="11737" width="10.140625" style="652" customWidth="1"/>
    <col min="11738" max="11738" width="5.140625" style="652" customWidth="1"/>
    <col min="11739" max="11739" width="10.140625" style="652" customWidth="1"/>
    <col min="11740" max="11740" width="6.42578125" style="652" customWidth="1"/>
    <col min="11741" max="11741" width="11.42578125" style="652"/>
    <col min="11742" max="11742" width="1.28515625" style="652" customWidth="1"/>
    <col min="11743" max="11743" width="1.42578125" style="652" customWidth="1"/>
    <col min="11744" max="11744" width="8.28515625" style="652" customWidth="1"/>
    <col min="11745" max="11745" width="11.42578125" style="652"/>
    <col min="11746" max="11747" width="10.7109375" style="652" customWidth="1"/>
    <col min="11748" max="11748" width="10.28515625" style="652" customWidth="1"/>
    <col min="11749" max="11749" width="11.28515625" style="652" customWidth="1"/>
    <col min="11750" max="11750" width="7.7109375" style="652" customWidth="1"/>
    <col min="11751" max="11751" width="10.140625" style="652" customWidth="1"/>
    <col min="11752" max="11752" width="6.5703125" style="652" customWidth="1"/>
    <col min="11753" max="11753" width="1.140625" style="652" customWidth="1"/>
    <col min="11754" max="11754" width="24.5703125" style="652" customWidth="1"/>
    <col min="11755" max="11755" width="9.85546875" style="652" customWidth="1"/>
    <col min="11756" max="11756" width="10.7109375" style="652" customWidth="1"/>
    <col min="11757" max="11757" width="10.85546875" style="652" customWidth="1"/>
    <col min="11758" max="11758" width="11.140625" style="652" customWidth="1"/>
    <col min="11759" max="11759" width="9.85546875" style="652" customWidth="1"/>
    <col min="11760" max="11760" width="1" style="652" customWidth="1"/>
    <col min="11761" max="11761" width="16.5703125" style="652" customWidth="1"/>
    <col min="11762" max="11762" width="0.5703125" style="652" customWidth="1"/>
    <col min="11763" max="11763" width="0.7109375" style="652" customWidth="1"/>
    <col min="11764" max="11764" width="27.85546875" style="652" customWidth="1"/>
    <col min="11765" max="11765" width="0.85546875" style="652" customWidth="1"/>
    <col min="11766" max="11766" width="27.42578125" style="652" customWidth="1"/>
    <col min="11767" max="11767" width="14.7109375" style="652" customWidth="1"/>
    <col min="11768" max="11768" width="0.42578125" style="652" customWidth="1"/>
    <col min="11769" max="11769" width="0.7109375" style="652" customWidth="1"/>
    <col min="11770" max="11770" width="21.7109375" style="652" customWidth="1"/>
    <col min="11771" max="11771" width="1.28515625" style="652" customWidth="1"/>
    <col min="11772" max="11772" width="21.140625" style="652" customWidth="1"/>
    <col min="11773" max="11977" width="11.42578125" style="652"/>
    <col min="11978" max="11978" width="0.7109375" style="652" customWidth="1"/>
    <col min="11979" max="11980" width="1.5703125" style="652" customWidth="1"/>
    <col min="11981" max="11981" width="16.42578125" style="652" customWidth="1"/>
    <col min="11982" max="11984" width="10.42578125" style="652" customWidth="1"/>
    <col min="11985" max="11985" width="8.7109375" style="652" customWidth="1"/>
    <col min="11986" max="11986" width="0.7109375" style="652" customWidth="1"/>
    <col min="11987" max="11987" width="3.140625" style="652" customWidth="1"/>
    <col min="11988" max="11988" width="1.140625" style="652" customWidth="1"/>
    <col min="11989" max="11989" width="18" style="652" customWidth="1"/>
    <col min="11990" max="11990" width="9.42578125" style="652" customWidth="1"/>
    <col min="11991" max="11991" width="8.7109375" style="652" customWidth="1"/>
    <col min="11992" max="11992" width="9.28515625" style="652" customWidth="1"/>
    <col min="11993" max="11993" width="10.140625" style="652" customWidth="1"/>
    <col min="11994" max="11994" width="5.140625" style="652" customWidth="1"/>
    <col min="11995" max="11995" width="10.140625" style="652" customWidth="1"/>
    <col min="11996" max="11996" width="6.42578125" style="652" customWidth="1"/>
    <col min="11997" max="11997" width="11.42578125" style="652"/>
    <col min="11998" max="11998" width="1.28515625" style="652" customWidth="1"/>
    <col min="11999" max="11999" width="1.42578125" style="652" customWidth="1"/>
    <col min="12000" max="12000" width="8.28515625" style="652" customWidth="1"/>
    <col min="12001" max="12001" width="11.42578125" style="652"/>
    <col min="12002" max="12003" width="10.7109375" style="652" customWidth="1"/>
    <col min="12004" max="12004" width="10.28515625" style="652" customWidth="1"/>
    <col min="12005" max="12005" width="11.28515625" style="652" customWidth="1"/>
    <col min="12006" max="12006" width="7.7109375" style="652" customWidth="1"/>
    <col min="12007" max="12007" width="10.140625" style="652" customWidth="1"/>
    <col min="12008" max="12008" width="6.5703125" style="652" customWidth="1"/>
    <col min="12009" max="12009" width="1.140625" style="652" customWidth="1"/>
    <col min="12010" max="12010" width="24.5703125" style="652" customWidth="1"/>
    <col min="12011" max="12011" width="9.85546875" style="652" customWidth="1"/>
    <col min="12012" max="12012" width="10.7109375" style="652" customWidth="1"/>
    <col min="12013" max="12013" width="10.85546875" style="652" customWidth="1"/>
    <col min="12014" max="12014" width="11.140625" style="652" customWidth="1"/>
    <col min="12015" max="12015" width="9.85546875" style="652" customWidth="1"/>
    <col min="12016" max="12016" width="1" style="652" customWidth="1"/>
    <col min="12017" max="12017" width="16.5703125" style="652" customWidth="1"/>
    <col min="12018" max="12018" width="0.5703125" style="652" customWidth="1"/>
    <col min="12019" max="12019" width="0.7109375" style="652" customWidth="1"/>
    <col min="12020" max="12020" width="27.85546875" style="652" customWidth="1"/>
    <col min="12021" max="12021" width="0.85546875" style="652" customWidth="1"/>
    <col min="12022" max="12022" width="27.42578125" style="652" customWidth="1"/>
    <col min="12023" max="12023" width="14.7109375" style="652" customWidth="1"/>
    <col min="12024" max="12024" width="0.42578125" style="652" customWidth="1"/>
    <col min="12025" max="12025" width="0.7109375" style="652" customWidth="1"/>
    <col min="12026" max="12026" width="21.7109375" style="652" customWidth="1"/>
    <col min="12027" max="12027" width="1.28515625" style="652" customWidth="1"/>
    <col min="12028" max="12028" width="21.140625" style="652" customWidth="1"/>
    <col min="12029" max="12233" width="11.42578125" style="652"/>
    <col min="12234" max="12234" width="0.7109375" style="652" customWidth="1"/>
    <col min="12235" max="12236" width="1.5703125" style="652" customWidth="1"/>
    <col min="12237" max="12237" width="16.42578125" style="652" customWidth="1"/>
    <col min="12238" max="12240" width="10.42578125" style="652" customWidth="1"/>
    <col min="12241" max="12241" width="8.7109375" style="652" customWidth="1"/>
    <col min="12242" max="12242" width="0.7109375" style="652" customWidth="1"/>
    <col min="12243" max="12243" width="3.140625" style="652" customWidth="1"/>
    <col min="12244" max="12244" width="1.140625" style="652" customWidth="1"/>
    <col min="12245" max="12245" width="18" style="652" customWidth="1"/>
    <col min="12246" max="12246" width="9.42578125" style="652" customWidth="1"/>
    <col min="12247" max="12247" width="8.7109375" style="652" customWidth="1"/>
    <col min="12248" max="12248" width="9.28515625" style="652" customWidth="1"/>
    <col min="12249" max="12249" width="10.140625" style="652" customWidth="1"/>
    <col min="12250" max="12250" width="5.140625" style="652" customWidth="1"/>
    <col min="12251" max="12251" width="10.140625" style="652" customWidth="1"/>
    <col min="12252" max="12252" width="6.42578125" style="652" customWidth="1"/>
    <col min="12253" max="12253" width="11.42578125" style="652"/>
    <col min="12254" max="12254" width="1.28515625" style="652" customWidth="1"/>
    <col min="12255" max="12255" width="1.42578125" style="652" customWidth="1"/>
    <col min="12256" max="12256" width="8.28515625" style="652" customWidth="1"/>
    <col min="12257" max="12257" width="11.42578125" style="652"/>
    <col min="12258" max="12259" width="10.7109375" style="652" customWidth="1"/>
    <col min="12260" max="12260" width="10.28515625" style="652" customWidth="1"/>
    <col min="12261" max="12261" width="11.28515625" style="652" customWidth="1"/>
    <col min="12262" max="12262" width="7.7109375" style="652" customWidth="1"/>
    <col min="12263" max="12263" width="10.140625" style="652" customWidth="1"/>
    <col min="12264" max="12264" width="6.5703125" style="652" customWidth="1"/>
    <col min="12265" max="12265" width="1.140625" style="652" customWidth="1"/>
    <col min="12266" max="12266" width="24.5703125" style="652" customWidth="1"/>
    <col min="12267" max="12267" width="9.85546875" style="652" customWidth="1"/>
    <col min="12268" max="12268" width="10.7109375" style="652" customWidth="1"/>
    <col min="12269" max="12269" width="10.85546875" style="652" customWidth="1"/>
    <col min="12270" max="12270" width="11.140625" style="652" customWidth="1"/>
    <col min="12271" max="12271" width="9.85546875" style="652" customWidth="1"/>
    <col min="12272" max="12272" width="1" style="652" customWidth="1"/>
    <col min="12273" max="12273" width="16.5703125" style="652" customWidth="1"/>
    <col min="12274" max="12274" width="0.5703125" style="652" customWidth="1"/>
    <col min="12275" max="12275" width="0.7109375" style="652" customWidth="1"/>
    <col min="12276" max="12276" width="27.85546875" style="652" customWidth="1"/>
    <col min="12277" max="12277" width="0.85546875" style="652" customWidth="1"/>
    <col min="12278" max="12278" width="27.42578125" style="652" customWidth="1"/>
    <col min="12279" max="12279" width="14.7109375" style="652" customWidth="1"/>
    <col min="12280" max="12280" width="0.42578125" style="652" customWidth="1"/>
    <col min="12281" max="12281" width="0.7109375" style="652" customWidth="1"/>
    <col min="12282" max="12282" width="21.7109375" style="652" customWidth="1"/>
    <col min="12283" max="12283" width="1.28515625" style="652" customWidth="1"/>
    <col min="12284" max="12284" width="21.140625" style="652" customWidth="1"/>
    <col min="12285" max="12489" width="11.42578125" style="652"/>
    <col min="12490" max="12490" width="0.7109375" style="652" customWidth="1"/>
    <col min="12491" max="12492" width="1.5703125" style="652" customWidth="1"/>
    <col min="12493" max="12493" width="16.42578125" style="652" customWidth="1"/>
    <col min="12494" max="12496" width="10.42578125" style="652" customWidth="1"/>
    <col min="12497" max="12497" width="8.7109375" style="652" customWidth="1"/>
    <col min="12498" max="12498" width="0.7109375" style="652" customWidth="1"/>
    <col min="12499" max="12499" width="3.140625" style="652" customWidth="1"/>
    <col min="12500" max="12500" width="1.140625" style="652" customWidth="1"/>
    <col min="12501" max="12501" width="18" style="652" customWidth="1"/>
    <col min="12502" max="12502" width="9.42578125" style="652" customWidth="1"/>
    <col min="12503" max="12503" width="8.7109375" style="652" customWidth="1"/>
    <col min="12504" max="12504" width="9.28515625" style="652" customWidth="1"/>
    <col min="12505" max="12505" width="10.140625" style="652" customWidth="1"/>
    <col min="12506" max="12506" width="5.140625" style="652" customWidth="1"/>
    <col min="12507" max="12507" width="10.140625" style="652" customWidth="1"/>
    <col min="12508" max="12508" width="6.42578125" style="652" customWidth="1"/>
    <col min="12509" max="12509" width="11.42578125" style="652"/>
    <col min="12510" max="12510" width="1.28515625" style="652" customWidth="1"/>
    <col min="12511" max="12511" width="1.42578125" style="652" customWidth="1"/>
    <col min="12512" max="12512" width="8.28515625" style="652" customWidth="1"/>
    <col min="12513" max="12513" width="11.42578125" style="652"/>
    <col min="12514" max="12515" width="10.7109375" style="652" customWidth="1"/>
    <col min="12516" max="12516" width="10.28515625" style="652" customWidth="1"/>
    <col min="12517" max="12517" width="11.28515625" style="652" customWidth="1"/>
    <col min="12518" max="12518" width="7.7109375" style="652" customWidth="1"/>
    <col min="12519" max="12519" width="10.140625" style="652" customWidth="1"/>
    <col min="12520" max="12520" width="6.5703125" style="652" customWidth="1"/>
    <col min="12521" max="12521" width="1.140625" style="652" customWidth="1"/>
    <col min="12522" max="12522" width="24.5703125" style="652" customWidth="1"/>
    <col min="12523" max="12523" width="9.85546875" style="652" customWidth="1"/>
    <col min="12524" max="12524" width="10.7109375" style="652" customWidth="1"/>
    <col min="12525" max="12525" width="10.85546875" style="652" customWidth="1"/>
    <col min="12526" max="12526" width="11.140625" style="652" customWidth="1"/>
    <col min="12527" max="12527" width="9.85546875" style="652" customWidth="1"/>
    <col min="12528" max="12528" width="1" style="652" customWidth="1"/>
    <col min="12529" max="12529" width="16.5703125" style="652" customWidth="1"/>
    <col min="12530" max="12530" width="0.5703125" style="652" customWidth="1"/>
    <col min="12531" max="12531" width="0.7109375" style="652" customWidth="1"/>
    <col min="12532" max="12532" width="27.85546875" style="652" customWidth="1"/>
    <col min="12533" max="12533" width="0.85546875" style="652" customWidth="1"/>
    <col min="12534" max="12534" width="27.42578125" style="652" customWidth="1"/>
    <col min="12535" max="12535" width="14.7109375" style="652" customWidth="1"/>
    <col min="12536" max="12536" width="0.42578125" style="652" customWidth="1"/>
    <col min="12537" max="12537" width="0.7109375" style="652" customWidth="1"/>
    <col min="12538" max="12538" width="21.7109375" style="652" customWidth="1"/>
    <col min="12539" max="12539" width="1.28515625" style="652" customWidth="1"/>
    <col min="12540" max="12540" width="21.140625" style="652" customWidth="1"/>
    <col min="12541" max="12745" width="11.42578125" style="652"/>
    <col min="12746" max="12746" width="0.7109375" style="652" customWidth="1"/>
    <col min="12747" max="12748" width="1.5703125" style="652" customWidth="1"/>
    <col min="12749" max="12749" width="16.42578125" style="652" customWidth="1"/>
    <col min="12750" max="12752" width="10.42578125" style="652" customWidth="1"/>
    <col min="12753" max="12753" width="8.7109375" style="652" customWidth="1"/>
    <col min="12754" max="12754" width="0.7109375" style="652" customWidth="1"/>
    <col min="12755" max="12755" width="3.140625" style="652" customWidth="1"/>
    <col min="12756" max="12756" width="1.140625" style="652" customWidth="1"/>
    <col min="12757" max="12757" width="18" style="652" customWidth="1"/>
    <col min="12758" max="12758" width="9.42578125" style="652" customWidth="1"/>
    <col min="12759" max="12759" width="8.7109375" style="652" customWidth="1"/>
    <col min="12760" max="12760" width="9.28515625" style="652" customWidth="1"/>
    <col min="12761" max="12761" width="10.140625" style="652" customWidth="1"/>
    <col min="12762" max="12762" width="5.140625" style="652" customWidth="1"/>
    <col min="12763" max="12763" width="10.140625" style="652" customWidth="1"/>
    <col min="12764" max="12764" width="6.42578125" style="652" customWidth="1"/>
    <col min="12765" max="12765" width="11.42578125" style="652"/>
    <col min="12766" max="12766" width="1.28515625" style="652" customWidth="1"/>
    <col min="12767" max="12767" width="1.42578125" style="652" customWidth="1"/>
    <col min="12768" max="12768" width="8.28515625" style="652" customWidth="1"/>
    <col min="12769" max="12769" width="11.42578125" style="652"/>
    <col min="12770" max="12771" width="10.7109375" style="652" customWidth="1"/>
    <col min="12772" max="12772" width="10.28515625" style="652" customWidth="1"/>
    <col min="12773" max="12773" width="11.28515625" style="652" customWidth="1"/>
    <col min="12774" max="12774" width="7.7109375" style="652" customWidth="1"/>
    <col min="12775" max="12775" width="10.140625" style="652" customWidth="1"/>
    <col min="12776" max="12776" width="6.5703125" style="652" customWidth="1"/>
    <col min="12777" max="12777" width="1.140625" style="652" customWidth="1"/>
    <col min="12778" max="12778" width="24.5703125" style="652" customWidth="1"/>
    <col min="12779" max="12779" width="9.85546875" style="652" customWidth="1"/>
    <col min="12780" max="12780" width="10.7109375" style="652" customWidth="1"/>
    <col min="12781" max="12781" width="10.85546875" style="652" customWidth="1"/>
    <col min="12782" max="12782" width="11.140625" style="652" customWidth="1"/>
    <col min="12783" max="12783" width="9.85546875" style="652" customWidth="1"/>
    <col min="12784" max="12784" width="1" style="652" customWidth="1"/>
    <col min="12785" max="12785" width="16.5703125" style="652" customWidth="1"/>
    <col min="12786" max="12786" width="0.5703125" style="652" customWidth="1"/>
    <col min="12787" max="12787" width="0.7109375" style="652" customWidth="1"/>
    <col min="12788" max="12788" width="27.85546875" style="652" customWidth="1"/>
    <col min="12789" max="12789" width="0.85546875" style="652" customWidth="1"/>
    <col min="12790" max="12790" width="27.42578125" style="652" customWidth="1"/>
    <col min="12791" max="12791" width="14.7109375" style="652" customWidth="1"/>
    <col min="12792" max="12792" width="0.42578125" style="652" customWidth="1"/>
    <col min="12793" max="12793" width="0.7109375" style="652" customWidth="1"/>
    <col min="12794" max="12794" width="21.7109375" style="652" customWidth="1"/>
    <col min="12795" max="12795" width="1.28515625" style="652" customWidth="1"/>
    <col min="12796" max="12796" width="21.140625" style="652" customWidth="1"/>
    <col min="12797" max="13001" width="11.42578125" style="652"/>
    <col min="13002" max="13002" width="0.7109375" style="652" customWidth="1"/>
    <col min="13003" max="13004" width="1.5703125" style="652" customWidth="1"/>
    <col min="13005" max="13005" width="16.42578125" style="652" customWidth="1"/>
    <col min="13006" max="13008" width="10.42578125" style="652" customWidth="1"/>
    <col min="13009" max="13009" width="8.7109375" style="652" customWidth="1"/>
    <col min="13010" max="13010" width="0.7109375" style="652" customWidth="1"/>
    <col min="13011" max="13011" width="3.140625" style="652" customWidth="1"/>
    <col min="13012" max="13012" width="1.140625" style="652" customWidth="1"/>
    <col min="13013" max="13013" width="18" style="652" customWidth="1"/>
    <col min="13014" max="13014" width="9.42578125" style="652" customWidth="1"/>
    <col min="13015" max="13015" width="8.7109375" style="652" customWidth="1"/>
    <col min="13016" max="13016" width="9.28515625" style="652" customWidth="1"/>
    <col min="13017" max="13017" width="10.140625" style="652" customWidth="1"/>
    <col min="13018" max="13018" width="5.140625" style="652" customWidth="1"/>
    <col min="13019" max="13019" width="10.140625" style="652" customWidth="1"/>
    <col min="13020" max="13020" width="6.42578125" style="652" customWidth="1"/>
    <col min="13021" max="13021" width="11.42578125" style="652"/>
    <col min="13022" max="13022" width="1.28515625" style="652" customWidth="1"/>
    <col min="13023" max="13023" width="1.42578125" style="652" customWidth="1"/>
    <col min="13024" max="13024" width="8.28515625" style="652" customWidth="1"/>
    <col min="13025" max="13025" width="11.42578125" style="652"/>
    <col min="13026" max="13027" width="10.7109375" style="652" customWidth="1"/>
    <col min="13028" max="13028" width="10.28515625" style="652" customWidth="1"/>
    <col min="13029" max="13029" width="11.28515625" style="652" customWidth="1"/>
    <col min="13030" max="13030" width="7.7109375" style="652" customWidth="1"/>
    <col min="13031" max="13031" width="10.140625" style="652" customWidth="1"/>
    <col min="13032" max="13032" width="6.5703125" style="652" customWidth="1"/>
    <col min="13033" max="13033" width="1.140625" style="652" customWidth="1"/>
    <col min="13034" max="13034" width="24.5703125" style="652" customWidth="1"/>
    <col min="13035" max="13035" width="9.85546875" style="652" customWidth="1"/>
    <col min="13036" max="13036" width="10.7109375" style="652" customWidth="1"/>
    <col min="13037" max="13037" width="10.85546875" style="652" customWidth="1"/>
    <col min="13038" max="13038" width="11.140625" style="652" customWidth="1"/>
    <col min="13039" max="13039" width="9.85546875" style="652" customWidth="1"/>
    <col min="13040" max="13040" width="1" style="652" customWidth="1"/>
    <col min="13041" max="13041" width="16.5703125" style="652" customWidth="1"/>
    <col min="13042" max="13042" width="0.5703125" style="652" customWidth="1"/>
    <col min="13043" max="13043" width="0.7109375" style="652" customWidth="1"/>
    <col min="13044" max="13044" width="27.85546875" style="652" customWidth="1"/>
    <col min="13045" max="13045" width="0.85546875" style="652" customWidth="1"/>
    <col min="13046" max="13046" width="27.42578125" style="652" customWidth="1"/>
    <col min="13047" max="13047" width="14.7109375" style="652" customWidth="1"/>
    <col min="13048" max="13048" width="0.42578125" style="652" customWidth="1"/>
    <col min="13049" max="13049" width="0.7109375" style="652" customWidth="1"/>
    <col min="13050" max="13050" width="21.7109375" style="652" customWidth="1"/>
    <col min="13051" max="13051" width="1.28515625" style="652" customWidth="1"/>
    <col min="13052" max="13052" width="21.140625" style="652" customWidth="1"/>
    <col min="13053" max="13257" width="11.42578125" style="652"/>
    <col min="13258" max="13258" width="0.7109375" style="652" customWidth="1"/>
    <col min="13259" max="13260" width="1.5703125" style="652" customWidth="1"/>
    <col min="13261" max="13261" width="16.42578125" style="652" customWidth="1"/>
    <col min="13262" max="13264" width="10.42578125" style="652" customWidth="1"/>
    <col min="13265" max="13265" width="8.7109375" style="652" customWidth="1"/>
    <col min="13266" max="13266" width="0.7109375" style="652" customWidth="1"/>
    <col min="13267" max="13267" width="3.140625" style="652" customWidth="1"/>
    <col min="13268" max="13268" width="1.140625" style="652" customWidth="1"/>
    <col min="13269" max="13269" width="18" style="652" customWidth="1"/>
    <col min="13270" max="13270" width="9.42578125" style="652" customWidth="1"/>
    <col min="13271" max="13271" width="8.7109375" style="652" customWidth="1"/>
    <col min="13272" max="13272" width="9.28515625" style="652" customWidth="1"/>
    <col min="13273" max="13273" width="10.140625" style="652" customWidth="1"/>
    <col min="13274" max="13274" width="5.140625" style="652" customWidth="1"/>
    <col min="13275" max="13275" width="10.140625" style="652" customWidth="1"/>
    <col min="13276" max="13276" width="6.42578125" style="652" customWidth="1"/>
    <col min="13277" max="13277" width="11.42578125" style="652"/>
    <col min="13278" max="13278" width="1.28515625" style="652" customWidth="1"/>
    <col min="13279" max="13279" width="1.42578125" style="652" customWidth="1"/>
    <col min="13280" max="13280" width="8.28515625" style="652" customWidth="1"/>
    <col min="13281" max="13281" width="11.42578125" style="652"/>
    <col min="13282" max="13283" width="10.7109375" style="652" customWidth="1"/>
    <col min="13284" max="13284" width="10.28515625" style="652" customWidth="1"/>
    <col min="13285" max="13285" width="11.28515625" style="652" customWidth="1"/>
    <col min="13286" max="13286" width="7.7109375" style="652" customWidth="1"/>
    <col min="13287" max="13287" width="10.140625" style="652" customWidth="1"/>
    <col min="13288" max="13288" width="6.5703125" style="652" customWidth="1"/>
    <col min="13289" max="13289" width="1.140625" style="652" customWidth="1"/>
    <col min="13290" max="13290" width="24.5703125" style="652" customWidth="1"/>
    <col min="13291" max="13291" width="9.85546875" style="652" customWidth="1"/>
    <col min="13292" max="13292" width="10.7109375" style="652" customWidth="1"/>
    <col min="13293" max="13293" width="10.85546875" style="652" customWidth="1"/>
    <col min="13294" max="13294" width="11.140625" style="652" customWidth="1"/>
    <col min="13295" max="13295" width="9.85546875" style="652" customWidth="1"/>
    <col min="13296" max="13296" width="1" style="652" customWidth="1"/>
    <col min="13297" max="13297" width="16.5703125" style="652" customWidth="1"/>
    <col min="13298" max="13298" width="0.5703125" style="652" customWidth="1"/>
    <col min="13299" max="13299" width="0.7109375" style="652" customWidth="1"/>
    <col min="13300" max="13300" width="27.85546875" style="652" customWidth="1"/>
    <col min="13301" max="13301" width="0.85546875" style="652" customWidth="1"/>
    <col min="13302" max="13302" width="27.42578125" style="652" customWidth="1"/>
    <col min="13303" max="13303" width="14.7109375" style="652" customWidth="1"/>
    <col min="13304" max="13304" width="0.42578125" style="652" customWidth="1"/>
    <col min="13305" max="13305" width="0.7109375" style="652" customWidth="1"/>
    <col min="13306" max="13306" width="21.7109375" style="652" customWidth="1"/>
    <col min="13307" max="13307" width="1.28515625" style="652" customWidth="1"/>
    <col min="13308" max="13308" width="21.140625" style="652" customWidth="1"/>
    <col min="13309" max="13513" width="11.42578125" style="652"/>
    <col min="13514" max="13514" width="0.7109375" style="652" customWidth="1"/>
    <col min="13515" max="13516" width="1.5703125" style="652" customWidth="1"/>
    <col min="13517" max="13517" width="16.42578125" style="652" customWidth="1"/>
    <col min="13518" max="13520" width="10.42578125" style="652" customWidth="1"/>
    <col min="13521" max="13521" width="8.7109375" style="652" customWidth="1"/>
    <col min="13522" max="13522" width="0.7109375" style="652" customWidth="1"/>
    <col min="13523" max="13523" width="3.140625" style="652" customWidth="1"/>
    <col min="13524" max="13524" width="1.140625" style="652" customWidth="1"/>
    <col min="13525" max="13525" width="18" style="652" customWidth="1"/>
    <col min="13526" max="13526" width="9.42578125" style="652" customWidth="1"/>
    <col min="13527" max="13527" width="8.7109375" style="652" customWidth="1"/>
    <col min="13528" max="13528" width="9.28515625" style="652" customWidth="1"/>
    <col min="13529" max="13529" width="10.140625" style="652" customWidth="1"/>
    <col min="13530" max="13530" width="5.140625" style="652" customWidth="1"/>
    <col min="13531" max="13531" width="10.140625" style="652" customWidth="1"/>
    <col min="13532" max="13532" width="6.42578125" style="652" customWidth="1"/>
    <col min="13533" max="13533" width="11.42578125" style="652"/>
    <col min="13534" max="13534" width="1.28515625" style="652" customWidth="1"/>
    <col min="13535" max="13535" width="1.42578125" style="652" customWidth="1"/>
    <col min="13536" max="13536" width="8.28515625" style="652" customWidth="1"/>
    <col min="13537" max="13537" width="11.42578125" style="652"/>
    <col min="13538" max="13539" width="10.7109375" style="652" customWidth="1"/>
    <col min="13540" max="13540" width="10.28515625" style="652" customWidth="1"/>
    <col min="13541" max="13541" width="11.28515625" style="652" customWidth="1"/>
    <col min="13542" max="13542" width="7.7109375" style="652" customWidth="1"/>
    <col min="13543" max="13543" width="10.140625" style="652" customWidth="1"/>
    <col min="13544" max="13544" width="6.5703125" style="652" customWidth="1"/>
    <col min="13545" max="13545" width="1.140625" style="652" customWidth="1"/>
    <col min="13546" max="13546" width="24.5703125" style="652" customWidth="1"/>
    <col min="13547" max="13547" width="9.85546875" style="652" customWidth="1"/>
    <col min="13548" max="13548" width="10.7109375" style="652" customWidth="1"/>
    <col min="13549" max="13549" width="10.85546875" style="652" customWidth="1"/>
    <col min="13550" max="13550" width="11.140625" style="652" customWidth="1"/>
    <col min="13551" max="13551" width="9.85546875" style="652" customWidth="1"/>
    <col min="13552" max="13552" width="1" style="652" customWidth="1"/>
    <col min="13553" max="13553" width="16.5703125" style="652" customWidth="1"/>
    <col min="13554" max="13554" width="0.5703125" style="652" customWidth="1"/>
    <col min="13555" max="13555" width="0.7109375" style="652" customWidth="1"/>
    <col min="13556" max="13556" width="27.85546875" style="652" customWidth="1"/>
    <col min="13557" max="13557" width="0.85546875" style="652" customWidth="1"/>
    <col min="13558" max="13558" width="27.42578125" style="652" customWidth="1"/>
    <col min="13559" max="13559" width="14.7109375" style="652" customWidth="1"/>
    <col min="13560" max="13560" width="0.42578125" style="652" customWidth="1"/>
    <col min="13561" max="13561" width="0.7109375" style="652" customWidth="1"/>
    <col min="13562" max="13562" width="21.7109375" style="652" customWidth="1"/>
    <col min="13563" max="13563" width="1.28515625" style="652" customWidth="1"/>
    <col min="13564" max="13564" width="21.140625" style="652" customWidth="1"/>
    <col min="13565" max="13769" width="11.42578125" style="652"/>
    <col min="13770" max="13770" width="0.7109375" style="652" customWidth="1"/>
    <col min="13771" max="13772" width="1.5703125" style="652" customWidth="1"/>
    <col min="13773" max="13773" width="16.42578125" style="652" customWidth="1"/>
    <col min="13774" max="13776" width="10.42578125" style="652" customWidth="1"/>
    <col min="13777" max="13777" width="8.7109375" style="652" customWidth="1"/>
    <col min="13778" max="13778" width="0.7109375" style="652" customWidth="1"/>
    <col min="13779" max="13779" width="3.140625" style="652" customWidth="1"/>
    <col min="13780" max="13780" width="1.140625" style="652" customWidth="1"/>
    <col min="13781" max="13781" width="18" style="652" customWidth="1"/>
    <col min="13782" max="13782" width="9.42578125" style="652" customWidth="1"/>
    <col min="13783" max="13783" width="8.7109375" style="652" customWidth="1"/>
    <col min="13784" max="13784" width="9.28515625" style="652" customWidth="1"/>
    <col min="13785" max="13785" width="10.140625" style="652" customWidth="1"/>
    <col min="13786" max="13786" width="5.140625" style="652" customWidth="1"/>
    <col min="13787" max="13787" width="10.140625" style="652" customWidth="1"/>
    <col min="13788" max="13788" width="6.42578125" style="652" customWidth="1"/>
    <col min="13789" max="13789" width="11.42578125" style="652"/>
    <col min="13790" max="13790" width="1.28515625" style="652" customWidth="1"/>
    <col min="13791" max="13791" width="1.42578125" style="652" customWidth="1"/>
    <col min="13792" max="13792" width="8.28515625" style="652" customWidth="1"/>
    <col min="13793" max="13793" width="11.42578125" style="652"/>
    <col min="13794" max="13795" width="10.7109375" style="652" customWidth="1"/>
    <col min="13796" max="13796" width="10.28515625" style="652" customWidth="1"/>
    <col min="13797" max="13797" width="11.28515625" style="652" customWidth="1"/>
    <col min="13798" max="13798" width="7.7109375" style="652" customWidth="1"/>
    <col min="13799" max="13799" width="10.140625" style="652" customWidth="1"/>
    <col min="13800" max="13800" width="6.5703125" style="652" customWidth="1"/>
    <col min="13801" max="13801" width="1.140625" style="652" customWidth="1"/>
    <col min="13802" max="13802" width="24.5703125" style="652" customWidth="1"/>
    <col min="13803" max="13803" width="9.85546875" style="652" customWidth="1"/>
    <col min="13804" max="13804" width="10.7109375" style="652" customWidth="1"/>
    <col min="13805" max="13805" width="10.85546875" style="652" customWidth="1"/>
    <col min="13806" max="13806" width="11.140625" style="652" customWidth="1"/>
    <col min="13807" max="13807" width="9.85546875" style="652" customWidth="1"/>
    <col min="13808" max="13808" width="1" style="652" customWidth="1"/>
    <col min="13809" max="13809" width="16.5703125" style="652" customWidth="1"/>
    <col min="13810" max="13810" width="0.5703125" style="652" customWidth="1"/>
    <col min="13811" max="13811" width="0.7109375" style="652" customWidth="1"/>
    <col min="13812" max="13812" width="27.85546875" style="652" customWidth="1"/>
    <col min="13813" max="13813" width="0.85546875" style="652" customWidth="1"/>
    <col min="13814" max="13814" width="27.42578125" style="652" customWidth="1"/>
    <col min="13815" max="13815" width="14.7109375" style="652" customWidth="1"/>
    <col min="13816" max="13816" width="0.42578125" style="652" customWidth="1"/>
    <col min="13817" max="13817" width="0.7109375" style="652" customWidth="1"/>
    <col min="13818" max="13818" width="21.7109375" style="652" customWidth="1"/>
    <col min="13819" max="13819" width="1.28515625" style="652" customWidth="1"/>
    <col min="13820" max="13820" width="21.140625" style="652" customWidth="1"/>
    <col min="13821" max="14025" width="11.42578125" style="652"/>
    <col min="14026" max="14026" width="0.7109375" style="652" customWidth="1"/>
    <col min="14027" max="14028" width="1.5703125" style="652" customWidth="1"/>
    <col min="14029" max="14029" width="16.42578125" style="652" customWidth="1"/>
    <col min="14030" max="14032" width="10.42578125" style="652" customWidth="1"/>
    <col min="14033" max="14033" width="8.7109375" style="652" customWidth="1"/>
    <col min="14034" max="14034" width="0.7109375" style="652" customWidth="1"/>
    <col min="14035" max="14035" width="3.140625" style="652" customWidth="1"/>
    <col min="14036" max="14036" width="1.140625" style="652" customWidth="1"/>
    <col min="14037" max="14037" width="18" style="652" customWidth="1"/>
    <col min="14038" max="14038" width="9.42578125" style="652" customWidth="1"/>
    <col min="14039" max="14039" width="8.7109375" style="652" customWidth="1"/>
    <col min="14040" max="14040" width="9.28515625" style="652" customWidth="1"/>
    <col min="14041" max="14041" width="10.140625" style="652" customWidth="1"/>
    <col min="14042" max="14042" width="5.140625" style="652" customWidth="1"/>
    <col min="14043" max="14043" width="10.140625" style="652" customWidth="1"/>
    <col min="14044" max="14044" width="6.42578125" style="652" customWidth="1"/>
    <col min="14045" max="14045" width="11.42578125" style="652"/>
    <col min="14046" max="14046" width="1.28515625" style="652" customWidth="1"/>
    <col min="14047" max="14047" width="1.42578125" style="652" customWidth="1"/>
    <col min="14048" max="14048" width="8.28515625" style="652" customWidth="1"/>
    <col min="14049" max="14049" width="11.42578125" style="652"/>
    <col min="14050" max="14051" width="10.7109375" style="652" customWidth="1"/>
    <col min="14052" max="14052" width="10.28515625" style="652" customWidth="1"/>
    <col min="14053" max="14053" width="11.28515625" style="652" customWidth="1"/>
    <col min="14054" max="14054" width="7.7109375" style="652" customWidth="1"/>
    <col min="14055" max="14055" width="10.140625" style="652" customWidth="1"/>
    <col min="14056" max="14056" width="6.5703125" style="652" customWidth="1"/>
    <col min="14057" max="14057" width="1.140625" style="652" customWidth="1"/>
    <col min="14058" max="14058" width="24.5703125" style="652" customWidth="1"/>
    <col min="14059" max="14059" width="9.85546875" style="652" customWidth="1"/>
    <col min="14060" max="14060" width="10.7109375" style="652" customWidth="1"/>
    <col min="14061" max="14061" width="10.85546875" style="652" customWidth="1"/>
    <col min="14062" max="14062" width="11.140625" style="652" customWidth="1"/>
    <col min="14063" max="14063" width="9.85546875" style="652" customWidth="1"/>
    <col min="14064" max="14064" width="1" style="652" customWidth="1"/>
    <col min="14065" max="14065" width="16.5703125" style="652" customWidth="1"/>
    <col min="14066" max="14066" width="0.5703125" style="652" customWidth="1"/>
    <col min="14067" max="14067" width="0.7109375" style="652" customWidth="1"/>
    <col min="14068" max="14068" width="27.85546875" style="652" customWidth="1"/>
    <col min="14069" max="14069" width="0.85546875" style="652" customWidth="1"/>
    <col min="14070" max="14070" width="27.42578125" style="652" customWidth="1"/>
    <col min="14071" max="14071" width="14.7109375" style="652" customWidth="1"/>
    <col min="14072" max="14072" width="0.42578125" style="652" customWidth="1"/>
    <col min="14073" max="14073" width="0.7109375" style="652" customWidth="1"/>
    <col min="14074" max="14074" width="21.7109375" style="652" customWidth="1"/>
    <col min="14075" max="14075" width="1.28515625" style="652" customWidth="1"/>
    <col min="14076" max="14076" width="21.140625" style="652" customWidth="1"/>
    <col min="14077" max="14281" width="11.42578125" style="652"/>
    <col min="14282" max="14282" width="0.7109375" style="652" customWidth="1"/>
    <col min="14283" max="14284" width="1.5703125" style="652" customWidth="1"/>
    <col min="14285" max="14285" width="16.42578125" style="652" customWidth="1"/>
    <col min="14286" max="14288" width="10.42578125" style="652" customWidth="1"/>
    <col min="14289" max="14289" width="8.7109375" style="652" customWidth="1"/>
    <col min="14290" max="14290" width="0.7109375" style="652" customWidth="1"/>
    <col min="14291" max="14291" width="3.140625" style="652" customWidth="1"/>
    <col min="14292" max="14292" width="1.140625" style="652" customWidth="1"/>
    <col min="14293" max="14293" width="18" style="652" customWidth="1"/>
    <col min="14294" max="14294" width="9.42578125" style="652" customWidth="1"/>
    <col min="14295" max="14295" width="8.7109375" style="652" customWidth="1"/>
    <col min="14296" max="14296" width="9.28515625" style="652" customWidth="1"/>
    <col min="14297" max="14297" width="10.140625" style="652" customWidth="1"/>
    <col min="14298" max="14298" width="5.140625" style="652" customWidth="1"/>
    <col min="14299" max="14299" width="10.140625" style="652" customWidth="1"/>
    <col min="14300" max="14300" width="6.42578125" style="652" customWidth="1"/>
    <col min="14301" max="14301" width="11.42578125" style="652"/>
    <col min="14302" max="14302" width="1.28515625" style="652" customWidth="1"/>
    <col min="14303" max="14303" width="1.42578125" style="652" customWidth="1"/>
    <col min="14304" max="14304" width="8.28515625" style="652" customWidth="1"/>
    <col min="14305" max="14305" width="11.42578125" style="652"/>
    <col min="14306" max="14307" width="10.7109375" style="652" customWidth="1"/>
    <col min="14308" max="14308" width="10.28515625" style="652" customWidth="1"/>
    <col min="14309" max="14309" width="11.28515625" style="652" customWidth="1"/>
    <col min="14310" max="14310" width="7.7109375" style="652" customWidth="1"/>
    <col min="14311" max="14311" width="10.140625" style="652" customWidth="1"/>
    <col min="14312" max="14312" width="6.5703125" style="652" customWidth="1"/>
    <col min="14313" max="14313" width="1.140625" style="652" customWidth="1"/>
    <col min="14314" max="14314" width="24.5703125" style="652" customWidth="1"/>
    <col min="14315" max="14315" width="9.85546875" style="652" customWidth="1"/>
    <col min="14316" max="14316" width="10.7109375" style="652" customWidth="1"/>
    <col min="14317" max="14317" width="10.85546875" style="652" customWidth="1"/>
    <col min="14318" max="14318" width="11.140625" style="652" customWidth="1"/>
    <col min="14319" max="14319" width="9.85546875" style="652" customWidth="1"/>
    <col min="14320" max="14320" width="1" style="652" customWidth="1"/>
    <col min="14321" max="14321" width="16.5703125" style="652" customWidth="1"/>
    <col min="14322" max="14322" width="0.5703125" style="652" customWidth="1"/>
    <col min="14323" max="14323" width="0.7109375" style="652" customWidth="1"/>
    <col min="14324" max="14324" width="27.85546875" style="652" customWidth="1"/>
    <col min="14325" max="14325" width="0.85546875" style="652" customWidth="1"/>
    <col min="14326" max="14326" width="27.42578125" style="652" customWidth="1"/>
    <col min="14327" max="14327" width="14.7109375" style="652" customWidth="1"/>
    <col min="14328" max="14328" width="0.42578125" style="652" customWidth="1"/>
    <col min="14329" max="14329" width="0.7109375" style="652" customWidth="1"/>
    <col min="14330" max="14330" width="21.7109375" style="652" customWidth="1"/>
    <col min="14331" max="14331" width="1.28515625" style="652" customWidth="1"/>
    <col min="14332" max="14332" width="21.140625" style="652" customWidth="1"/>
    <col min="14333" max="14537" width="11.42578125" style="652"/>
    <col min="14538" max="14538" width="0.7109375" style="652" customWidth="1"/>
    <col min="14539" max="14540" width="1.5703125" style="652" customWidth="1"/>
    <col min="14541" max="14541" width="16.42578125" style="652" customWidth="1"/>
    <col min="14542" max="14544" width="10.42578125" style="652" customWidth="1"/>
    <col min="14545" max="14545" width="8.7109375" style="652" customWidth="1"/>
    <col min="14546" max="14546" width="0.7109375" style="652" customWidth="1"/>
    <col min="14547" max="14547" width="3.140625" style="652" customWidth="1"/>
    <col min="14548" max="14548" width="1.140625" style="652" customWidth="1"/>
    <col min="14549" max="14549" width="18" style="652" customWidth="1"/>
    <col min="14550" max="14550" width="9.42578125" style="652" customWidth="1"/>
    <col min="14551" max="14551" width="8.7109375" style="652" customWidth="1"/>
    <col min="14552" max="14552" width="9.28515625" style="652" customWidth="1"/>
    <col min="14553" max="14553" width="10.140625" style="652" customWidth="1"/>
    <col min="14554" max="14554" width="5.140625" style="652" customWidth="1"/>
    <col min="14555" max="14555" width="10.140625" style="652" customWidth="1"/>
    <col min="14556" max="14556" width="6.42578125" style="652" customWidth="1"/>
    <col min="14557" max="14557" width="11.42578125" style="652"/>
    <col min="14558" max="14558" width="1.28515625" style="652" customWidth="1"/>
    <col min="14559" max="14559" width="1.42578125" style="652" customWidth="1"/>
    <col min="14560" max="14560" width="8.28515625" style="652" customWidth="1"/>
    <col min="14561" max="14561" width="11.42578125" style="652"/>
    <col min="14562" max="14563" width="10.7109375" style="652" customWidth="1"/>
    <col min="14564" max="14564" width="10.28515625" style="652" customWidth="1"/>
    <col min="14565" max="14565" width="11.28515625" style="652" customWidth="1"/>
    <col min="14566" max="14566" width="7.7109375" style="652" customWidth="1"/>
    <col min="14567" max="14567" width="10.140625" style="652" customWidth="1"/>
    <col min="14568" max="14568" width="6.5703125" style="652" customWidth="1"/>
    <col min="14569" max="14569" width="1.140625" style="652" customWidth="1"/>
    <col min="14570" max="14570" width="24.5703125" style="652" customWidth="1"/>
    <col min="14571" max="14571" width="9.85546875" style="652" customWidth="1"/>
    <col min="14572" max="14572" width="10.7109375" style="652" customWidth="1"/>
    <col min="14573" max="14573" width="10.85546875" style="652" customWidth="1"/>
    <col min="14574" max="14574" width="11.140625" style="652" customWidth="1"/>
    <col min="14575" max="14575" width="9.85546875" style="652" customWidth="1"/>
    <col min="14576" max="14576" width="1" style="652" customWidth="1"/>
    <col min="14577" max="14577" width="16.5703125" style="652" customWidth="1"/>
    <col min="14578" max="14578" width="0.5703125" style="652" customWidth="1"/>
    <col min="14579" max="14579" width="0.7109375" style="652" customWidth="1"/>
    <col min="14580" max="14580" width="27.85546875" style="652" customWidth="1"/>
    <col min="14581" max="14581" width="0.85546875" style="652" customWidth="1"/>
    <col min="14582" max="14582" width="27.42578125" style="652" customWidth="1"/>
    <col min="14583" max="14583" width="14.7109375" style="652" customWidth="1"/>
    <col min="14584" max="14584" width="0.42578125" style="652" customWidth="1"/>
    <col min="14585" max="14585" width="0.7109375" style="652" customWidth="1"/>
    <col min="14586" max="14586" width="21.7109375" style="652" customWidth="1"/>
    <col min="14587" max="14587" width="1.28515625" style="652" customWidth="1"/>
    <col min="14588" max="14588" width="21.140625" style="652" customWidth="1"/>
    <col min="14589" max="14793" width="11.42578125" style="652"/>
    <col min="14794" max="14794" width="0.7109375" style="652" customWidth="1"/>
    <col min="14795" max="14796" width="1.5703125" style="652" customWidth="1"/>
    <col min="14797" max="14797" width="16.42578125" style="652" customWidth="1"/>
    <col min="14798" max="14800" width="10.42578125" style="652" customWidth="1"/>
    <col min="14801" max="14801" width="8.7109375" style="652" customWidth="1"/>
    <col min="14802" max="14802" width="0.7109375" style="652" customWidth="1"/>
    <col min="14803" max="14803" width="3.140625" style="652" customWidth="1"/>
    <col min="14804" max="14804" width="1.140625" style="652" customWidth="1"/>
    <col min="14805" max="14805" width="18" style="652" customWidth="1"/>
    <col min="14806" max="14806" width="9.42578125" style="652" customWidth="1"/>
    <col min="14807" max="14807" width="8.7109375" style="652" customWidth="1"/>
    <col min="14808" max="14808" width="9.28515625" style="652" customWidth="1"/>
    <col min="14809" max="14809" width="10.140625" style="652" customWidth="1"/>
    <col min="14810" max="14810" width="5.140625" style="652" customWidth="1"/>
    <col min="14811" max="14811" width="10.140625" style="652" customWidth="1"/>
    <col min="14812" max="14812" width="6.42578125" style="652" customWidth="1"/>
    <col min="14813" max="14813" width="11.42578125" style="652"/>
    <col min="14814" max="14814" width="1.28515625" style="652" customWidth="1"/>
    <col min="14815" max="14815" width="1.42578125" style="652" customWidth="1"/>
    <col min="14816" max="14816" width="8.28515625" style="652" customWidth="1"/>
    <col min="14817" max="14817" width="11.42578125" style="652"/>
    <col min="14818" max="14819" width="10.7109375" style="652" customWidth="1"/>
    <col min="14820" max="14820" width="10.28515625" style="652" customWidth="1"/>
    <col min="14821" max="14821" width="11.28515625" style="652" customWidth="1"/>
    <col min="14822" max="14822" width="7.7109375" style="652" customWidth="1"/>
    <col min="14823" max="14823" width="10.140625" style="652" customWidth="1"/>
    <col min="14824" max="14824" width="6.5703125" style="652" customWidth="1"/>
    <col min="14825" max="14825" width="1.140625" style="652" customWidth="1"/>
    <col min="14826" max="14826" width="24.5703125" style="652" customWidth="1"/>
    <col min="14827" max="14827" width="9.85546875" style="652" customWidth="1"/>
    <col min="14828" max="14828" width="10.7109375" style="652" customWidth="1"/>
    <col min="14829" max="14829" width="10.85546875" style="652" customWidth="1"/>
    <col min="14830" max="14830" width="11.140625" style="652" customWidth="1"/>
    <col min="14831" max="14831" width="9.85546875" style="652" customWidth="1"/>
    <col min="14832" max="14832" width="1" style="652" customWidth="1"/>
    <col min="14833" max="14833" width="16.5703125" style="652" customWidth="1"/>
    <col min="14834" max="14834" width="0.5703125" style="652" customWidth="1"/>
    <col min="14835" max="14835" width="0.7109375" style="652" customWidth="1"/>
    <col min="14836" max="14836" width="27.85546875" style="652" customWidth="1"/>
    <col min="14837" max="14837" width="0.85546875" style="652" customWidth="1"/>
    <col min="14838" max="14838" width="27.42578125" style="652" customWidth="1"/>
    <col min="14839" max="14839" width="14.7109375" style="652" customWidth="1"/>
    <col min="14840" max="14840" width="0.42578125" style="652" customWidth="1"/>
    <col min="14841" max="14841" width="0.7109375" style="652" customWidth="1"/>
    <col min="14842" max="14842" width="21.7109375" style="652" customWidth="1"/>
    <col min="14843" max="14843" width="1.28515625" style="652" customWidth="1"/>
    <col min="14844" max="14844" width="21.140625" style="652" customWidth="1"/>
    <col min="14845" max="15049" width="11.42578125" style="652"/>
    <col min="15050" max="15050" width="0.7109375" style="652" customWidth="1"/>
    <col min="15051" max="15052" width="1.5703125" style="652" customWidth="1"/>
    <col min="15053" max="15053" width="16.42578125" style="652" customWidth="1"/>
    <col min="15054" max="15056" width="10.42578125" style="652" customWidth="1"/>
    <col min="15057" max="15057" width="8.7109375" style="652" customWidth="1"/>
    <col min="15058" max="15058" width="0.7109375" style="652" customWidth="1"/>
    <col min="15059" max="15059" width="3.140625" style="652" customWidth="1"/>
    <col min="15060" max="15060" width="1.140625" style="652" customWidth="1"/>
    <col min="15061" max="15061" width="18" style="652" customWidth="1"/>
    <col min="15062" max="15062" width="9.42578125" style="652" customWidth="1"/>
    <col min="15063" max="15063" width="8.7109375" style="652" customWidth="1"/>
    <col min="15064" max="15064" width="9.28515625" style="652" customWidth="1"/>
    <col min="15065" max="15065" width="10.140625" style="652" customWidth="1"/>
    <col min="15066" max="15066" width="5.140625" style="652" customWidth="1"/>
    <col min="15067" max="15067" width="10.140625" style="652" customWidth="1"/>
    <col min="15068" max="15068" width="6.42578125" style="652" customWidth="1"/>
    <col min="15069" max="15069" width="11.42578125" style="652"/>
    <col min="15070" max="15070" width="1.28515625" style="652" customWidth="1"/>
    <col min="15071" max="15071" width="1.42578125" style="652" customWidth="1"/>
    <col min="15072" max="15072" width="8.28515625" style="652" customWidth="1"/>
    <col min="15073" max="15073" width="11.42578125" style="652"/>
    <col min="15074" max="15075" width="10.7109375" style="652" customWidth="1"/>
    <col min="15076" max="15076" width="10.28515625" style="652" customWidth="1"/>
    <col min="15077" max="15077" width="11.28515625" style="652" customWidth="1"/>
    <col min="15078" max="15078" width="7.7109375" style="652" customWidth="1"/>
    <col min="15079" max="15079" width="10.140625" style="652" customWidth="1"/>
    <col min="15080" max="15080" width="6.5703125" style="652" customWidth="1"/>
    <col min="15081" max="15081" width="1.140625" style="652" customWidth="1"/>
    <col min="15082" max="15082" width="24.5703125" style="652" customWidth="1"/>
    <col min="15083" max="15083" width="9.85546875" style="652" customWidth="1"/>
    <col min="15084" max="15084" width="10.7109375" style="652" customWidth="1"/>
    <col min="15085" max="15085" width="10.85546875" style="652" customWidth="1"/>
    <col min="15086" max="15086" width="11.140625" style="652" customWidth="1"/>
    <col min="15087" max="15087" width="9.85546875" style="652" customWidth="1"/>
    <col min="15088" max="15088" width="1" style="652" customWidth="1"/>
    <col min="15089" max="15089" width="16.5703125" style="652" customWidth="1"/>
    <col min="15090" max="15090" width="0.5703125" style="652" customWidth="1"/>
    <col min="15091" max="15091" width="0.7109375" style="652" customWidth="1"/>
    <col min="15092" max="15092" width="27.85546875" style="652" customWidth="1"/>
    <col min="15093" max="15093" width="0.85546875" style="652" customWidth="1"/>
    <col min="15094" max="15094" width="27.42578125" style="652" customWidth="1"/>
    <col min="15095" max="15095" width="14.7109375" style="652" customWidth="1"/>
    <col min="15096" max="15096" width="0.42578125" style="652" customWidth="1"/>
    <col min="15097" max="15097" width="0.7109375" style="652" customWidth="1"/>
    <col min="15098" max="15098" width="21.7109375" style="652" customWidth="1"/>
    <col min="15099" max="15099" width="1.28515625" style="652" customWidth="1"/>
    <col min="15100" max="15100" width="21.140625" style="652" customWidth="1"/>
    <col min="15101" max="15305" width="11.42578125" style="652"/>
    <col min="15306" max="15306" width="0.7109375" style="652" customWidth="1"/>
    <col min="15307" max="15308" width="1.5703125" style="652" customWidth="1"/>
    <col min="15309" max="15309" width="16.42578125" style="652" customWidth="1"/>
    <col min="15310" max="15312" width="10.42578125" style="652" customWidth="1"/>
    <col min="15313" max="15313" width="8.7109375" style="652" customWidth="1"/>
    <col min="15314" max="15314" width="0.7109375" style="652" customWidth="1"/>
    <col min="15315" max="15315" width="3.140625" style="652" customWidth="1"/>
    <col min="15316" max="15316" width="1.140625" style="652" customWidth="1"/>
    <col min="15317" max="15317" width="18" style="652" customWidth="1"/>
    <col min="15318" max="15318" width="9.42578125" style="652" customWidth="1"/>
    <col min="15319" max="15319" width="8.7109375" style="652" customWidth="1"/>
    <col min="15320" max="15320" width="9.28515625" style="652" customWidth="1"/>
    <col min="15321" max="15321" width="10.140625" style="652" customWidth="1"/>
    <col min="15322" max="15322" width="5.140625" style="652" customWidth="1"/>
    <col min="15323" max="15323" width="10.140625" style="652" customWidth="1"/>
    <col min="15324" max="15324" width="6.42578125" style="652" customWidth="1"/>
    <col min="15325" max="15325" width="11.42578125" style="652"/>
    <col min="15326" max="15326" width="1.28515625" style="652" customWidth="1"/>
    <col min="15327" max="15327" width="1.42578125" style="652" customWidth="1"/>
    <col min="15328" max="15328" width="8.28515625" style="652" customWidth="1"/>
    <col min="15329" max="15329" width="11.42578125" style="652"/>
    <col min="15330" max="15331" width="10.7109375" style="652" customWidth="1"/>
    <col min="15332" max="15332" width="10.28515625" style="652" customWidth="1"/>
    <col min="15333" max="15333" width="11.28515625" style="652" customWidth="1"/>
    <col min="15334" max="15334" width="7.7109375" style="652" customWidth="1"/>
    <col min="15335" max="15335" width="10.140625" style="652" customWidth="1"/>
    <col min="15336" max="15336" width="6.5703125" style="652" customWidth="1"/>
    <col min="15337" max="15337" width="1.140625" style="652" customWidth="1"/>
    <col min="15338" max="15338" width="24.5703125" style="652" customWidth="1"/>
    <col min="15339" max="15339" width="9.85546875" style="652" customWidth="1"/>
    <col min="15340" max="15340" width="10.7109375" style="652" customWidth="1"/>
    <col min="15341" max="15341" width="10.85546875" style="652" customWidth="1"/>
    <col min="15342" max="15342" width="11.140625" style="652" customWidth="1"/>
    <col min="15343" max="15343" width="9.85546875" style="652" customWidth="1"/>
    <col min="15344" max="15344" width="1" style="652" customWidth="1"/>
    <col min="15345" max="15345" width="16.5703125" style="652" customWidth="1"/>
    <col min="15346" max="15346" width="0.5703125" style="652" customWidth="1"/>
    <col min="15347" max="15347" width="0.7109375" style="652" customWidth="1"/>
    <col min="15348" max="15348" width="27.85546875" style="652" customWidth="1"/>
    <col min="15349" max="15349" width="0.85546875" style="652" customWidth="1"/>
    <col min="15350" max="15350" width="27.42578125" style="652" customWidth="1"/>
    <col min="15351" max="15351" width="14.7109375" style="652" customWidth="1"/>
    <col min="15352" max="15352" width="0.42578125" style="652" customWidth="1"/>
    <col min="15353" max="15353" width="0.7109375" style="652" customWidth="1"/>
    <col min="15354" max="15354" width="21.7109375" style="652" customWidth="1"/>
    <col min="15355" max="15355" width="1.28515625" style="652" customWidth="1"/>
    <col min="15356" max="15356" width="21.140625" style="652" customWidth="1"/>
    <col min="15357" max="15561" width="11.42578125" style="652"/>
    <col min="15562" max="15562" width="0.7109375" style="652" customWidth="1"/>
    <col min="15563" max="15564" width="1.5703125" style="652" customWidth="1"/>
    <col min="15565" max="15565" width="16.42578125" style="652" customWidth="1"/>
    <col min="15566" max="15568" width="10.42578125" style="652" customWidth="1"/>
    <col min="15569" max="15569" width="8.7109375" style="652" customWidth="1"/>
    <col min="15570" max="15570" width="0.7109375" style="652" customWidth="1"/>
    <col min="15571" max="15571" width="3.140625" style="652" customWidth="1"/>
    <col min="15572" max="15572" width="1.140625" style="652" customWidth="1"/>
    <col min="15573" max="15573" width="18" style="652" customWidth="1"/>
    <col min="15574" max="15574" width="9.42578125" style="652" customWidth="1"/>
    <col min="15575" max="15575" width="8.7109375" style="652" customWidth="1"/>
    <col min="15576" max="15576" width="9.28515625" style="652" customWidth="1"/>
    <col min="15577" max="15577" width="10.140625" style="652" customWidth="1"/>
    <col min="15578" max="15578" width="5.140625" style="652" customWidth="1"/>
    <col min="15579" max="15579" width="10.140625" style="652" customWidth="1"/>
    <col min="15580" max="15580" width="6.42578125" style="652" customWidth="1"/>
    <col min="15581" max="15581" width="11.42578125" style="652"/>
    <col min="15582" max="15582" width="1.28515625" style="652" customWidth="1"/>
    <col min="15583" max="15583" width="1.42578125" style="652" customWidth="1"/>
    <col min="15584" max="15584" width="8.28515625" style="652" customWidth="1"/>
    <col min="15585" max="15585" width="11.42578125" style="652"/>
    <col min="15586" max="15587" width="10.7109375" style="652" customWidth="1"/>
    <col min="15588" max="15588" width="10.28515625" style="652" customWidth="1"/>
    <col min="15589" max="15589" width="11.28515625" style="652" customWidth="1"/>
    <col min="15590" max="15590" width="7.7109375" style="652" customWidth="1"/>
    <col min="15591" max="15591" width="10.140625" style="652" customWidth="1"/>
    <col min="15592" max="15592" width="6.5703125" style="652" customWidth="1"/>
    <col min="15593" max="15593" width="1.140625" style="652" customWidth="1"/>
    <col min="15594" max="15594" width="24.5703125" style="652" customWidth="1"/>
    <col min="15595" max="15595" width="9.85546875" style="652" customWidth="1"/>
    <col min="15596" max="15596" width="10.7109375" style="652" customWidth="1"/>
    <col min="15597" max="15597" width="10.85546875" style="652" customWidth="1"/>
    <col min="15598" max="15598" width="11.140625" style="652" customWidth="1"/>
    <col min="15599" max="15599" width="9.85546875" style="652" customWidth="1"/>
    <col min="15600" max="15600" width="1" style="652" customWidth="1"/>
    <col min="15601" max="15601" width="16.5703125" style="652" customWidth="1"/>
    <col min="15602" max="15602" width="0.5703125" style="652" customWidth="1"/>
    <col min="15603" max="15603" width="0.7109375" style="652" customWidth="1"/>
    <col min="15604" max="15604" width="27.85546875" style="652" customWidth="1"/>
    <col min="15605" max="15605" width="0.85546875" style="652" customWidth="1"/>
    <col min="15606" max="15606" width="27.42578125" style="652" customWidth="1"/>
    <col min="15607" max="15607" width="14.7109375" style="652" customWidth="1"/>
    <col min="15608" max="15608" width="0.42578125" style="652" customWidth="1"/>
    <col min="15609" max="15609" width="0.7109375" style="652" customWidth="1"/>
    <col min="15610" max="15610" width="21.7109375" style="652" customWidth="1"/>
    <col min="15611" max="15611" width="1.28515625" style="652" customWidth="1"/>
    <col min="15612" max="15612" width="21.140625" style="652" customWidth="1"/>
    <col min="15613" max="15817" width="11.42578125" style="652"/>
    <col min="15818" max="15818" width="0.7109375" style="652" customWidth="1"/>
    <col min="15819" max="15820" width="1.5703125" style="652" customWidth="1"/>
    <col min="15821" max="15821" width="16.42578125" style="652" customWidth="1"/>
    <col min="15822" max="15824" width="10.42578125" style="652" customWidth="1"/>
    <col min="15825" max="15825" width="8.7109375" style="652" customWidth="1"/>
    <col min="15826" max="15826" width="0.7109375" style="652" customWidth="1"/>
    <col min="15827" max="15827" width="3.140625" style="652" customWidth="1"/>
    <col min="15828" max="15828" width="1.140625" style="652" customWidth="1"/>
    <col min="15829" max="15829" width="18" style="652" customWidth="1"/>
    <col min="15830" max="15830" width="9.42578125" style="652" customWidth="1"/>
    <col min="15831" max="15831" width="8.7109375" style="652" customWidth="1"/>
    <col min="15832" max="15832" width="9.28515625" style="652" customWidth="1"/>
    <col min="15833" max="15833" width="10.140625" style="652" customWidth="1"/>
    <col min="15834" max="15834" width="5.140625" style="652" customWidth="1"/>
    <col min="15835" max="15835" width="10.140625" style="652" customWidth="1"/>
    <col min="15836" max="15836" width="6.42578125" style="652" customWidth="1"/>
    <col min="15837" max="15837" width="11.42578125" style="652"/>
    <col min="15838" max="15838" width="1.28515625" style="652" customWidth="1"/>
    <col min="15839" max="15839" width="1.42578125" style="652" customWidth="1"/>
    <col min="15840" max="15840" width="8.28515625" style="652" customWidth="1"/>
    <col min="15841" max="15841" width="11.42578125" style="652"/>
    <col min="15842" max="15843" width="10.7109375" style="652" customWidth="1"/>
    <col min="15844" max="15844" width="10.28515625" style="652" customWidth="1"/>
    <col min="15845" max="15845" width="11.28515625" style="652" customWidth="1"/>
    <col min="15846" max="15846" width="7.7109375" style="652" customWidth="1"/>
    <col min="15847" max="15847" width="10.140625" style="652" customWidth="1"/>
    <col min="15848" max="15848" width="6.5703125" style="652" customWidth="1"/>
    <col min="15849" max="15849" width="1.140625" style="652" customWidth="1"/>
    <col min="15850" max="15850" width="24.5703125" style="652" customWidth="1"/>
    <col min="15851" max="15851" width="9.85546875" style="652" customWidth="1"/>
    <col min="15852" max="15852" width="10.7109375" style="652" customWidth="1"/>
    <col min="15853" max="15853" width="10.85546875" style="652" customWidth="1"/>
    <col min="15854" max="15854" width="11.140625" style="652" customWidth="1"/>
    <col min="15855" max="15855" width="9.85546875" style="652" customWidth="1"/>
    <col min="15856" max="15856" width="1" style="652" customWidth="1"/>
    <col min="15857" max="15857" width="16.5703125" style="652" customWidth="1"/>
    <col min="15858" max="15858" width="0.5703125" style="652" customWidth="1"/>
    <col min="15859" max="15859" width="0.7109375" style="652" customWidth="1"/>
    <col min="15860" max="15860" width="27.85546875" style="652" customWidth="1"/>
    <col min="15861" max="15861" width="0.85546875" style="652" customWidth="1"/>
    <col min="15862" max="15862" width="27.42578125" style="652" customWidth="1"/>
    <col min="15863" max="15863" width="14.7109375" style="652" customWidth="1"/>
    <col min="15864" max="15864" width="0.42578125" style="652" customWidth="1"/>
    <col min="15865" max="15865" width="0.7109375" style="652" customWidth="1"/>
    <col min="15866" max="15866" width="21.7109375" style="652" customWidth="1"/>
    <col min="15867" max="15867" width="1.28515625" style="652" customWidth="1"/>
    <col min="15868" max="15868" width="21.140625" style="652" customWidth="1"/>
    <col min="15869" max="16073" width="11.42578125" style="652"/>
    <col min="16074" max="16074" width="0.7109375" style="652" customWidth="1"/>
    <col min="16075" max="16076" width="1.5703125" style="652" customWidth="1"/>
    <col min="16077" max="16077" width="16.42578125" style="652" customWidth="1"/>
    <col min="16078" max="16080" width="10.42578125" style="652" customWidth="1"/>
    <col min="16081" max="16081" width="8.7109375" style="652" customWidth="1"/>
    <col min="16082" max="16082" width="0.7109375" style="652" customWidth="1"/>
    <col min="16083" max="16083" width="3.140625" style="652" customWidth="1"/>
    <col min="16084" max="16084" width="1.140625" style="652" customWidth="1"/>
    <col min="16085" max="16085" width="18" style="652" customWidth="1"/>
    <col min="16086" max="16086" width="9.42578125" style="652" customWidth="1"/>
    <col min="16087" max="16087" width="8.7109375" style="652" customWidth="1"/>
    <col min="16088" max="16088" width="9.28515625" style="652" customWidth="1"/>
    <col min="16089" max="16089" width="10.140625" style="652" customWidth="1"/>
    <col min="16090" max="16090" width="5.140625" style="652" customWidth="1"/>
    <col min="16091" max="16091" width="10.140625" style="652" customWidth="1"/>
    <col min="16092" max="16092" width="6.42578125" style="652" customWidth="1"/>
    <col min="16093" max="16093" width="11.42578125" style="652"/>
    <col min="16094" max="16094" width="1.28515625" style="652" customWidth="1"/>
    <col min="16095" max="16095" width="1.42578125" style="652" customWidth="1"/>
    <col min="16096" max="16096" width="8.28515625" style="652" customWidth="1"/>
    <col min="16097" max="16097" width="11.42578125" style="652"/>
    <col min="16098" max="16099" width="10.7109375" style="652" customWidth="1"/>
    <col min="16100" max="16100" width="10.28515625" style="652" customWidth="1"/>
    <col min="16101" max="16101" width="11.28515625" style="652" customWidth="1"/>
    <col min="16102" max="16102" width="7.7109375" style="652" customWidth="1"/>
    <col min="16103" max="16103" width="10.140625" style="652" customWidth="1"/>
    <col min="16104" max="16104" width="6.5703125" style="652" customWidth="1"/>
    <col min="16105" max="16105" width="1.140625" style="652" customWidth="1"/>
    <col min="16106" max="16106" width="24.5703125" style="652" customWidth="1"/>
    <col min="16107" max="16107" width="9.85546875" style="652" customWidth="1"/>
    <col min="16108" max="16108" width="10.7109375" style="652" customWidth="1"/>
    <col min="16109" max="16109" width="10.85546875" style="652" customWidth="1"/>
    <col min="16110" max="16110" width="11.140625" style="652" customWidth="1"/>
    <col min="16111" max="16111" width="9.85546875" style="652" customWidth="1"/>
    <col min="16112" max="16112" width="1" style="652" customWidth="1"/>
    <col min="16113" max="16113" width="16.5703125" style="652" customWidth="1"/>
    <col min="16114" max="16114" width="0.5703125" style="652" customWidth="1"/>
    <col min="16115" max="16115" width="0.7109375" style="652" customWidth="1"/>
    <col min="16116" max="16116" width="27.85546875" style="652" customWidth="1"/>
    <col min="16117" max="16117" width="0.85546875" style="652" customWidth="1"/>
    <col min="16118" max="16118" width="27.42578125" style="652" customWidth="1"/>
    <col min="16119" max="16119" width="14.7109375" style="652" customWidth="1"/>
    <col min="16120" max="16120" width="0.42578125" style="652" customWidth="1"/>
    <col min="16121" max="16121" width="0.7109375" style="652" customWidth="1"/>
    <col min="16122" max="16122" width="21.7109375" style="652" customWidth="1"/>
    <col min="16123" max="16123" width="1.28515625" style="652" customWidth="1"/>
    <col min="16124" max="16124" width="21.140625" style="652" customWidth="1"/>
    <col min="16125" max="16384" width="11.42578125" style="652"/>
  </cols>
  <sheetData>
    <row r="1" spans="2:11" s="671" customFormat="1" x14ac:dyDescent="0.25">
      <c r="K1" s="672"/>
    </row>
    <row r="2" spans="2:11" s="671" customFormat="1" ht="1.9" customHeight="1" x14ac:dyDescent="0.25">
      <c r="K2" s="672"/>
    </row>
    <row r="3" spans="2:11" s="671" customFormat="1" ht="25.9" customHeight="1" x14ac:dyDescent="0.25">
      <c r="B3" s="1040" t="s">
        <v>815</v>
      </c>
      <c r="C3" s="1040"/>
      <c r="D3" s="1040"/>
      <c r="E3" s="1040"/>
      <c r="F3" s="1040"/>
      <c r="G3" s="1040"/>
      <c r="H3" s="1040"/>
      <c r="I3" s="1040"/>
      <c r="J3" s="1040"/>
      <c r="K3" s="709"/>
    </row>
    <row r="4" spans="2:11" s="671" customFormat="1" ht="12" customHeight="1" thickBot="1" x14ac:dyDescent="0.3">
      <c r="B4" s="1041" t="s">
        <v>787</v>
      </c>
      <c r="C4" s="1041"/>
      <c r="D4" s="1041"/>
      <c r="E4" s="1041"/>
      <c r="F4" s="1041"/>
      <c r="G4" s="1041"/>
      <c r="H4" s="1041"/>
      <c r="I4" s="1041"/>
      <c r="J4" s="1041"/>
      <c r="K4" s="711"/>
    </row>
    <row r="5" spans="2:11" s="671" customFormat="1" ht="6" customHeight="1" thickTop="1" x14ac:dyDescent="0.25">
      <c r="B5" s="712"/>
      <c r="C5" s="712"/>
      <c r="D5" s="712"/>
      <c r="E5" s="712"/>
      <c r="F5" s="712"/>
      <c r="G5" s="712"/>
      <c r="H5" s="712"/>
      <c r="I5" s="712"/>
      <c r="J5" s="712"/>
      <c r="K5" s="711"/>
    </row>
    <row r="6" spans="2:11" ht="13.15" customHeight="1" x14ac:dyDescent="0.2">
      <c r="B6" s="1034" t="s">
        <v>3</v>
      </c>
      <c r="C6" s="1034"/>
      <c r="D6" s="1034"/>
      <c r="E6" s="1034"/>
      <c r="F6" s="1038" t="s">
        <v>816</v>
      </c>
      <c r="G6" s="1038"/>
      <c r="H6" s="1038"/>
      <c r="I6" s="713"/>
      <c r="J6" s="714"/>
      <c r="K6" s="715"/>
    </row>
    <row r="7" spans="2:11" ht="13.9" customHeight="1" x14ac:dyDescent="0.2">
      <c r="B7" s="1034"/>
      <c r="C7" s="1034"/>
      <c r="D7" s="1034"/>
      <c r="E7" s="1034"/>
      <c r="F7" s="713"/>
      <c r="G7" s="713"/>
      <c r="H7" s="682" t="s">
        <v>817</v>
      </c>
      <c r="I7" s="713"/>
      <c r="J7" s="714"/>
      <c r="K7" s="715"/>
    </row>
    <row r="8" spans="2:11" s="671" customFormat="1" x14ac:dyDescent="0.25">
      <c r="B8" s="1034"/>
      <c r="C8" s="1034"/>
      <c r="D8" s="1034"/>
      <c r="E8" s="1034"/>
      <c r="F8" s="1038" t="s">
        <v>818</v>
      </c>
      <c r="G8" s="1038"/>
      <c r="H8" s="1038"/>
      <c r="I8" s="682"/>
      <c r="J8" s="716"/>
      <c r="K8" s="717"/>
    </row>
    <row r="9" spans="2:11" s="671" customFormat="1" ht="6" customHeight="1" thickBot="1" x14ac:dyDescent="0.3">
      <c r="B9" s="658"/>
      <c r="C9" s="658"/>
      <c r="D9" s="658"/>
      <c r="E9" s="658"/>
      <c r="F9" s="719"/>
      <c r="G9" s="719"/>
      <c r="H9" s="719"/>
      <c r="I9" s="719"/>
      <c r="J9" s="720"/>
      <c r="K9" s="717"/>
    </row>
    <row r="10" spans="2:11" s="671" customFormat="1" ht="13.9" customHeight="1" thickTop="1" x14ac:dyDescent="0.25">
      <c r="B10" s="721"/>
      <c r="C10" s="721"/>
      <c r="D10" s="721"/>
      <c r="E10" s="722" t="s">
        <v>819</v>
      </c>
      <c r="F10" s="723"/>
      <c r="G10" s="723"/>
      <c r="H10" s="723">
        <f>H13+H19</f>
        <v>135998753.29000002</v>
      </c>
      <c r="I10" s="723"/>
      <c r="J10" s="724"/>
      <c r="K10" s="717"/>
    </row>
    <row r="11" spans="2:11" s="671" customFormat="1" ht="11.45" customHeight="1" thickBot="1" x14ac:dyDescent="0.3">
      <c r="B11" s="665"/>
      <c r="C11" s="665"/>
      <c r="D11" s="665"/>
      <c r="E11" s="665"/>
      <c r="F11" s="725"/>
      <c r="G11" s="666"/>
      <c r="H11" s="666" t="s">
        <v>820</v>
      </c>
      <c r="I11" s="725"/>
      <c r="J11" s="726"/>
      <c r="K11" s="727"/>
    </row>
    <row r="12" spans="2:11" s="671" customFormat="1" ht="6" customHeight="1" x14ac:dyDescent="0.25">
      <c r="B12" s="664"/>
      <c r="C12" s="664"/>
      <c r="D12" s="664"/>
      <c r="E12" s="729"/>
      <c r="F12" s="730"/>
      <c r="G12" s="730"/>
      <c r="H12" s="730"/>
      <c r="I12" s="730"/>
      <c r="J12" s="731"/>
      <c r="K12" s="727"/>
    </row>
    <row r="13" spans="2:11" s="692" customFormat="1" x14ac:dyDescent="0.2">
      <c r="B13" s="732" t="s">
        <v>804</v>
      </c>
      <c r="C13" s="733"/>
      <c r="D13" s="733"/>
      <c r="E13" s="733"/>
      <c r="F13" s="734"/>
      <c r="G13" s="734"/>
      <c r="H13" s="734">
        <f>SUM(H14:H17)</f>
        <v>135998753.29000002</v>
      </c>
      <c r="I13" s="734"/>
      <c r="J13" s="735"/>
      <c r="K13" s="736"/>
    </row>
    <row r="14" spans="2:11" s="671" customFormat="1" ht="18.75" customHeight="1" x14ac:dyDescent="0.25">
      <c r="B14" s="662"/>
      <c r="C14" s="662" t="s">
        <v>821</v>
      </c>
      <c r="D14" s="662"/>
      <c r="E14" s="662"/>
      <c r="F14" s="737"/>
      <c r="G14" s="738"/>
      <c r="H14" s="737">
        <v>126220894.97</v>
      </c>
      <c r="I14" s="737"/>
      <c r="J14" s="739"/>
      <c r="K14" s="740"/>
    </row>
    <row r="15" spans="2:11" s="671" customFormat="1" ht="18.75" customHeight="1" x14ac:dyDescent="0.25">
      <c r="B15" s="662"/>
      <c r="C15" s="662" t="s">
        <v>822</v>
      </c>
      <c r="D15" s="741"/>
      <c r="E15" s="741"/>
      <c r="F15" s="697"/>
      <c r="G15" s="676"/>
      <c r="H15" s="697">
        <v>0</v>
      </c>
      <c r="I15" s="697"/>
      <c r="J15" s="739"/>
      <c r="K15" s="740"/>
    </row>
    <row r="16" spans="2:11" s="671" customFormat="1" ht="18.75" customHeight="1" x14ac:dyDescent="0.25">
      <c r="B16" s="662"/>
      <c r="C16" s="662" t="s">
        <v>823</v>
      </c>
      <c r="D16" s="662"/>
      <c r="E16" s="662"/>
      <c r="F16" s="697"/>
      <c r="G16" s="676"/>
      <c r="H16" s="697">
        <v>8110691.2400000002</v>
      </c>
      <c r="I16" s="697"/>
      <c r="J16" s="739"/>
      <c r="K16" s="740"/>
    </row>
    <row r="17" spans="2:11" s="671" customFormat="1" ht="18.75" customHeight="1" x14ac:dyDescent="0.25">
      <c r="B17" s="662"/>
      <c r="C17" s="662" t="s">
        <v>824</v>
      </c>
      <c r="D17" s="662"/>
      <c r="E17" s="662"/>
      <c r="F17" s="697"/>
      <c r="G17" s="697"/>
      <c r="H17" s="697">
        <v>1667167.08</v>
      </c>
      <c r="I17" s="697"/>
      <c r="J17" s="739"/>
      <c r="K17" s="740"/>
    </row>
    <row r="18" spans="2:11" s="671" customFormat="1" ht="6" customHeight="1" x14ac:dyDescent="0.25">
      <c r="B18" s="662"/>
      <c r="C18" s="662"/>
      <c r="D18" s="662"/>
      <c r="E18" s="662"/>
      <c r="F18" s="697"/>
      <c r="G18" s="697"/>
      <c r="H18" s="697"/>
      <c r="I18" s="697"/>
      <c r="J18" s="742"/>
      <c r="K18" s="740"/>
    </row>
    <row r="19" spans="2:11" s="692" customFormat="1" x14ac:dyDescent="0.2">
      <c r="B19" s="732" t="s">
        <v>811</v>
      </c>
      <c r="C19" s="732"/>
      <c r="D19" s="732"/>
      <c r="E19" s="732"/>
      <c r="F19" s="734"/>
      <c r="G19" s="734"/>
      <c r="H19" s="734">
        <v>0</v>
      </c>
      <c r="I19" s="734"/>
      <c r="J19" s="743"/>
      <c r="K19" s="744"/>
    </row>
    <row r="20" spans="2:11" s="671" customFormat="1" ht="10.15" customHeight="1" x14ac:dyDescent="0.25">
      <c r="B20" s="745"/>
      <c r="C20" s="745" t="s">
        <v>821</v>
      </c>
      <c r="D20" s="745"/>
      <c r="E20" s="745"/>
      <c r="F20" s="746"/>
      <c r="G20" s="747"/>
      <c r="H20" s="746"/>
      <c r="I20" s="746"/>
      <c r="J20" s="748"/>
      <c r="K20" s="749"/>
    </row>
    <row r="21" spans="2:11" ht="4.9000000000000004" customHeight="1" thickBot="1" x14ac:dyDescent="0.25">
      <c r="B21" s="750"/>
      <c r="C21" s="750"/>
      <c r="D21" s="1039"/>
      <c r="E21" s="1039"/>
      <c r="F21" s="751"/>
      <c r="G21" s="752"/>
      <c r="H21" s="751"/>
      <c r="I21" s="751"/>
      <c r="J21" s="753"/>
      <c r="K21" s="744"/>
    </row>
    <row r="22" spans="2:11" ht="15" thickTop="1" x14ac:dyDescent="0.2">
      <c r="B22" s="680"/>
    </row>
    <row r="23" spans="2:11" x14ac:dyDescent="0.2">
      <c r="B23" s="680"/>
    </row>
    <row r="24" spans="2:11" x14ac:dyDescent="0.2">
      <c r="B24" s="680"/>
    </row>
    <row r="25" spans="2:11" ht="4.9000000000000004" customHeight="1" x14ac:dyDescent="0.2">
      <c r="B25" s="680"/>
    </row>
    <row r="26" spans="2:11" ht="13.9" customHeight="1" x14ac:dyDescent="0.2">
      <c r="B26" s="680"/>
    </row>
    <row r="27" spans="2:11" ht="19.149999999999999" customHeight="1" x14ac:dyDescent="0.2">
      <c r="B27" s="680"/>
    </row>
    <row r="28" spans="2:11" ht="6.6" customHeight="1" x14ac:dyDescent="0.2">
      <c r="B28" s="680"/>
    </row>
    <row r="29" spans="2:11" ht="23.45" customHeight="1" x14ac:dyDescent="0.2">
      <c r="B29" s="680"/>
    </row>
    <row r="30" spans="2:11" ht="3.6" customHeight="1" x14ac:dyDescent="0.2">
      <c r="B30" s="680"/>
    </row>
    <row r="31" spans="2:11" x14ac:dyDescent="0.2">
      <c r="B31" s="680"/>
    </row>
    <row r="32" spans="2:11" x14ac:dyDescent="0.2">
      <c r="B32" s="680"/>
    </row>
    <row r="33" spans="2:8" x14ac:dyDescent="0.2">
      <c r="B33" s="680"/>
      <c r="H33" s="653"/>
    </row>
    <row r="34" spans="2:8" x14ac:dyDescent="0.2">
      <c r="B34" s="680"/>
    </row>
    <row r="35" spans="2:8" x14ac:dyDescent="0.2">
      <c r="B35" s="680"/>
    </row>
    <row r="36" spans="2:8" ht="3.6" customHeight="1" x14ac:dyDescent="0.2">
      <c r="B36" s="680"/>
    </row>
    <row r="37" spans="2:8" ht="15" customHeight="1" x14ac:dyDescent="0.2">
      <c r="B37" s="680"/>
    </row>
    <row r="38" spans="2:8" x14ac:dyDescent="0.2">
      <c r="B38" s="680"/>
    </row>
    <row r="40" spans="2:8" ht="11.45" customHeight="1" x14ac:dyDescent="0.2"/>
    <row r="41" spans="2:8" ht="5.45" customHeight="1" x14ac:dyDescent="0.2"/>
    <row r="42" spans="2:8" ht="11.45" customHeight="1" x14ac:dyDescent="0.2"/>
    <row r="43" spans="2:8" ht="28.15" customHeight="1" x14ac:dyDescent="0.2"/>
    <row r="44" spans="2:8" ht="5.45" customHeight="1" x14ac:dyDescent="0.2"/>
    <row r="45" spans="2:8" ht="22.15" customHeight="1" x14ac:dyDescent="0.2"/>
    <row r="46" spans="2:8" ht="6" customHeight="1" x14ac:dyDescent="0.2"/>
    <row r="48" spans="2:8" ht="5.45" customHeight="1" x14ac:dyDescent="0.2"/>
    <row r="49" spans="12:18" ht="15" customHeight="1" x14ac:dyDescent="0.2"/>
    <row r="50" spans="12:18" ht="14.25" customHeight="1" x14ac:dyDescent="0.2"/>
    <row r="52" spans="12:18" ht="5.45" customHeight="1" x14ac:dyDescent="0.2"/>
    <row r="53" spans="12:18" ht="15" customHeight="1" x14ac:dyDescent="0.2">
      <c r="L53" s="784"/>
      <c r="M53" s="784"/>
      <c r="N53" s="784"/>
      <c r="O53" s="667"/>
      <c r="P53" s="784"/>
    </row>
    <row r="54" spans="12:18" ht="15" customHeight="1" x14ac:dyDescent="0.2">
      <c r="L54" s="667"/>
      <c r="M54" s="667"/>
      <c r="N54" s="667"/>
      <c r="O54" s="667"/>
      <c r="P54" s="784"/>
    </row>
    <row r="55" spans="12:18" ht="5.45" customHeight="1" x14ac:dyDescent="0.2">
      <c r="L55" s="667"/>
      <c r="M55" s="667"/>
      <c r="N55" s="667"/>
      <c r="O55" s="667"/>
      <c r="P55" s="784"/>
    </row>
    <row r="56" spans="12:18" ht="12.6" customHeight="1" x14ac:dyDescent="0.2">
      <c r="L56" s="789"/>
      <c r="M56" s="790"/>
      <c r="N56" s="789"/>
      <c r="O56" s="791"/>
      <c r="P56" s="792"/>
    </row>
    <row r="57" spans="12:18" ht="4.9000000000000004" customHeight="1" x14ac:dyDescent="0.2">
      <c r="L57" s="789"/>
      <c r="M57" s="789"/>
      <c r="N57" s="789"/>
      <c r="O57" s="791"/>
      <c r="P57" s="792"/>
    </row>
    <row r="58" spans="12:18" x14ac:dyDescent="0.2">
      <c r="L58" s="800"/>
      <c r="M58" s="800"/>
      <c r="N58" s="800"/>
      <c r="O58" s="791"/>
      <c r="P58" s="792"/>
    </row>
    <row r="59" spans="12:18" x14ac:dyDescent="0.2">
      <c r="L59" s="790"/>
      <c r="M59" s="790"/>
      <c r="N59" s="790"/>
      <c r="O59" s="791"/>
      <c r="P59" s="792"/>
    </row>
    <row r="60" spans="12:18" x14ac:dyDescent="0.2">
      <c r="L60" s="805"/>
      <c r="M60" s="805"/>
      <c r="N60" s="805"/>
      <c r="O60" s="805"/>
      <c r="P60" s="792"/>
    </row>
    <row r="61" spans="12:18" ht="13.9" customHeight="1" x14ac:dyDescent="0.2">
      <c r="L61" s="667"/>
      <c r="M61" s="667"/>
      <c r="N61" s="807"/>
      <c r="O61" s="807"/>
      <c r="P61" s="807"/>
      <c r="Q61" s="703"/>
      <c r="R61" s="728"/>
    </row>
    <row r="62" spans="12:18" x14ac:dyDescent="0.2">
      <c r="L62" s="806"/>
      <c r="M62" s="806"/>
      <c r="N62" s="806"/>
      <c r="O62" s="806"/>
      <c r="P62" s="806"/>
    </row>
    <row r="63" spans="12:18" ht="6.6" customHeight="1" x14ac:dyDescent="0.2">
      <c r="L63" s="806"/>
      <c r="M63" s="806"/>
      <c r="N63" s="806"/>
      <c r="O63" s="806"/>
      <c r="P63" s="806"/>
    </row>
    <row r="64" spans="12:18" ht="3.6" customHeight="1" x14ac:dyDescent="0.2">
      <c r="L64" s="806"/>
      <c r="M64" s="806"/>
      <c r="N64" s="806"/>
      <c r="O64" s="806"/>
      <c r="P64" s="806"/>
    </row>
    <row r="65" spans="12:16" ht="14.45" hidden="1" customHeight="1" thickBot="1" x14ac:dyDescent="0.2">
      <c r="L65" s="806"/>
      <c r="M65" s="806"/>
      <c r="N65" s="806"/>
      <c r="O65" s="806"/>
      <c r="P65" s="806"/>
    </row>
    <row r="66" spans="12:16" x14ac:dyDescent="0.2">
      <c r="L66" s="806"/>
      <c r="M66" s="806"/>
      <c r="N66" s="806"/>
      <c r="O66" s="806"/>
      <c r="P66" s="806"/>
    </row>
    <row r="67" spans="12:16" x14ac:dyDescent="0.2">
      <c r="L67" s="806"/>
      <c r="M67" s="806"/>
      <c r="N67" s="806"/>
      <c r="O67" s="806"/>
      <c r="P67" s="806"/>
    </row>
    <row r="68" spans="12:16" x14ac:dyDescent="0.2">
      <c r="L68" s="806"/>
      <c r="M68" s="816"/>
      <c r="N68" s="806"/>
      <c r="O68" s="806"/>
      <c r="P68" s="806"/>
    </row>
    <row r="69" spans="12:16" ht="13.9" customHeight="1" x14ac:dyDescent="0.2">
      <c r="L69" s="806"/>
      <c r="M69" s="816"/>
      <c r="N69" s="806"/>
      <c r="O69" s="806"/>
      <c r="P69" s="806"/>
    </row>
    <row r="70" spans="12:16" x14ac:dyDescent="0.2">
      <c r="L70" s="806"/>
      <c r="M70" s="816"/>
      <c r="N70" s="806"/>
      <c r="O70" s="806"/>
      <c r="P70" s="806"/>
    </row>
    <row r="71" spans="12:16" x14ac:dyDescent="0.2">
      <c r="L71" s="806"/>
      <c r="M71" s="817"/>
      <c r="N71" s="806"/>
      <c r="O71" s="806"/>
      <c r="P71" s="806"/>
    </row>
    <row r="72" spans="12:16" x14ac:dyDescent="0.2">
      <c r="L72" s="806"/>
      <c r="M72" s="817"/>
      <c r="N72" s="806"/>
      <c r="O72" s="806"/>
      <c r="P72" s="806"/>
    </row>
    <row r="73" spans="12:16" x14ac:dyDescent="0.2">
      <c r="L73" s="806"/>
      <c r="M73" s="806"/>
      <c r="N73" s="806"/>
      <c r="O73" s="806"/>
      <c r="P73" s="806"/>
    </row>
    <row r="74" spans="12:16" x14ac:dyDescent="0.2">
      <c r="L74" s="806"/>
      <c r="M74" s="806"/>
      <c r="N74" s="806"/>
      <c r="O74" s="806"/>
      <c r="P74" s="806"/>
    </row>
    <row r="75" spans="12:16" x14ac:dyDescent="0.2">
      <c r="L75" s="806"/>
      <c r="M75" s="806"/>
      <c r="N75" s="806"/>
      <c r="O75" s="806"/>
      <c r="P75" s="806"/>
    </row>
  </sheetData>
  <mergeCells count="6">
    <mergeCell ref="D21:E21"/>
    <mergeCell ref="B3:J3"/>
    <mergeCell ref="B4:J4"/>
    <mergeCell ref="B6:E8"/>
    <mergeCell ref="F6:H6"/>
    <mergeCell ref="F8:H8"/>
  </mergeCells>
  <pageMargins left="0.7" right="0.7" top="0.75" bottom="0.75" header="0.3" footer="0.3"/>
  <pageSetup scale="5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54"/>
  <sheetViews>
    <sheetView showGridLines="0" zoomScale="90" zoomScaleNormal="90" workbookViewId="0">
      <selection activeCell="C35" sqref="C35"/>
    </sheetView>
  </sheetViews>
  <sheetFormatPr baseColWidth="10" defaultRowHeight="14.25" x14ac:dyDescent="0.2"/>
  <cols>
    <col min="1" max="1" width="1.5703125" style="652" customWidth="1"/>
    <col min="2" max="2" width="1" style="652" customWidth="1"/>
    <col min="3" max="3" width="1.140625" style="653" customWidth="1"/>
    <col min="4" max="4" width="18.28515625" style="652" customWidth="1"/>
    <col min="5" max="5" width="14.28515625" style="652" customWidth="1"/>
    <col min="6" max="6" width="12.140625" style="652" customWidth="1"/>
    <col min="7" max="7" width="11.28515625" style="652" customWidth="1"/>
    <col min="8" max="8" width="10.7109375" style="652" customWidth="1"/>
    <col min="9" max="10" width="13.42578125" style="652" customWidth="1"/>
    <col min="11" max="11" width="1" style="652" customWidth="1"/>
    <col min="12" max="12" width="1.28515625" style="652" customWidth="1"/>
    <col min="13" max="198" width="11.42578125" style="652"/>
    <col min="199" max="199" width="0.7109375" style="652" customWidth="1"/>
    <col min="200" max="201" width="1.5703125" style="652" customWidth="1"/>
    <col min="202" max="202" width="16.42578125" style="652" customWidth="1"/>
    <col min="203" max="205" width="10.42578125" style="652" customWidth="1"/>
    <col min="206" max="206" width="8.7109375" style="652" customWidth="1"/>
    <col min="207" max="207" width="0.7109375" style="652" customWidth="1"/>
    <col min="208" max="208" width="3.140625" style="652" customWidth="1"/>
    <col min="209" max="209" width="1.140625" style="652" customWidth="1"/>
    <col min="210" max="210" width="18" style="652" customWidth="1"/>
    <col min="211" max="211" width="9.42578125" style="652" customWidth="1"/>
    <col min="212" max="212" width="8.7109375" style="652" customWidth="1"/>
    <col min="213" max="213" width="9.28515625" style="652" customWidth="1"/>
    <col min="214" max="214" width="10.140625" style="652" customWidth="1"/>
    <col min="215" max="215" width="5.140625" style="652" customWidth="1"/>
    <col min="216" max="216" width="10.140625" style="652" customWidth="1"/>
    <col min="217" max="217" width="6.42578125" style="652" customWidth="1"/>
    <col min="218" max="218" width="11.42578125" style="652"/>
    <col min="219" max="219" width="1.28515625" style="652" customWidth="1"/>
    <col min="220" max="220" width="1.42578125" style="652" customWidth="1"/>
    <col min="221" max="221" width="8.28515625" style="652" customWidth="1"/>
    <col min="222" max="222" width="11.42578125" style="652"/>
    <col min="223" max="224" width="10.7109375" style="652" customWidth="1"/>
    <col min="225" max="225" width="10.28515625" style="652" customWidth="1"/>
    <col min="226" max="226" width="11.28515625" style="652" customWidth="1"/>
    <col min="227" max="227" width="7.7109375" style="652" customWidth="1"/>
    <col min="228" max="228" width="10.140625" style="652" customWidth="1"/>
    <col min="229" max="229" width="6.5703125" style="652" customWidth="1"/>
    <col min="230" max="230" width="1.140625" style="652" customWidth="1"/>
    <col min="231" max="231" width="24.5703125" style="652" customWidth="1"/>
    <col min="232" max="232" width="9.85546875" style="652" customWidth="1"/>
    <col min="233" max="233" width="10.7109375" style="652" customWidth="1"/>
    <col min="234" max="234" width="10.85546875" style="652" customWidth="1"/>
    <col min="235" max="235" width="11.140625" style="652" customWidth="1"/>
    <col min="236" max="236" width="9.85546875" style="652" customWidth="1"/>
    <col min="237" max="237" width="1" style="652" customWidth="1"/>
    <col min="238" max="238" width="16.5703125" style="652" customWidth="1"/>
    <col min="239" max="239" width="0.5703125" style="652" customWidth="1"/>
    <col min="240" max="240" width="0.7109375" style="652" customWidth="1"/>
    <col min="241" max="241" width="27.85546875" style="652" customWidth="1"/>
    <col min="242" max="242" width="0.85546875" style="652" customWidth="1"/>
    <col min="243" max="243" width="27.42578125" style="652" customWidth="1"/>
    <col min="244" max="244" width="14.7109375" style="652" customWidth="1"/>
    <col min="245" max="245" width="0.42578125" style="652" customWidth="1"/>
    <col min="246" max="246" width="0.7109375" style="652" customWidth="1"/>
    <col min="247" max="247" width="21.7109375" style="652" customWidth="1"/>
    <col min="248" max="248" width="1.28515625" style="652" customWidth="1"/>
    <col min="249" max="249" width="21.140625" style="652" customWidth="1"/>
    <col min="250" max="454" width="11.42578125" style="652"/>
    <col min="455" max="455" width="0.7109375" style="652" customWidth="1"/>
    <col min="456" max="457" width="1.5703125" style="652" customWidth="1"/>
    <col min="458" max="458" width="16.42578125" style="652" customWidth="1"/>
    <col min="459" max="461" width="10.42578125" style="652" customWidth="1"/>
    <col min="462" max="462" width="8.7109375" style="652" customWidth="1"/>
    <col min="463" max="463" width="0.7109375" style="652" customWidth="1"/>
    <col min="464" max="464" width="3.140625" style="652" customWidth="1"/>
    <col min="465" max="465" width="1.140625" style="652" customWidth="1"/>
    <col min="466" max="466" width="18" style="652" customWidth="1"/>
    <col min="467" max="467" width="9.42578125" style="652" customWidth="1"/>
    <col min="468" max="468" width="8.7109375" style="652" customWidth="1"/>
    <col min="469" max="469" width="9.28515625" style="652" customWidth="1"/>
    <col min="470" max="470" width="10.140625" style="652" customWidth="1"/>
    <col min="471" max="471" width="5.140625" style="652" customWidth="1"/>
    <col min="472" max="472" width="10.140625" style="652" customWidth="1"/>
    <col min="473" max="473" width="6.42578125" style="652" customWidth="1"/>
    <col min="474" max="474" width="11.42578125" style="652"/>
    <col min="475" max="475" width="1.28515625" style="652" customWidth="1"/>
    <col min="476" max="476" width="1.42578125" style="652" customWidth="1"/>
    <col min="477" max="477" width="8.28515625" style="652" customWidth="1"/>
    <col min="478" max="478" width="11.42578125" style="652"/>
    <col min="479" max="480" width="10.7109375" style="652" customWidth="1"/>
    <col min="481" max="481" width="10.28515625" style="652" customWidth="1"/>
    <col min="482" max="482" width="11.28515625" style="652" customWidth="1"/>
    <col min="483" max="483" width="7.7109375" style="652" customWidth="1"/>
    <col min="484" max="484" width="10.140625" style="652" customWidth="1"/>
    <col min="485" max="485" width="6.5703125" style="652" customWidth="1"/>
    <col min="486" max="486" width="1.140625" style="652" customWidth="1"/>
    <col min="487" max="487" width="24.5703125" style="652" customWidth="1"/>
    <col min="488" max="488" width="9.85546875" style="652" customWidth="1"/>
    <col min="489" max="489" width="10.7109375" style="652" customWidth="1"/>
    <col min="490" max="490" width="10.85546875" style="652" customWidth="1"/>
    <col min="491" max="491" width="11.140625" style="652" customWidth="1"/>
    <col min="492" max="492" width="9.85546875" style="652" customWidth="1"/>
    <col min="493" max="493" width="1" style="652" customWidth="1"/>
    <col min="494" max="494" width="16.5703125" style="652" customWidth="1"/>
    <col min="495" max="495" width="0.5703125" style="652" customWidth="1"/>
    <col min="496" max="496" width="0.7109375" style="652" customWidth="1"/>
    <col min="497" max="497" width="27.85546875" style="652" customWidth="1"/>
    <col min="498" max="498" width="0.85546875" style="652" customWidth="1"/>
    <col min="499" max="499" width="27.42578125" style="652" customWidth="1"/>
    <col min="500" max="500" width="14.7109375" style="652" customWidth="1"/>
    <col min="501" max="501" width="0.42578125" style="652" customWidth="1"/>
    <col min="502" max="502" width="0.7109375" style="652" customWidth="1"/>
    <col min="503" max="503" width="21.7109375" style="652" customWidth="1"/>
    <col min="504" max="504" width="1.28515625" style="652" customWidth="1"/>
    <col min="505" max="505" width="21.140625" style="652" customWidth="1"/>
    <col min="506" max="710" width="11.42578125" style="652"/>
    <col min="711" max="711" width="0.7109375" style="652" customWidth="1"/>
    <col min="712" max="713" width="1.5703125" style="652" customWidth="1"/>
    <col min="714" max="714" width="16.42578125" style="652" customWidth="1"/>
    <col min="715" max="717" width="10.42578125" style="652" customWidth="1"/>
    <col min="718" max="718" width="8.7109375" style="652" customWidth="1"/>
    <col min="719" max="719" width="0.7109375" style="652" customWidth="1"/>
    <col min="720" max="720" width="3.140625" style="652" customWidth="1"/>
    <col min="721" max="721" width="1.140625" style="652" customWidth="1"/>
    <col min="722" max="722" width="18" style="652" customWidth="1"/>
    <col min="723" max="723" width="9.42578125" style="652" customWidth="1"/>
    <col min="724" max="724" width="8.7109375" style="652" customWidth="1"/>
    <col min="725" max="725" width="9.28515625" style="652" customWidth="1"/>
    <col min="726" max="726" width="10.140625" style="652" customWidth="1"/>
    <col min="727" max="727" width="5.140625" style="652" customWidth="1"/>
    <col min="728" max="728" width="10.140625" style="652" customWidth="1"/>
    <col min="729" max="729" width="6.42578125" style="652" customWidth="1"/>
    <col min="730" max="730" width="11.42578125" style="652"/>
    <col min="731" max="731" width="1.28515625" style="652" customWidth="1"/>
    <col min="732" max="732" width="1.42578125" style="652" customWidth="1"/>
    <col min="733" max="733" width="8.28515625" style="652" customWidth="1"/>
    <col min="734" max="734" width="11.42578125" style="652"/>
    <col min="735" max="736" width="10.7109375" style="652" customWidth="1"/>
    <col min="737" max="737" width="10.28515625" style="652" customWidth="1"/>
    <col min="738" max="738" width="11.28515625" style="652" customWidth="1"/>
    <col min="739" max="739" width="7.7109375" style="652" customWidth="1"/>
    <col min="740" max="740" width="10.140625" style="652" customWidth="1"/>
    <col min="741" max="741" width="6.5703125" style="652" customWidth="1"/>
    <col min="742" max="742" width="1.140625" style="652" customWidth="1"/>
    <col min="743" max="743" width="24.5703125" style="652" customWidth="1"/>
    <col min="744" max="744" width="9.85546875" style="652" customWidth="1"/>
    <col min="745" max="745" width="10.7109375" style="652" customWidth="1"/>
    <col min="746" max="746" width="10.85546875" style="652" customWidth="1"/>
    <col min="747" max="747" width="11.140625" style="652" customWidth="1"/>
    <col min="748" max="748" width="9.85546875" style="652" customWidth="1"/>
    <col min="749" max="749" width="1" style="652" customWidth="1"/>
    <col min="750" max="750" width="16.5703125" style="652" customWidth="1"/>
    <col min="751" max="751" width="0.5703125" style="652" customWidth="1"/>
    <col min="752" max="752" width="0.7109375" style="652" customWidth="1"/>
    <col min="753" max="753" width="27.85546875" style="652" customWidth="1"/>
    <col min="754" max="754" width="0.85546875" style="652" customWidth="1"/>
    <col min="755" max="755" width="27.42578125" style="652" customWidth="1"/>
    <col min="756" max="756" width="14.7109375" style="652" customWidth="1"/>
    <col min="757" max="757" width="0.42578125" style="652" customWidth="1"/>
    <col min="758" max="758" width="0.7109375" style="652" customWidth="1"/>
    <col min="759" max="759" width="21.7109375" style="652" customWidth="1"/>
    <col min="760" max="760" width="1.28515625" style="652" customWidth="1"/>
    <col min="761" max="761" width="21.140625" style="652" customWidth="1"/>
    <col min="762" max="966" width="11.42578125" style="652"/>
    <col min="967" max="967" width="0.7109375" style="652" customWidth="1"/>
    <col min="968" max="969" width="1.5703125" style="652" customWidth="1"/>
    <col min="970" max="970" width="16.42578125" style="652" customWidth="1"/>
    <col min="971" max="973" width="10.42578125" style="652" customWidth="1"/>
    <col min="974" max="974" width="8.7109375" style="652" customWidth="1"/>
    <col min="975" max="975" width="0.7109375" style="652" customWidth="1"/>
    <col min="976" max="976" width="3.140625" style="652" customWidth="1"/>
    <col min="977" max="977" width="1.140625" style="652" customWidth="1"/>
    <col min="978" max="978" width="18" style="652" customWidth="1"/>
    <col min="979" max="979" width="9.42578125" style="652" customWidth="1"/>
    <col min="980" max="980" width="8.7109375" style="652" customWidth="1"/>
    <col min="981" max="981" width="9.28515625" style="652" customWidth="1"/>
    <col min="982" max="982" width="10.140625" style="652" customWidth="1"/>
    <col min="983" max="983" width="5.140625" style="652" customWidth="1"/>
    <col min="984" max="984" width="10.140625" style="652" customWidth="1"/>
    <col min="985" max="985" width="6.42578125" style="652" customWidth="1"/>
    <col min="986" max="986" width="11.42578125" style="652"/>
    <col min="987" max="987" width="1.28515625" style="652" customWidth="1"/>
    <col min="988" max="988" width="1.42578125" style="652" customWidth="1"/>
    <col min="989" max="989" width="8.28515625" style="652" customWidth="1"/>
    <col min="990" max="990" width="11.42578125" style="652"/>
    <col min="991" max="992" width="10.7109375" style="652" customWidth="1"/>
    <col min="993" max="993" width="10.28515625" style="652" customWidth="1"/>
    <col min="994" max="994" width="11.28515625" style="652" customWidth="1"/>
    <col min="995" max="995" width="7.7109375" style="652" customWidth="1"/>
    <col min="996" max="996" width="10.140625" style="652" customWidth="1"/>
    <col min="997" max="997" width="6.5703125" style="652" customWidth="1"/>
    <col min="998" max="998" width="1.140625" style="652" customWidth="1"/>
    <col min="999" max="999" width="24.5703125" style="652" customWidth="1"/>
    <col min="1000" max="1000" width="9.85546875" style="652" customWidth="1"/>
    <col min="1001" max="1001" width="10.7109375" style="652" customWidth="1"/>
    <col min="1002" max="1002" width="10.85546875" style="652" customWidth="1"/>
    <col min="1003" max="1003" width="11.140625" style="652" customWidth="1"/>
    <col min="1004" max="1004" width="9.85546875" style="652" customWidth="1"/>
    <col min="1005" max="1005" width="1" style="652" customWidth="1"/>
    <col min="1006" max="1006" width="16.5703125" style="652" customWidth="1"/>
    <col min="1007" max="1007" width="0.5703125" style="652" customWidth="1"/>
    <col min="1008" max="1008" width="0.7109375" style="652" customWidth="1"/>
    <col min="1009" max="1009" width="27.85546875" style="652" customWidth="1"/>
    <col min="1010" max="1010" width="0.85546875" style="652" customWidth="1"/>
    <col min="1011" max="1011" width="27.42578125" style="652" customWidth="1"/>
    <col min="1012" max="1012" width="14.7109375" style="652" customWidth="1"/>
    <col min="1013" max="1013" width="0.42578125" style="652" customWidth="1"/>
    <col min="1014" max="1014" width="0.7109375" style="652" customWidth="1"/>
    <col min="1015" max="1015" width="21.7109375" style="652" customWidth="1"/>
    <col min="1016" max="1016" width="1.28515625" style="652" customWidth="1"/>
    <col min="1017" max="1017" width="21.140625" style="652" customWidth="1"/>
    <col min="1018" max="1222" width="11.42578125" style="652"/>
    <col min="1223" max="1223" width="0.7109375" style="652" customWidth="1"/>
    <col min="1224" max="1225" width="1.5703125" style="652" customWidth="1"/>
    <col min="1226" max="1226" width="16.42578125" style="652" customWidth="1"/>
    <col min="1227" max="1229" width="10.42578125" style="652" customWidth="1"/>
    <col min="1230" max="1230" width="8.7109375" style="652" customWidth="1"/>
    <col min="1231" max="1231" width="0.7109375" style="652" customWidth="1"/>
    <col min="1232" max="1232" width="3.140625" style="652" customWidth="1"/>
    <col min="1233" max="1233" width="1.140625" style="652" customWidth="1"/>
    <col min="1234" max="1234" width="18" style="652" customWidth="1"/>
    <col min="1235" max="1235" width="9.42578125" style="652" customWidth="1"/>
    <col min="1236" max="1236" width="8.7109375" style="652" customWidth="1"/>
    <col min="1237" max="1237" width="9.28515625" style="652" customWidth="1"/>
    <col min="1238" max="1238" width="10.140625" style="652" customWidth="1"/>
    <col min="1239" max="1239" width="5.140625" style="652" customWidth="1"/>
    <col min="1240" max="1240" width="10.140625" style="652" customWidth="1"/>
    <col min="1241" max="1241" width="6.42578125" style="652" customWidth="1"/>
    <col min="1242" max="1242" width="11.42578125" style="652"/>
    <col min="1243" max="1243" width="1.28515625" style="652" customWidth="1"/>
    <col min="1244" max="1244" width="1.42578125" style="652" customWidth="1"/>
    <col min="1245" max="1245" width="8.28515625" style="652" customWidth="1"/>
    <col min="1246" max="1246" width="11.42578125" style="652"/>
    <col min="1247" max="1248" width="10.7109375" style="652" customWidth="1"/>
    <col min="1249" max="1249" width="10.28515625" style="652" customWidth="1"/>
    <col min="1250" max="1250" width="11.28515625" style="652" customWidth="1"/>
    <col min="1251" max="1251" width="7.7109375" style="652" customWidth="1"/>
    <col min="1252" max="1252" width="10.140625" style="652" customWidth="1"/>
    <col min="1253" max="1253" width="6.5703125" style="652" customWidth="1"/>
    <col min="1254" max="1254" width="1.140625" style="652" customWidth="1"/>
    <col min="1255" max="1255" width="24.5703125" style="652" customWidth="1"/>
    <col min="1256" max="1256" width="9.85546875" style="652" customWidth="1"/>
    <col min="1257" max="1257" width="10.7109375" style="652" customWidth="1"/>
    <col min="1258" max="1258" width="10.85546875" style="652" customWidth="1"/>
    <col min="1259" max="1259" width="11.140625" style="652" customWidth="1"/>
    <col min="1260" max="1260" width="9.85546875" style="652" customWidth="1"/>
    <col min="1261" max="1261" width="1" style="652" customWidth="1"/>
    <col min="1262" max="1262" width="16.5703125" style="652" customWidth="1"/>
    <col min="1263" max="1263" width="0.5703125" style="652" customWidth="1"/>
    <col min="1264" max="1264" width="0.7109375" style="652" customWidth="1"/>
    <col min="1265" max="1265" width="27.85546875" style="652" customWidth="1"/>
    <col min="1266" max="1266" width="0.85546875" style="652" customWidth="1"/>
    <col min="1267" max="1267" width="27.42578125" style="652" customWidth="1"/>
    <col min="1268" max="1268" width="14.7109375" style="652" customWidth="1"/>
    <col min="1269" max="1269" width="0.42578125" style="652" customWidth="1"/>
    <col min="1270" max="1270" width="0.7109375" style="652" customWidth="1"/>
    <col min="1271" max="1271" width="21.7109375" style="652" customWidth="1"/>
    <col min="1272" max="1272" width="1.28515625" style="652" customWidth="1"/>
    <col min="1273" max="1273" width="21.140625" style="652" customWidth="1"/>
    <col min="1274" max="1478" width="11.42578125" style="652"/>
    <col min="1479" max="1479" width="0.7109375" style="652" customWidth="1"/>
    <col min="1480" max="1481" width="1.5703125" style="652" customWidth="1"/>
    <col min="1482" max="1482" width="16.42578125" style="652" customWidth="1"/>
    <col min="1483" max="1485" width="10.42578125" style="652" customWidth="1"/>
    <col min="1486" max="1486" width="8.7109375" style="652" customWidth="1"/>
    <col min="1487" max="1487" width="0.7109375" style="652" customWidth="1"/>
    <col min="1488" max="1488" width="3.140625" style="652" customWidth="1"/>
    <col min="1489" max="1489" width="1.140625" style="652" customWidth="1"/>
    <col min="1490" max="1490" width="18" style="652" customWidth="1"/>
    <col min="1491" max="1491" width="9.42578125" style="652" customWidth="1"/>
    <col min="1492" max="1492" width="8.7109375" style="652" customWidth="1"/>
    <col min="1493" max="1493" width="9.28515625" style="652" customWidth="1"/>
    <col min="1494" max="1494" width="10.140625" style="652" customWidth="1"/>
    <col min="1495" max="1495" width="5.140625" style="652" customWidth="1"/>
    <col min="1496" max="1496" width="10.140625" style="652" customWidth="1"/>
    <col min="1497" max="1497" width="6.42578125" style="652" customWidth="1"/>
    <col min="1498" max="1498" width="11.42578125" style="652"/>
    <col min="1499" max="1499" width="1.28515625" style="652" customWidth="1"/>
    <col min="1500" max="1500" width="1.42578125" style="652" customWidth="1"/>
    <col min="1501" max="1501" width="8.28515625" style="652" customWidth="1"/>
    <col min="1502" max="1502" width="11.42578125" style="652"/>
    <col min="1503" max="1504" width="10.7109375" style="652" customWidth="1"/>
    <col min="1505" max="1505" width="10.28515625" style="652" customWidth="1"/>
    <col min="1506" max="1506" width="11.28515625" style="652" customWidth="1"/>
    <col min="1507" max="1507" width="7.7109375" style="652" customWidth="1"/>
    <col min="1508" max="1508" width="10.140625" style="652" customWidth="1"/>
    <col min="1509" max="1509" width="6.5703125" style="652" customWidth="1"/>
    <col min="1510" max="1510" width="1.140625" style="652" customWidth="1"/>
    <col min="1511" max="1511" width="24.5703125" style="652" customWidth="1"/>
    <col min="1512" max="1512" width="9.85546875" style="652" customWidth="1"/>
    <col min="1513" max="1513" width="10.7109375" style="652" customWidth="1"/>
    <col min="1514" max="1514" width="10.85546875" style="652" customWidth="1"/>
    <col min="1515" max="1515" width="11.140625" style="652" customWidth="1"/>
    <col min="1516" max="1516" width="9.85546875" style="652" customWidth="1"/>
    <col min="1517" max="1517" width="1" style="652" customWidth="1"/>
    <col min="1518" max="1518" width="16.5703125" style="652" customWidth="1"/>
    <col min="1519" max="1519" width="0.5703125" style="652" customWidth="1"/>
    <col min="1520" max="1520" width="0.7109375" style="652" customWidth="1"/>
    <col min="1521" max="1521" width="27.85546875" style="652" customWidth="1"/>
    <col min="1522" max="1522" width="0.85546875" style="652" customWidth="1"/>
    <col min="1523" max="1523" width="27.42578125" style="652" customWidth="1"/>
    <col min="1524" max="1524" width="14.7109375" style="652" customWidth="1"/>
    <col min="1525" max="1525" width="0.42578125" style="652" customWidth="1"/>
    <col min="1526" max="1526" width="0.7109375" style="652" customWidth="1"/>
    <col min="1527" max="1527" width="21.7109375" style="652" customWidth="1"/>
    <col min="1528" max="1528" width="1.28515625" style="652" customWidth="1"/>
    <col min="1529" max="1529" width="21.140625" style="652" customWidth="1"/>
    <col min="1530" max="1734" width="11.42578125" style="652"/>
    <col min="1735" max="1735" width="0.7109375" style="652" customWidth="1"/>
    <col min="1736" max="1737" width="1.5703125" style="652" customWidth="1"/>
    <col min="1738" max="1738" width="16.42578125" style="652" customWidth="1"/>
    <col min="1739" max="1741" width="10.42578125" style="652" customWidth="1"/>
    <col min="1742" max="1742" width="8.7109375" style="652" customWidth="1"/>
    <col min="1743" max="1743" width="0.7109375" style="652" customWidth="1"/>
    <col min="1744" max="1744" width="3.140625" style="652" customWidth="1"/>
    <col min="1745" max="1745" width="1.140625" style="652" customWidth="1"/>
    <col min="1746" max="1746" width="18" style="652" customWidth="1"/>
    <col min="1747" max="1747" width="9.42578125" style="652" customWidth="1"/>
    <col min="1748" max="1748" width="8.7109375" style="652" customWidth="1"/>
    <col min="1749" max="1749" width="9.28515625" style="652" customWidth="1"/>
    <col min="1750" max="1750" width="10.140625" style="652" customWidth="1"/>
    <col min="1751" max="1751" width="5.140625" style="652" customWidth="1"/>
    <col min="1752" max="1752" width="10.140625" style="652" customWidth="1"/>
    <col min="1753" max="1753" width="6.42578125" style="652" customWidth="1"/>
    <col min="1754" max="1754" width="11.42578125" style="652"/>
    <col min="1755" max="1755" width="1.28515625" style="652" customWidth="1"/>
    <col min="1756" max="1756" width="1.42578125" style="652" customWidth="1"/>
    <col min="1757" max="1757" width="8.28515625" style="652" customWidth="1"/>
    <col min="1758" max="1758" width="11.42578125" style="652"/>
    <col min="1759" max="1760" width="10.7109375" style="652" customWidth="1"/>
    <col min="1761" max="1761" width="10.28515625" style="652" customWidth="1"/>
    <col min="1762" max="1762" width="11.28515625" style="652" customWidth="1"/>
    <col min="1763" max="1763" width="7.7109375" style="652" customWidth="1"/>
    <col min="1764" max="1764" width="10.140625" style="652" customWidth="1"/>
    <col min="1765" max="1765" width="6.5703125" style="652" customWidth="1"/>
    <col min="1766" max="1766" width="1.140625" style="652" customWidth="1"/>
    <col min="1767" max="1767" width="24.5703125" style="652" customWidth="1"/>
    <col min="1768" max="1768" width="9.85546875" style="652" customWidth="1"/>
    <col min="1769" max="1769" width="10.7109375" style="652" customWidth="1"/>
    <col min="1770" max="1770" width="10.85546875" style="652" customWidth="1"/>
    <col min="1771" max="1771" width="11.140625" style="652" customWidth="1"/>
    <col min="1772" max="1772" width="9.85546875" style="652" customWidth="1"/>
    <col min="1773" max="1773" width="1" style="652" customWidth="1"/>
    <col min="1774" max="1774" width="16.5703125" style="652" customWidth="1"/>
    <col min="1775" max="1775" width="0.5703125" style="652" customWidth="1"/>
    <col min="1776" max="1776" width="0.7109375" style="652" customWidth="1"/>
    <col min="1777" max="1777" width="27.85546875" style="652" customWidth="1"/>
    <col min="1778" max="1778" width="0.85546875" style="652" customWidth="1"/>
    <col min="1779" max="1779" width="27.42578125" style="652" customWidth="1"/>
    <col min="1780" max="1780" width="14.7109375" style="652" customWidth="1"/>
    <col min="1781" max="1781" width="0.42578125" style="652" customWidth="1"/>
    <col min="1782" max="1782" width="0.7109375" style="652" customWidth="1"/>
    <col min="1783" max="1783" width="21.7109375" style="652" customWidth="1"/>
    <col min="1784" max="1784" width="1.28515625" style="652" customWidth="1"/>
    <col min="1785" max="1785" width="21.140625" style="652" customWidth="1"/>
    <col min="1786" max="1990" width="11.42578125" style="652"/>
    <col min="1991" max="1991" width="0.7109375" style="652" customWidth="1"/>
    <col min="1992" max="1993" width="1.5703125" style="652" customWidth="1"/>
    <col min="1994" max="1994" width="16.42578125" style="652" customWidth="1"/>
    <col min="1995" max="1997" width="10.42578125" style="652" customWidth="1"/>
    <col min="1998" max="1998" width="8.7109375" style="652" customWidth="1"/>
    <col min="1999" max="1999" width="0.7109375" style="652" customWidth="1"/>
    <col min="2000" max="2000" width="3.140625" style="652" customWidth="1"/>
    <col min="2001" max="2001" width="1.140625" style="652" customWidth="1"/>
    <col min="2002" max="2002" width="18" style="652" customWidth="1"/>
    <col min="2003" max="2003" width="9.42578125" style="652" customWidth="1"/>
    <col min="2004" max="2004" width="8.7109375" style="652" customWidth="1"/>
    <col min="2005" max="2005" width="9.28515625" style="652" customWidth="1"/>
    <col min="2006" max="2006" width="10.140625" style="652" customWidth="1"/>
    <col min="2007" max="2007" width="5.140625" style="652" customWidth="1"/>
    <col min="2008" max="2008" width="10.140625" style="652" customWidth="1"/>
    <col min="2009" max="2009" width="6.42578125" style="652" customWidth="1"/>
    <col min="2010" max="2010" width="11.42578125" style="652"/>
    <col min="2011" max="2011" width="1.28515625" style="652" customWidth="1"/>
    <col min="2012" max="2012" width="1.42578125" style="652" customWidth="1"/>
    <col min="2013" max="2013" width="8.28515625" style="652" customWidth="1"/>
    <col min="2014" max="2014" width="11.42578125" style="652"/>
    <col min="2015" max="2016" width="10.7109375" style="652" customWidth="1"/>
    <col min="2017" max="2017" width="10.28515625" style="652" customWidth="1"/>
    <col min="2018" max="2018" width="11.28515625" style="652" customWidth="1"/>
    <col min="2019" max="2019" width="7.7109375" style="652" customWidth="1"/>
    <col min="2020" max="2020" width="10.140625" style="652" customWidth="1"/>
    <col min="2021" max="2021" width="6.5703125" style="652" customWidth="1"/>
    <col min="2022" max="2022" width="1.140625" style="652" customWidth="1"/>
    <col min="2023" max="2023" width="24.5703125" style="652" customWidth="1"/>
    <col min="2024" max="2024" width="9.85546875" style="652" customWidth="1"/>
    <col min="2025" max="2025" width="10.7109375" style="652" customWidth="1"/>
    <col min="2026" max="2026" width="10.85546875" style="652" customWidth="1"/>
    <col min="2027" max="2027" width="11.140625" style="652" customWidth="1"/>
    <col min="2028" max="2028" width="9.85546875" style="652" customWidth="1"/>
    <col min="2029" max="2029" width="1" style="652" customWidth="1"/>
    <col min="2030" max="2030" width="16.5703125" style="652" customWidth="1"/>
    <col min="2031" max="2031" width="0.5703125" style="652" customWidth="1"/>
    <col min="2032" max="2032" width="0.7109375" style="652" customWidth="1"/>
    <col min="2033" max="2033" width="27.85546875" style="652" customWidth="1"/>
    <col min="2034" max="2034" width="0.85546875" style="652" customWidth="1"/>
    <col min="2035" max="2035" width="27.42578125" style="652" customWidth="1"/>
    <col min="2036" max="2036" width="14.7109375" style="652" customWidth="1"/>
    <col min="2037" max="2037" width="0.42578125" style="652" customWidth="1"/>
    <col min="2038" max="2038" width="0.7109375" style="652" customWidth="1"/>
    <col min="2039" max="2039" width="21.7109375" style="652" customWidth="1"/>
    <col min="2040" max="2040" width="1.28515625" style="652" customWidth="1"/>
    <col min="2041" max="2041" width="21.140625" style="652" customWidth="1"/>
    <col min="2042" max="2246" width="11.42578125" style="652"/>
    <col min="2247" max="2247" width="0.7109375" style="652" customWidth="1"/>
    <col min="2248" max="2249" width="1.5703125" style="652" customWidth="1"/>
    <col min="2250" max="2250" width="16.42578125" style="652" customWidth="1"/>
    <col min="2251" max="2253" width="10.42578125" style="652" customWidth="1"/>
    <col min="2254" max="2254" width="8.7109375" style="652" customWidth="1"/>
    <col min="2255" max="2255" width="0.7109375" style="652" customWidth="1"/>
    <col min="2256" max="2256" width="3.140625" style="652" customWidth="1"/>
    <col min="2257" max="2257" width="1.140625" style="652" customWidth="1"/>
    <col min="2258" max="2258" width="18" style="652" customWidth="1"/>
    <col min="2259" max="2259" width="9.42578125" style="652" customWidth="1"/>
    <col min="2260" max="2260" width="8.7109375" style="652" customWidth="1"/>
    <col min="2261" max="2261" width="9.28515625" style="652" customWidth="1"/>
    <col min="2262" max="2262" width="10.140625" style="652" customWidth="1"/>
    <col min="2263" max="2263" width="5.140625" style="652" customWidth="1"/>
    <col min="2264" max="2264" width="10.140625" style="652" customWidth="1"/>
    <col min="2265" max="2265" width="6.42578125" style="652" customWidth="1"/>
    <col min="2266" max="2266" width="11.42578125" style="652"/>
    <col min="2267" max="2267" width="1.28515625" style="652" customWidth="1"/>
    <col min="2268" max="2268" width="1.42578125" style="652" customWidth="1"/>
    <col min="2269" max="2269" width="8.28515625" style="652" customWidth="1"/>
    <col min="2270" max="2270" width="11.42578125" style="652"/>
    <col min="2271" max="2272" width="10.7109375" style="652" customWidth="1"/>
    <col min="2273" max="2273" width="10.28515625" style="652" customWidth="1"/>
    <col min="2274" max="2274" width="11.28515625" style="652" customWidth="1"/>
    <col min="2275" max="2275" width="7.7109375" style="652" customWidth="1"/>
    <col min="2276" max="2276" width="10.140625" style="652" customWidth="1"/>
    <col min="2277" max="2277" width="6.5703125" style="652" customWidth="1"/>
    <col min="2278" max="2278" width="1.140625" style="652" customWidth="1"/>
    <col min="2279" max="2279" width="24.5703125" style="652" customWidth="1"/>
    <col min="2280" max="2280" width="9.85546875" style="652" customWidth="1"/>
    <col min="2281" max="2281" width="10.7109375" style="652" customWidth="1"/>
    <col min="2282" max="2282" width="10.85546875" style="652" customWidth="1"/>
    <col min="2283" max="2283" width="11.140625" style="652" customWidth="1"/>
    <col min="2284" max="2284" width="9.85546875" style="652" customWidth="1"/>
    <col min="2285" max="2285" width="1" style="652" customWidth="1"/>
    <col min="2286" max="2286" width="16.5703125" style="652" customWidth="1"/>
    <col min="2287" max="2287" width="0.5703125" style="652" customWidth="1"/>
    <col min="2288" max="2288" width="0.7109375" style="652" customWidth="1"/>
    <col min="2289" max="2289" width="27.85546875" style="652" customWidth="1"/>
    <col min="2290" max="2290" width="0.85546875" style="652" customWidth="1"/>
    <col min="2291" max="2291" width="27.42578125" style="652" customWidth="1"/>
    <col min="2292" max="2292" width="14.7109375" style="652" customWidth="1"/>
    <col min="2293" max="2293" width="0.42578125" style="652" customWidth="1"/>
    <col min="2294" max="2294" width="0.7109375" style="652" customWidth="1"/>
    <col min="2295" max="2295" width="21.7109375" style="652" customWidth="1"/>
    <col min="2296" max="2296" width="1.28515625" style="652" customWidth="1"/>
    <col min="2297" max="2297" width="21.140625" style="652" customWidth="1"/>
    <col min="2298" max="2502" width="11.42578125" style="652"/>
    <col min="2503" max="2503" width="0.7109375" style="652" customWidth="1"/>
    <col min="2504" max="2505" width="1.5703125" style="652" customWidth="1"/>
    <col min="2506" max="2506" width="16.42578125" style="652" customWidth="1"/>
    <col min="2507" max="2509" width="10.42578125" style="652" customWidth="1"/>
    <col min="2510" max="2510" width="8.7109375" style="652" customWidth="1"/>
    <col min="2511" max="2511" width="0.7109375" style="652" customWidth="1"/>
    <col min="2512" max="2512" width="3.140625" style="652" customWidth="1"/>
    <col min="2513" max="2513" width="1.140625" style="652" customWidth="1"/>
    <col min="2514" max="2514" width="18" style="652" customWidth="1"/>
    <col min="2515" max="2515" width="9.42578125" style="652" customWidth="1"/>
    <col min="2516" max="2516" width="8.7109375" style="652" customWidth="1"/>
    <col min="2517" max="2517" width="9.28515625" style="652" customWidth="1"/>
    <col min="2518" max="2518" width="10.140625" style="652" customWidth="1"/>
    <col min="2519" max="2519" width="5.140625" style="652" customWidth="1"/>
    <col min="2520" max="2520" width="10.140625" style="652" customWidth="1"/>
    <col min="2521" max="2521" width="6.42578125" style="652" customWidth="1"/>
    <col min="2522" max="2522" width="11.42578125" style="652"/>
    <col min="2523" max="2523" width="1.28515625" style="652" customWidth="1"/>
    <col min="2524" max="2524" width="1.42578125" style="652" customWidth="1"/>
    <col min="2525" max="2525" width="8.28515625" style="652" customWidth="1"/>
    <col min="2526" max="2526" width="11.42578125" style="652"/>
    <col min="2527" max="2528" width="10.7109375" style="652" customWidth="1"/>
    <col min="2529" max="2529" width="10.28515625" style="652" customWidth="1"/>
    <col min="2530" max="2530" width="11.28515625" style="652" customWidth="1"/>
    <col min="2531" max="2531" width="7.7109375" style="652" customWidth="1"/>
    <col min="2532" max="2532" width="10.140625" style="652" customWidth="1"/>
    <col min="2533" max="2533" width="6.5703125" style="652" customWidth="1"/>
    <col min="2534" max="2534" width="1.140625" style="652" customWidth="1"/>
    <col min="2535" max="2535" width="24.5703125" style="652" customWidth="1"/>
    <col min="2536" max="2536" width="9.85546875" style="652" customWidth="1"/>
    <col min="2537" max="2537" width="10.7109375" style="652" customWidth="1"/>
    <col min="2538" max="2538" width="10.85546875" style="652" customWidth="1"/>
    <col min="2539" max="2539" width="11.140625" style="652" customWidth="1"/>
    <col min="2540" max="2540" width="9.85546875" style="652" customWidth="1"/>
    <col min="2541" max="2541" width="1" style="652" customWidth="1"/>
    <col min="2542" max="2542" width="16.5703125" style="652" customWidth="1"/>
    <col min="2543" max="2543" width="0.5703125" style="652" customWidth="1"/>
    <col min="2544" max="2544" width="0.7109375" style="652" customWidth="1"/>
    <col min="2545" max="2545" width="27.85546875" style="652" customWidth="1"/>
    <col min="2546" max="2546" width="0.85546875" style="652" customWidth="1"/>
    <col min="2547" max="2547" width="27.42578125" style="652" customWidth="1"/>
    <col min="2548" max="2548" width="14.7109375" style="652" customWidth="1"/>
    <col min="2549" max="2549" width="0.42578125" style="652" customWidth="1"/>
    <col min="2550" max="2550" width="0.7109375" style="652" customWidth="1"/>
    <col min="2551" max="2551" width="21.7109375" style="652" customWidth="1"/>
    <col min="2552" max="2552" width="1.28515625" style="652" customWidth="1"/>
    <col min="2553" max="2553" width="21.140625" style="652" customWidth="1"/>
    <col min="2554" max="2758" width="11.42578125" style="652"/>
    <col min="2759" max="2759" width="0.7109375" style="652" customWidth="1"/>
    <col min="2760" max="2761" width="1.5703125" style="652" customWidth="1"/>
    <col min="2762" max="2762" width="16.42578125" style="652" customWidth="1"/>
    <col min="2763" max="2765" width="10.42578125" style="652" customWidth="1"/>
    <col min="2766" max="2766" width="8.7109375" style="652" customWidth="1"/>
    <col min="2767" max="2767" width="0.7109375" style="652" customWidth="1"/>
    <col min="2768" max="2768" width="3.140625" style="652" customWidth="1"/>
    <col min="2769" max="2769" width="1.140625" style="652" customWidth="1"/>
    <col min="2770" max="2770" width="18" style="652" customWidth="1"/>
    <col min="2771" max="2771" width="9.42578125" style="652" customWidth="1"/>
    <col min="2772" max="2772" width="8.7109375" style="652" customWidth="1"/>
    <col min="2773" max="2773" width="9.28515625" style="652" customWidth="1"/>
    <col min="2774" max="2774" width="10.140625" style="652" customWidth="1"/>
    <col min="2775" max="2775" width="5.140625" style="652" customWidth="1"/>
    <col min="2776" max="2776" width="10.140625" style="652" customWidth="1"/>
    <col min="2777" max="2777" width="6.42578125" style="652" customWidth="1"/>
    <col min="2778" max="2778" width="11.42578125" style="652"/>
    <col min="2779" max="2779" width="1.28515625" style="652" customWidth="1"/>
    <col min="2780" max="2780" width="1.42578125" style="652" customWidth="1"/>
    <col min="2781" max="2781" width="8.28515625" style="652" customWidth="1"/>
    <col min="2782" max="2782" width="11.42578125" style="652"/>
    <col min="2783" max="2784" width="10.7109375" style="652" customWidth="1"/>
    <col min="2785" max="2785" width="10.28515625" style="652" customWidth="1"/>
    <col min="2786" max="2786" width="11.28515625" style="652" customWidth="1"/>
    <col min="2787" max="2787" width="7.7109375" style="652" customWidth="1"/>
    <col min="2788" max="2788" width="10.140625" style="652" customWidth="1"/>
    <col min="2789" max="2789" width="6.5703125" style="652" customWidth="1"/>
    <col min="2790" max="2790" width="1.140625" style="652" customWidth="1"/>
    <col min="2791" max="2791" width="24.5703125" style="652" customWidth="1"/>
    <col min="2792" max="2792" width="9.85546875" style="652" customWidth="1"/>
    <col min="2793" max="2793" width="10.7109375" style="652" customWidth="1"/>
    <col min="2794" max="2794" width="10.85546875" style="652" customWidth="1"/>
    <col min="2795" max="2795" width="11.140625" style="652" customWidth="1"/>
    <col min="2796" max="2796" width="9.85546875" style="652" customWidth="1"/>
    <col min="2797" max="2797" width="1" style="652" customWidth="1"/>
    <col min="2798" max="2798" width="16.5703125" style="652" customWidth="1"/>
    <col min="2799" max="2799" width="0.5703125" style="652" customWidth="1"/>
    <col min="2800" max="2800" width="0.7109375" style="652" customWidth="1"/>
    <col min="2801" max="2801" width="27.85546875" style="652" customWidth="1"/>
    <col min="2802" max="2802" width="0.85546875" style="652" customWidth="1"/>
    <col min="2803" max="2803" width="27.42578125" style="652" customWidth="1"/>
    <col min="2804" max="2804" width="14.7109375" style="652" customWidth="1"/>
    <col min="2805" max="2805" width="0.42578125" style="652" customWidth="1"/>
    <col min="2806" max="2806" width="0.7109375" style="652" customWidth="1"/>
    <col min="2807" max="2807" width="21.7109375" style="652" customWidth="1"/>
    <col min="2808" max="2808" width="1.28515625" style="652" customWidth="1"/>
    <col min="2809" max="2809" width="21.140625" style="652" customWidth="1"/>
    <col min="2810" max="3014" width="11.42578125" style="652"/>
    <col min="3015" max="3015" width="0.7109375" style="652" customWidth="1"/>
    <col min="3016" max="3017" width="1.5703125" style="652" customWidth="1"/>
    <col min="3018" max="3018" width="16.42578125" style="652" customWidth="1"/>
    <col min="3019" max="3021" width="10.42578125" style="652" customWidth="1"/>
    <col min="3022" max="3022" width="8.7109375" style="652" customWidth="1"/>
    <col min="3023" max="3023" width="0.7109375" style="652" customWidth="1"/>
    <col min="3024" max="3024" width="3.140625" style="652" customWidth="1"/>
    <col min="3025" max="3025" width="1.140625" style="652" customWidth="1"/>
    <col min="3026" max="3026" width="18" style="652" customWidth="1"/>
    <col min="3027" max="3027" width="9.42578125" style="652" customWidth="1"/>
    <col min="3028" max="3028" width="8.7109375" style="652" customWidth="1"/>
    <col min="3029" max="3029" width="9.28515625" style="652" customWidth="1"/>
    <col min="3030" max="3030" width="10.140625" style="652" customWidth="1"/>
    <col min="3031" max="3031" width="5.140625" style="652" customWidth="1"/>
    <col min="3032" max="3032" width="10.140625" style="652" customWidth="1"/>
    <col min="3033" max="3033" width="6.42578125" style="652" customWidth="1"/>
    <col min="3034" max="3034" width="11.42578125" style="652"/>
    <col min="3035" max="3035" width="1.28515625" style="652" customWidth="1"/>
    <col min="3036" max="3036" width="1.42578125" style="652" customWidth="1"/>
    <col min="3037" max="3037" width="8.28515625" style="652" customWidth="1"/>
    <col min="3038" max="3038" width="11.42578125" style="652"/>
    <col min="3039" max="3040" width="10.7109375" style="652" customWidth="1"/>
    <col min="3041" max="3041" width="10.28515625" style="652" customWidth="1"/>
    <col min="3042" max="3042" width="11.28515625" style="652" customWidth="1"/>
    <col min="3043" max="3043" width="7.7109375" style="652" customWidth="1"/>
    <col min="3044" max="3044" width="10.140625" style="652" customWidth="1"/>
    <col min="3045" max="3045" width="6.5703125" style="652" customWidth="1"/>
    <col min="3046" max="3046" width="1.140625" style="652" customWidth="1"/>
    <col min="3047" max="3047" width="24.5703125" style="652" customWidth="1"/>
    <col min="3048" max="3048" width="9.85546875" style="652" customWidth="1"/>
    <col min="3049" max="3049" width="10.7109375" style="652" customWidth="1"/>
    <col min="3050" max="3050" width="10.85546875" style="652" customWidth="1"/>
    <col min="3051" max="3051" width="11.140625" style="652" customWidth="1"/>
    <col min="3052" max="3052" width="9.85546875" style="652" customWidth="1"/>
    <col min="3053" max="3053" width="1" style="652" customWidth="1"/>
    <col min="3054" max="3054" width="16.5703125" style="652" customWidth="1"/>
    <col min="3055" max="3055" width="0.5703125" style="652" customWidth="1"/>
    <col min="3056" max="3056" width="0.7109375" style="652" customWidth="1"/>
    <col min="3057" max="3057" width="27.85546875" style="652" customWidth="1"/>
    <col min="3058" max="3058" width="0.85546875" style="652" customWidth="1"/>
    <col min="3059" max="3059" width="27.42578125" style="652" customWidth="1"/>
    <col min="3060" max="3060" width="14.7109375" style="652" customWidth="1"/>
    <col min="3061" max="3061" width="0.42578125" style="652" customWidth="1"/>
    <col min="3062" max="3062" width="0.7109375" style="652" customWidth="1"/>
    <col min="3063" max="3063" width="21.7109375" style="652" customWidth="1"/>
    <col min="3064" max="3064" width="1.28515625" style="652" customWidth="1"/>
    <col min="3065" max="3065" width="21.140625" style="652" customWidth="1"/>
    <col min="3066" max="3270" width="11.42578125" style="652"/>
    <col min="3271" max="3271" width="0.7109375" style="652" customWidth="1"/>
    <col min="3272" max="3273" width="1.5703125" style="652" customWidth="1"/>
    <col min="3274" max="3274" width="16.42578125" style="652" customWidth="1"/>
    <col min="3275" max="3277" width="10.42578125" style="652" customWidth="1"/>
    <col min="3278" max="3278" width="8.7109375" style="652" customWidth="1"/>
    <col min="3279" max="3279" width="0.7109375" style="652" customWidth="1"/>
    <col min="3280" max="3280" width="3.140625" style="652" customWidth="1"/>
    <col min="3281" max="3281" width="1.140625" style="652" customWidth="1"/>
    <col min="3282" max="3282" width="18" style="652" customWidth="1"/>
    <col min="3283" max="3283" width="9.42578125" style="652" customWidth="1"/>
    <col min="3284" max="3284" width="8.7109375" style="652" customWidth="1"/>
    <col min="3285" max="3285" width="9.28515625" style="652" customWidth="1"/>
    <col min="3286" max="3286" width="10.140625" style="652" customWidth="1"/>
    <col min="3287" max="3287" width="5.140625" style="652" customWidth="1"/>
    <col min="3288" max="3288" width="10.140625" style="652" customWidth="1"/>
    <col min="3289" max="3289" width="6.42578125" style="652" customWidth="1"/>
    <col min="3290" max="3290" width="11.42578125" style="652"/>
    <col min="3291" max="3291" width="1.28515625" style="652" customWidth="1"/>
    <col min="3292" max="3292" width="1.42578125" style="652" customWidth="1"/>
    <col min="3293" max="3293" width="8.28515625" style="652" customWidth="1"/>
    <col min="3294" max="3294" width="11.42578125" style="652"/>
    <col min="3295" max="3296" width="10.7109375" style="652" customWidth="1"/>
    <col min="3297" max="3297" width="10.28515625" style="652" customWidth="1"/>
    <col min="3298" max="3298" width="11.28515625" style="652" customWidth="1"/>
    <col min="3299" max="3299" width="7.7109375" style="652" customWidth="1"/>
    <col min="3300" max="3300" width="10.140625" style="652" customWidth="1"/>
    <col min="3301" max="3301" width="6.5703125" style="652" customWidth="1"/>
    <col min="3302" max="3302" width="1.140625" style="652" customWidth="1"/>
    <col min="3303" max="3303" width="24.5703125" style="652" customWidth="1"/>
    <col min="3304" max="3304" width="9.85546875" style="652" customWidth="1"/>
    <col min="3305" max="3305" width="10.7109375" style="652" customWidth="1"/>
    <col min="3306" max="3306" width="10.85546875" style="652" customWidth="1"/>
    <col min="3307" max="3307" width="11.140625" style="652" customWidth="1"/>
    <col min="3308" max="3308" width="9.85546875" style="652" customWidth="1"/>
    <col min="3309" max="3309" width="1" style="652" customWidth="1"/>
    <col min="3310" max="3310" width="16.5703125" style="652" customWidth="1"/>
    <col min="3311" max="3311" width="0.5703125" style="652" customWidth="1"/>
    <col min="3312" max="3312" width="0.7109375" style="652" customWidth="1"/>
    <col min="3313" max="3313" width="27.85546875" style="652" customWidth="1"/>
    <col min="3314" max="3314" width="0.85546875" style="652" customWidth="1"/>
    <col min="3315" max="3315" width="27.42578125" style="652" customWidth="1"/>
    <col min="3316" max="3316" width="14.7109375" style="652" customWidth="1"/>
    <col min="3317" max="3317" width="0.42578125" style="652" customWidth="1"/>
    <col min="3318" max="3318" width="0.7109375" style="652" customWidth="1"/>
    <col min="3319" max="3319" width="21.7109375" style="652" customWidth="1"/>
    <col min="3320" max="3320" width="1.28515625" style="652" customWidth="1"/>
    <col min="3321" max="3321" width="21.140625" style="652" customWidth="1"/>
    <col min="3322" max="3526" width="11.42578125" style="652"/>
    <col min="3527" max="3527" width="0.7109375" style="652" customWidth="1"/>
    <col min="3528" max="3529" width="1.5703125" style="652" customWidth="1"/>
    <col min="3530" max="3530" width="16.42578125" style="652" customWidth="1"/>
    <col min="3531" max="3533" width="10.42578125" style="652" customWidth="1"/>
    <col min="3534" max="3534" width="8.7109375" style="652" customWidth="1"/>
    <col min="3535" max="3535" width="0.7109375" style="652" customWidth="1"/>
    <col min="3536" max="3536" width="3.140625" style="652" customWidth="1"/>
    <col min="3537" max="3537" width="1.140625" style="652" customWidth="1"/>
    <col min="3538" max="3538" width="18" style="652" customWidth="1"/>
    <col min="3539" max="3539" width="9.42578125" style="652" customWidth="1"/>
    <col min="3540" max="3540" width="8.7109375" style="652" customWidth="1"/>
    <col min="3541" max="3541" width="9.28515625" style="652" customWidth="1"/>
    <col min="3542" max="3542" width="10.140625" style="652" customWidth="1"/>
    <col min="3543" max="3543" width="5.140625" style="652" customWidth="1"/>
    <col min="3544" max="3544" width="10.140625" style="652" customWidth="1"/>
    <col min="3545" max="3545" width="6.42578125" style="652" customWidth="1"/>
    <col min="3546" max="3546" width="11.42578125" style="652"/>
    <col min="3547" max="3547" width="1.28515625" style="652" customWidth="1"/>
    <col min="3548" max="3548" width="1.42578125" style="652" customWidth="1"/>
    <col min="3549" max="3549" width="8.28515625" style="652" customWidth="1"/>
    <col min="3550" max="3550" width="11.42578125" style="652"/>
    <col min="3551" max="3552" width="10.7109375" style="652" customWidth="1"/>
    <col min="3553" max="3553" width="10.28515625" style="652" customWidth="1"/>
    <col min="3554" max="3554" width="11.28515625" style="652" customWidth="1"/>
    <col min="3555" max="3555" width="7.7109375" style="652" customWidth="1"/>
    <col min="3556" max="3556" width="10.140625" style="652" customWidth="1"/>
    <col min="3557" max="3557" width="6.5703125" style="652" customWidth="1"/>
    <col min="3558" max="3558" width="1.140625" style="652" customWidth="1"/>
    <col min="3559" max="3559" width="24.5703125" style="652" customWidth="1"/>
    <col min="3560" max="3560" width="9.85546875" style="652" customWidth="1"/>
    <col min="3561" max="3561" width="10.7109375" style="652" customWidth="1"/>
    <col min="3562" max="3562" width="10.85546875" style="652" customWidth="1"/>
    <col min="3563" max="3563" width="11.140625" style="652" customWidth="1"/>
    <col min="3564" max="3564" width="9.85546875" style="652" customWidth="1"/>
    <col min="3565" max="3565" width="1" style="652" customWidth="1"/>
    <col min="3566" max="3566" width="16.5703125" style="652" customWidth="1"/>
    <col min="3567" max="3567" width="0.5703125" style="652" customWidth="1"/>
    <col min="3568" max="3568" width="0.7109375" style="652" customWidth="1"/>
    <col min="3569" max="3569" width="27.85546875" style="652" customWidth="1"/>
    <col min="3570" max="3570" width="0.85546875" style="652" customWidth="1"/>
    <col min="3571" max="3571" width="27.42578125" style="652" customWidth="1"/>
    <col min="3572" max="3572" width="14.7109375" style="652" customWidth="1"/>
    <col min="3573" max="3573" width="0.42578125" style="652" customWidth="1"/>
    <col min="3574" max="3574" width="0.7109375" style="652" customWidth="1"/>
    <col min="3575" max="3575" width="21.7109375" style="652" customWidth="1"/>
    <col min="3576" max="3576" width="1.28515625" style="652" customWidth="1"/>
    <col min="3577" max="3577" width="21.140625" style="652" customWidth="1"/>
    <col min="3578" max="3782" width="11.42578125" style="652"/>
    <col min="3783" max="3783" width="0.7109375" style="652" customWidth="1"/>
    <col min="3784" max="3785" width="1.5703125" style="652" customWidth="1"/>
    <col min="3786" max="3786" width="16.42578125" style="652" customWidth="1"/>
    <col min="3787" max="3789" width="10.42578125" style="652" customWidth="1"/>
    <col min="3790" max="3790" width="8.7109375" style="652" customWidth="1"/>
    <col min="3791" max="3791" width="0.7109375" style="652" customWidth="1"/>
    <col min="3792" max="3792" width="3.140625" style="652" customWidth="1"/>
    <col min="3793" max="3793" width="1.140625" style="652" customWidth="1"/>
    <col min="3794" max="3794" width="18" style="652" customWidth="1"/>
    <col min="3795" max="3795" width="9.42578125" style="652" customWidth="1"/>
    <col min="3796" max="3796" width="8.7109375" style="652" customWidth="1"/>
    <col min="3797" max="3797" width="9.28515625" style="652" customWidth="1"/>
    <col min="3798" max="3798" width="10.140625" style="652" customWidth="1"/>
    <col min="3799" max="3799" width="5.140625" style="652" customWidth="1"/>
    <col min="3800" max="3800" width="10.140625" style="652" customWidth="1"/>
    <col min="3801" max="3801" width="6.42578125" style="652" customWidth="1"/>
    <col min="3802" max="3802" width="11.42578125" style="652"/>
    <col min="3803" max="3803" width="1.28515625" style="652" customWidth="1"/>
    <col min="3804" max="3804" width="1.42578125" style="652" customWidth="1"/>
    <col min="3805" max="3805" width="8.28515625" style="652" customWidth="1"/>
    <col min="3806" max="3806" width="11.42578125" style="652"/>
    <col min="3807" max="3808" width="10.7109375" style="652" customWidth="1"/>
    <col min="3809" max="3809" width="10.28515625" style="652" customWidth="1"/>
    <col min="3810" max="3810" width="11.28515625" style="652" customWidth="1"/>
    <col min="3811" max="3811" width="7.7109375" style="652" customWidth="1"/>
    <col min="3812" max="3812" width="10.140625" style="652" customWidth="1"/>
    <col min="3813" max="3813" width="6.5703125" style="652" customWidth="1"/>
    <col min="3814" max="3814" width="1.140625" style="652" customWidth="1"/>
    <col min="3815" max="3815" width="24.5703125" style="652" customWidth="1"/>
    <col min="3816" max="3816" width="9.85546875" style="652" customWidth="1"/>
    <col min="3817" max="3817" width="10.7109375" style="652" customWidth="1"/>
    <col min="3818" max="3818" width="10.85546875" style="652" customWidth="1"/>
    <col min="3819" max="3819" width="11.140625" style="652" customWidth="1"/>
    <col min="3820" max="3820" width="9.85546875" style="652" customWidth="1"/>
    <col min="3821" max="3821" width="1" style="652" customWidth="1"/>
    <col min="3822" max="3822" width="16.5703125" style="652" customWidth="1"/>
    <col min="3823" max="3823" width="0.5703125" style="652" customWidth="1"/>
    <col min="3824" max="3824" width="0.7109375" style="652" customWidth="1"/>
    <col min="3825" max="3825" width="27.85546875" style="652" customWidth="1"/>
    <col min="3826" max="3826" width="0.85546875" style="652" customWidth="1"/>
    <col min="3827" max="3827" width="27.42578125" style="652" customWidth="1"/>
    <col min="3828" max="3828" width="14.7109375" style="652" customWidth="1"/>
    <col min="3829" max="3829" width="0.42578125" style="652" customWidth="1"/>
    <col min="3830" max="3830" width="0.7109375" style="652" customWidth="1"/>
    <col min="3831" max="3831" width="21.7109375" style="652" customWidth="1"/>
    <col min="3832" max="3832" width="1.28515625" style="652" customWidth="1"/>
    <col min="3833" max="3833" width="21.140625" style="652" customWidth="1"/>
    <col min="3834" max="4038" width="11.42578125" style="652"/>
    <col min="4039" max="4039" width="0.7109375" style="652" customWidth="1"/>
    <col min="4040" max="4041" width="1.5703125" style="652" customWidth="1"/>
    <col min="4042" max="4042" width="16.42578125" style="652" customWidth="1"/>
    <col min="4043" max="4045" width="10.42578125" style="652" customWidth="1"/>
    <col min="4046" max="4046" width="8.7109375" style="652" customWidth="1"/>
    <col min="4047" max="4047" width="0.7109375" style="652" customWidth="1"/>
    <col min="4048" max="4048" width="3.140625" style="652" customWidth="1"/>
    <col min="4049" max="4049" width="1.140625" style="652" customWidth="1"/>
    <col min="4050" max="4050" width="18" style="652" customWidth="1"/>
    <col min="4051" max="4051" width="9.42578125" style="652" customWidth="1"/>
    <col min="4052" max="4052" width="8.7109375" style="652" customWidth="1"/>
    <col min="4053" max="4053" width="9.28515625" style="652" customWidth="1"/>
    <col min="4054" max="4054" width="10.140625" style="652" customWidth="1"/>
    <col min="4055" max="4055" width="5.140625" style="652" customWidth="1"/>
    <col min="4056" max="4056" width="10.140625" style="652" customWidth="1"/>
    <col min="4057" max="4057" width="6.42578125" style="652" customWidth="1"/>
    <col min="4058" max="4058" width="11.42578125" style="652"/>
    <col min="4059" max="4059" width="1.28515625" style="652" customWidth="1"/>
    <col min="4060" max="4060" width="1.42578125" style="652" customWidth="1"/>
    <col min="4061" max="4061" width="8.28515625" style="652" customWidth="1"/>
    <col min="4062" max="4062" width="11.42578125" style="652"/>
    <col min="4063" max="4064" width="10.7109375" style="652" customWidth="1"/>
    <col min="4065" max="4065" width="10.28515625" style="652" customWidth="1"/>
    <col min="4066" max="4066" width="11.28515625" style="652" customWidth="1"/>
    <col min="4067" max="4067" width="7.7109375" style="652" customWidth="1"/>
    <col min="4068" max="4068" width="10.140625" style="652" customWidth="1"/>
    <col min="4069" max="4069" width="6.5703125" style="652" customWidth="1"/>
    <col min="4070" max="4070" width="1.140625" style="652" customWidth="1"/>
    <col min="4071" max="4071" width="24.5703125" style="652" customWidth="1"/>
    <col min="4072" max="4072" width="9.85546875" style="652" customWidth="1"/>
    <col min="4073" max="4073" width="10.7109375" style="652" customWidth="1"/>
    <col min="4074" max="4074" width="10.85546875" style="652" customWidth="1"/>
    <col min="4075" max="4075" width="11.140625" style="652" customWidth="1"/>
    <col min="4076" max="4076" width="9.85546875" style="652" customWidth="1"/>
    <col min="4077" max="4077" width="1" style="652" customWidth="1"/>
    <col min="4078" max="4078" width="16.5703125" style="652" customWidth="1"/>
    <col min="4079" max="4079" width="0.5703125" style="652" customWidth="1"/>
    <col min="4080" max="4080" width="0.7109375" style="652" customWidth="1"/>
    <col min="4081" max="4081" width="27.85546875" style="652" customWidth="1"/>
    <col min="4082" max="4082" width="0.85546875" style="652" customWidth="1"/>
    <col min="4083" max="4083" width="27.42578125" style="652" customWidth="1"/>
    <col min="4084" max="4084" width="14.7109375" style="652" customWidth="1"/>
    <col min="4085" max="4085" width="0.42578125" style="652" customWidth="1"/>
    <col min="4086" max="4086" width="0.7109375" style="652" customWidth="1"/>
    <col min="4087" max="4087" width="21.7109375" style="652" customWidth="1"/>
    <col min="4088" max="4088" width="1.28515625" style="652" customWidth="1"/>
    <col min="4089" max="4089" width="21.140625" style="652" customWidth="1"/>
    <col min="4090" max="4294" width="11.42578125" style="652"/>
    <col min="4295" max="4295" width="0.7109375" style="652" customWidth="1"/>
    <col min="4296" max="4297" width="1.5703125" style="652" customWidth="1"/>
    <col min="4298" max="4298" width="16.42578125" style="652" customWidth="1"/>
    <col min="4299" max="4301" width="10.42578125" style="652" customWidth="1"/>
    <col min="4302" max="4302" width="8.7109375" style="652" customWidth="1"/>
    <col min="4303" max="4303" width="0.7109375" style="652" customWidth="1"/>
    <col min="4304" max="4304" width="3.140625" style="652" customWidth="1"/>
    <col min="4305" max="4305" width="1.140625" style="652" customWidth="1"/>
    <col min="4306" max="4306" width="18" style="652" customWidth="1"/>
    <col min="4307" max="4307" width="9.42578125" style="652" customWidth="1"/>
    <col min="4308" max="4308" width="8.7109375" style="652" customWidth="1"/>
    <col min="4309" max="4309" width="9.28515625" style="652" customWidth="1"/>
    <col min="4310" max="4310" width="10.140625" style="652" customWidth="1"/>
    <col min="4311" max="4311" width="5.140625" style="652" customWidth="1"/>
    <col min="4312" max="4312" width="10.140625" style="652" customWidth="1"/>
    <col min="4313" max="4313" width="6.42578125" style="652" customWidth="1"/>
    <col min="4314" max="4314" width="11.42578125" style="652"/>
    <col min="4315" max="4315" width="1.28515625" style="652" customWidth="1"/>
    <col min="4316" max="4316" width="1.42578125" style="652" customWidth="1"/>
    <col min="4317" max="4317" width="8.28515625" style="652" customWidth="1"/>
    <col min="4318" max="4318" width="11.42578125" style="652"/>
    <col min="4319" max="4320" width="10.7109375" style="652" customWidth="1"/>
    <col min="4321" max="4321" width="10.28515625" style="652" customWidth="1"/>
    <col min="4322" max="4322" width="11.28515625" style="652" customWidth="1"/>
    <col min="4323" max="4323" width="7.7109375" style="652" customWidth="1"/>
    <col min="4324" max="4324" width="10.140625" style="652" customWidth="1"/>
    <col min="4325" max="4325" width="6.5703125" style="652" customWidth="1"/>
    <col min="4326" max="4326" width="1.140625" style="652" customWidth="1"/>
    <col min="4327" max="4327" width="24.5703125" style="652" customWidth="1"/>
    <col min="4328" max="4328" width="9.85546875" style="652" customWidth="1"/>
    <col min="4329" max="4329" width="10.7109375" style="652" customWidth="1"/>
    <col min="4330" max="4330" width="10.85546875" style="652" customWidth="1"/>
    <col min="4331" max="4331" width="11.140625" style="652" customWidth="1"/>
    <col min="4332" max="4332" width="9.85546875" style="652" customWidth="1"/>
    <col min="4333" max="4333" width="1" style="652" customWidth="1"/>
    <col min="4334" max="4334" width="16.5703125" style="652" customWidth="1"/>
    <col min="4335" max="4335" width="0.5703125" style="652" customWidth="1"/>
    <col min="4336" max="4336" width="0.7109375" style="652" customWidth="1"/>
    <col min="4337" max="4337" width="27.85546875" style="652" customWidth="1"/>
    <col min="4338" max="4338" width="0.85546875" style="652" customWidth="1"/>
    <col min="4339" max="4339" width="27.42578125" style="652" customWidth="1"/>
    <col min="4340" max="4340" width="14.7109375" style="652" customWidth="1"/>
    <col min="4341" max="4341" width="0.42578125" style="652" customWidth="1"/>
    <col min="4342" max="4342" width="0.7109375" style="652" customWidth="1"/>
    <col min="4343" max="4343" width="21.7109375" style="652" customWidth="1"/>
    <col min="4344" max="4344" width="1.28515625" style="652" customWidth="1"/>
    <col min="4345" max="4345" width="21.140625" style="652" customWidth="1"/>
    <col min="4346" max="4550" width="11.42578125" style="652"/>
    <col min="4551" max="4551" width="0.7109375" style="652" customWidth="1"/>
    <col min="4552" max="4553" width="1.5703125" style="652" customWidth="1"/>
    <col min="4554" max="4554" width="16.42578125" style="652" customWidth="1"/>
    <col min="4555" max="4557" width="10.42578125" style="652" customWidth="1"/>
    <col min="4558" max="4558" width="8.7109375" style="652" customWidth="1"/>
    <col min="4559" max="4559" width="0.7109375" style="652" customWidth="1"/>
    <col min="4560" max="4560" width="3.140625" style="652" customWidth="1"/>
    <col min="4561" max="4561" width="1.140625" style="652" customWidth="1"/>
    <col min="4562" max="4562" width="18" style="652" customWidth="1"/>
    <col min="4563" max="4563" width="9.42578125" style="652" customWidth="1"/>
    <col min="4564" max="4564" width="8.7109375" style="652" customWidth="1"/>
    <col min="4565" max="4565" width="9.28515625" style="652" customWidth="1"/>
    <col min="4566" max="4566" width="10.140625" style="652" customWidth="1"/>
    <col min="4567" max="4567" width="5.140625" style="652" customWidth="1"/>
    <col min="4568" max="4568" width="10.140625" style="652" customWidth="1"/>
    <col min="4569" max="4569" width="6.42578125" style="652" customWidth="1"/>
    <col min="4570" max="4570" width="11.42578125" style="652"/>
    <col min="4571" max="4571" width="1.28515625" style="652" customWidth="1"/>
    <col min="4572" max="4572" width="1.42578125" style="652" customWidth="1"/>
    <col min="4573" max="4573" width="8.28515625" style="652" customWidth="1"/>
    <col min="4574" max="4574" width="11.42578125" style="652"/>
    <col min="4575" max="4576" width="10.7109375" style="652" customWidth="1"/>
    <col min="4577" max="4577" width="10.28515625" style="652" customWidth="1"/>
    <col min="4578" max="4578" width="11.28515625" style="652" customWidth="1"/>
    <col min="4579" max="4579" width="7.7109375" style="652" customWidth="1"/>
    <col min="4580" max="4580" width="10.140625" style="652" customWidth="1"/>
    <col min="4581" max="4581" width="6.5703125" style="652" customWidth="1"/>
    <col min="4582" max="4582" width="1.140625" style="652" customWidth="1"/>
    <col min="4583" max="4583" width="24.5703125" style="652" customWidth="1"/>
    <col min="4584" max="4584" width="9.85546875" style="652" customWidth="1"/>
    <col min="4585" max="4585" width="10.7109375" style="652" customWidth="1"/>
    <col min="4586" max="4586" width="10.85546875" style="652" customWidth="1"/>
    <col min="4587" max="4587" width="11.140625" style="652" customWidth="1"/>
    <col min="4588" max="4588" width="9.85546875" style="652" customWidth="1"/>
    <col min="4589" max="4589" width="1" style="652" customWidth="1"/>
    <col min="4590" max="4590" width="16.5703125" style="652" customWidth="1"/>
    <col min="4591" max="4591" width="0.5703125" style="652" customWidth="1"/>
    <col min="4592" max="4592" width="0.7109375" style="652" customWidth="1"/>
    <col min="4593" max="4593" width="27.85546875" style="652" customWidth="1"/>
    <col min="4594" max="4594" width="0.85546875" style="652" customWidth="1"/>
    <col min="4595" max="4595" width="27.42578125" style="652" customWidth="1"/>
    <col min="4596" max="4596" width="14.7109375" style="652" customWidth="1"/>
    <col min="4597" max="4597" width="0.42578125" style="652" customWidth="1"/>
    <col min="4598" max="4598" width="0.7109375" style="652" customWidth="1"/>
    <col min="4599" max="4599" width="21.7109375" style="652" customWidth="1"/>
    <col min="4600" max="4600" width="1.28515625" style="652" customWidth="1"/>
    <col min="4601" max="4601" width="21.140625" style="652" customWidth="1"/>
    <col min="4602" max="4806" width="11.42578125" style="652"/>
    <col min="4807" max="4807" width="0.7109375" style="652" customWidth="1"/>
    <col min="4808" max="4809" width="1.5703125" style="652" customWidth="1"/>
    <col min="4810" max="4810" width="16.42578125" style="652" customWidth="1"/>
    <col min="4811" max="4813" width="10.42578125" style="652" customWidth="1"/>
    <col min="4814" max="4814" width="8.7109375" style="652" customWidth="1"/>
    <col min="4815" max="4815" width="0.7109375" style="652" customWidth="1"/>
    <col min="4816" max="4816" width="3.140625" style="652" customWidth="1"/>
    <col min="4817" max="4817" width="1.140625" style="652" customWidth="1"/>
    <col min="4818" max="4818" width="18" style="652" customWidth="1"/>
    <col min="4819" max="4819" width="9.42578125" style="652" customWidth="1"/>
    <col min="4820" max="4820" width="8.7109375" style="652" customWidth="1"/>
    <col min="4821" max="4821" width="9.28515625" style="652" customWidth="1"/>
    <col min="4822" max="4822" width="10.140625" style="652" customWidth="1"/>
    <col min="4823" max="4823" width="5.140625" style="652" customWidth="1"/>
    <col min="4824" max="4824" width="10.140625" style="652" customWidth="1"/>
    <col min="4825" max="4825" width="6.42578125" style="652" customWidth="1"/>
    <col min="4826" max="4826" width="11.42578125" style="652"/>
    <col min="4827" max="4827" width="1.28515625" style="652" customWidth="1"/>
    <col min="4828" max="4828" width="1.42578125" style="652" customWidth="1"/>
    <col min="4829" max="4829" width="8.28515625" style="652" customWidth="1"/>
    <col min="4830" max="4830" width="11.42578125" style="652"/>
    <col min="4831" max="4832" width="10.7109375" style="652" customWidth="1"/>
    <col min="4833" max="4833" width="10.28515625" style="652" customWidth="1"/>
    <col min="4834" max="4834" width="11.28515625" style="652" customWidth="1"/>
    <col min="4835" max="4835" width="7.7109375" style="652" customWidth="1"/>
    <col min="4836" max="4836" width="10.140625" style="652" customWidth="1"/>
    <col min="4837" max="4837" width="6.5703125" style="652" customWidth="1"/>
    <col min="4838" max="4838" width="1.140625" style="652" customWidth="1"/>
    <col min="4839" max="4839" width="24.5703125" style="652" customWidth="1"/>
    <col min="4840" max="4840" width="9.85546875" style="652" customWidth="1"/>
    <col min="4841" max="4841" width="10.7109375" style="652" customWidth="1"/>
    <col min="4842" max="4842" width="10.85546875" style="652" customWidth="1"/>
    <col min="4843" max="4843" width="11.140625" style="652" customWidth="1"/>
    <col min="4844" max="4844" width="9.85546875" style="652" customWidth="1"/>
    <col min="4845" max="4845" width="1" style="652" customWidth="1"/>
    <col min="4846" max="4846" width="16.5703125" style="652" customWidth="1"/>
    <col min="4847" max="4847" width="0.5703125" style="652" customWidth="1"/>
    <col min="4848" max="4848" width="0.7109375" style="652" customWidth="1"/>
    <col min="4849" max="4849" width="27.85546875" style="652" customWidth="1"/>
    <col min="4850" max="4850" width="0.85546875" style="652" customWidth="1"/>
    <col min="4851" max="4851" width="27.42578125" style="652" customWidth="1"/>
    <col min="4852" max="4852" width="14.7109375" style="652" customWidth="1"/>
    <col min="4853" max="4853" width="0.42578125" style="652" customWidth="1"/>
    <col min="4854" max="4854" width="0.7109375" style="652" customWidth="1"/>
    <col min="4855" max="4855" width="21.7109375" style="652" customWidth="1"/>
    <col min="4856" max="4856" width="1.28515625" style="652" customWidth="1"/>
    <col min="4857" max="4857" width="21.140625" style="652" customWidth="1"/>
    <col min="4858" max="5062" width="11.42578125" style="652"/>
    <col min="5063" max="5063" width="0.7109375" style="652" customWidth="1"/>
    <col min="5064" max="5065" width="1.5703125" style="652" customWidth="1"/>
    <col min="5066" max="5066" width="16.42578125" style="652" customWidth="1"/>
    <col min="5067" max="5069" width="10.42578125" style="652" customWidth="1"/>
    <col min="5070" max="5070" width="8.7109375" style="652" customWidth="1"/>
    <col min="5071" max="5071" width="0.7109375" style="652" customWidth="1"/>
    <col min="5072" max="5072" width="3.140625" style="652" customWidth="1"/>
    <col min="5073" max="5073" width="1.140625" style="652" customWidth="1"/>
    <col min="5074" max="5074" width="18" style="652" customWidth="1"/>
    <col min="5075" max="5075" width="9.42578125" style="652" customWidth="1"/>
    <col min="5076" max="5076" width="8.7109375" style="652" customWidth="1"/>
    <col min="5077" max="5077" width="9.28515625" style="652" customWidth="1"/>
    <col min="5078" max="5078" width="10.140625" style="652" customWidth="1"/>
    <col min="5079" max="5079" width="5.140625" style="652" customWidth="1"/>
    <col min="5080" max="5080" width="10.140625" style="652" customWidth="1"/>
    <col min="5081" max="5081" width="6.42578125" style="652" customWidth="1"/>
    <col min="5082" max="5082" width="11.42578125" style="652"/>
    <col min="5083" max="5083" width="1.28515625" style="652" customWidth="1"/>
    <col min="5084" max="5084" width="1.42578125" style="652" customWidth="1"/>
    <col min="5085" max="5085" width="8.28515625" style="652" customWidth="1"/>
    <col min="5086" max="5086" width="11.42578125" style="652"/>
    <col min="5087" max="5088" width="10.7109375" style="652" customWidth="1"/>
    <col min="5089" max="5089" width="10.28515625" style="652" customWidth="1"/>
    <col min="5090" max="5090" width="11.28515625" style="652" customWidth="1"/>
    <col min="5091" max="5091" width="7.7109375" style="652" customWidth="1"/>
    <col min="5092" max="5092" width="10.140625" style="652" customWidth="1"/>
    <col min="5093" max="5093" width="6.5703125" style="652" customWidth="1"/>
    <col min="5094" max="5094" width="1.140625" style="652" customWidth="1"/>
    <col min="5095" max="5095" width="24.5703125" style="652" customWidth="1"/>
    <col min="5096" max="5096" width="9.85546875" style="652" customWidth="1"/>
    <col min="5097" max="5097" width="10.7109375" style="652" customWidth="1"/>
    <col min="5098" max="5098" width="10.85546875" style="652" customWidth="1"/>
    <col min="5099" max="5099" width="11.140625" style="652" customWidth="1"/>
    <col min="5100" max="5100" width="9.85546875" style="652" customWidth="1"/>
    <col min="5101" max="5101" width="1" style="652" customWidth="1"/>
    <col min="5102" max="5102" width="16.5703125" style="652" customWidth="1"/>
    <col min="5103" max="5103" width="0.5703125" style="652" customWidth="1"/>
    <col min="5104" max="5104" width="0.7109375" style="652" customWidth="1"/>
    <col min="5105" max="5105" width="27.85546875" style="652" customWidth="1"/>
    <col min="5106" max="5106" width="0.85546875" style="652" customWidth="1"/>
    <col min="5107" max="5107" width="27.42578125" style="652" customWidth="1"/>
    <col min="5108" max="5108" width="14.7109375" style="652" customWidth="1"/>
    <col min="5109" max="5109" width="0.42578125" style="652" customWidth="1"/>
    <col min="5110" max="5110" width="0.7109375" style="652" customWidth="1"/>
    <col min="5111" max="5111" width="21.7109375" style="652" customWidth="1"/>
    <col min="5112" max="5112" width="1.28515625" style="652" customWidth="1"/>
    <col min="5113" max="5113" width="21.140625" style="652" customWidth="1"/>
    <col min="5114" max="5318" width="11.42578125" style="652"/>
    <col min="5319" max="5319" width="0.7109375" style="652" customWidth="1"/>
    <col min="5320" max="5321" width="1.5703125" style="652" customWidth="1"/>
    <col min="5322" max="5322" width="16.42578125" style="652" customWidth="1"/>
    <col min="5323" max="5325" width="10.42578125" style="652" customWidth="1"/>
    <col min="5326" max="5326" width="8.7109375" style="652" customWidth="1"/>
    <col min="5327" max="5327" width="0.7109375" style="652" customWidth="1"/>
    <col min="5328" max="5328" width="3.140625" style="652" customWidth="1"/>
    <col min="5329" max="5329" width="1.140625" style="652" customWidth="1"/>
    <col min="5330" max="5330" width="18" style="652" customWidth="1"/>
    <col min="5331" max="5331" width="9.42578125" style="652" customWidth="1"/>
    <col min="5332" max="5332" width="8.7109375" style="652" customWidth="1"/>
    <col min="5333" max="5333" width="9.28515625" style="652" customWidth="1"/>
    <col min="5334" max="5334" width="10.140625" style="652" customWidth="1"/>
    <col min="5335" max="5335" width="5.140625" style="652" customWidth="1"/>
    <col min="5336" max="5336" width="10.140625" style="652" customWidth="1"/>
    <col min="5337" max="5337" width="6.42578125" style="652" customWidth="1"/>
    <col min="5338" max="5338" width="11.42578125" style="652"/>
    <col min="5339" max="5339" width="1.28515625" style="652" customWidth="1"/>
    <col min="5340" max="5340" width="1.42578125" style="652" customWidth="1"/>
    <col min="5341" max="5341" width="8.28515625" style="652" customWidth="1"/>
    <col min="5342" max="5342" width="11.42578125" style="652"/>
    <col min="5343" max="5344" width="10.7109375" style="652" customWidth="1"/>
    <col min="5345" max="5345" width="10.28515625" style="652" customWidth="1"/>
    <col min="5346" max="5346" width="11.28515625" style="652" customWidth="1"/>
    <col min="5347" max="5347" width="7.7109375" style="652" customWidth="1"/>
    <col min="5348" max="5348" width="10.140625" style="652" customWidth="1"/>
    <col min="5349" max="5349" width="6.5703125" style="652" customWidth="1"/>
    <col min="5350" max="5350" width="1.140625" style="652" customWidth="1"/>
    <col min="5351" max="5351" width="24.5703125" style="652" customWidth="1"/>
    <col min="5352" max="5352" width="9.85546875" style="652" customWidth="1"/>
    <col min="5353" max="5353" width="10.7109375" style="652" customWidth="1"/>
    <col min="5354" max="5354" width="10.85546875" style="652" customWidth="1"/>
    <col min="5355" max="5355" width="11.140625" style="652" customWidth="1"/>
    <col min="5356" max="5356" width="9.85546875" style="652" customWidth="1"/>
    <col min="5357" max="5357" width="1" style="652" customWidth="1"/>
    <col min="5358" max="5358" width="16.5703125" style="652" customWidth="1"/>
    <col min="5359" max="5359" width="0.5703125" style="652" customWidth="1"/>
    <col min="5360" max="5360" width="0.7109375" style="652" customWidth="1"/>
    <col min="5361" max="5361" width="27.85546875" style="652" customWidth="1"/>
    <col min="5362" max="5362" width="0.85546875" style="652" customWidth="1"/>
    <col min="5363" max="5363" width="27.42578125" style="652" customWidth="1"/>
    <col min="5364" max="5364" width="14.7109375" style="652" customWidth="1"/>
    <col min="5365" max="5365" width="0.42578125" style="652" customWidth="1"/>
    <col min="5366" max="5366" width="0.7109375" style="652" customWidth="1"/>
    <col min="5367" max="5367" width="21.7109375" style="652" customWidth="1"/>
    <col min="5368" max="5368" width="1.28515625" style="652" customWidth="1"/>
    <col min="5369" max="5369" width="21.140625" style="652" customWidth="1"/>
    <col min="5370" max="5574" width="11.42578125" style="652"/>
    <col min="5575" max="5575" width="0.7109375" style="652" customWidth="1"/>
    <col min="5576" max="5577" width="1.5703125" style="652" customWidth="1"/>
    <col min="5578" max="5578" width="16.42578125" style="652" customWidth="1"/>
    <col min="5579" max="5581" width="10.42578125" style="652" customWidth="1"/>
    <col min="5582" max="5582" width="8.7109375" style="652" customWidth="1"/>
    <col min="5583" max="5583" width="0.7109375" style="652" customWidth="1"/>
    <col min="5584" max="5584" width="3.140625" style="652" customWidth="1"/>
    <col min="5585" max="5585" width="1.140625" style="652" customWidth="1"/>
    <col min="5586" max="5586" width="18" style="652" customWidth="1"/>
    <col min="5587" max="5587" width="9.42578125" style="652" customWidth="1"/>
    <col min="5588" max="5588" width="8.7109375" style="652" customWidth="1"/>
    <col min="5589" max="5589" width="9.28515625" style="652" customWidth="1"/>
    <col min="5590" max="5590" width="10.140625" style="652" customWidth="1"/>
    <col min="5591" max="5591" width="5.140625" style="652" customWidth="1"/>
    <col min="5592" max="5592" width="10.140625" style="652" customWidth="1"/>
    <col min="5593" max="5593" width="6.42578125" style="652" customWidth="1"/>
    <col min="5594" max="5594" width="11.42578125" style="652"/>
    <col min="5595" max="5595" width="1.28515625" style="652" customWidth="1"/>
    <col min="5596" max="5596" width="1.42578125" style="652" customWidth="1"/>
    <col min="5597" max="5597" width="8.28515625" style="652" customWidth="1"/>
    <col min="5598" max="5598" width="11.42578125" style="652"/>
    <col min="5599" max="5600" width="10.7109375" style="652" customWidth="1"/>
    <col min="5601" max="5601" width="10.28515625" style="652" customWidth="1"/>
    <col min="5602" max="5602" width="11.28515625" style="652" customWidth="1"/>
    <col min="5603" max="5603" width="7.7109375" style="652" customWidth="1"/>
    <col min="5604" max="5604" width="10.140625" style="652" customWidth="1"/>
    <col min="5605" max="5605" width="6.5703125" style="652" customWidth="1"/>
    <col min="5606" max="5606" width="1.140625" style="652" customWidth="1"/>
    <col min="5607" max="5607" width="24.5703125" style="652" customWidth="1"/>
    <col min="5608" max="5608" width="9.85546875" style="652" customWidth="1"/>
    <col min="5609" max="5609" width="10.7109375" style="652" customWidth="1"/>
    <col min="5610" max="5610" width="10.85546875" style="652" customWidth="1"/>
    <col min="5611" max="5611" width="11.140625" style="652" customWidth="1"/>
    <col min="5612" max="5612" width="9.85546875" style="652" customWidth="1"/>
    <col min="5613" max="5613" width="1" style="652" customWidth="1"/>
    <col min="5614" max="5614" width="16.5703125" style="652" customWidth="1"/>
    <col min="5615" max="5615" width="0.5703125" style="652" customWidth="1"/>
    <col min="5616" max="5616" width="0.7109375" style="652" customWidth="1"/>
    <col min="5617" max="5617" width="27.85546875" style="652" customWidth="1"/>
    <col min="5618" max="5618" width="0.85546875" style="652" customWidth="1"/>
    <col min="5619" max="5619" width="27.42578125" style="652" customWidth="1"/>
    <col min="5620" max="5620" width="14.7109375" style="652" customWidth="1"/>
    <col min="5621" max="5621" width="0.42578125" style="652" customWidth="1"/>
    <col min="5622" max="5622" width="0.7109375" style="652" customWidth="1"/>
    <col min="5623" max="5623" width="21.7109375" style="652" customWidth="1"/>
    <col min="5624" max="5624" width="1.28515625" style="652" customWidth="1"/>
    <col min="5625" max="5625" width="21.140625" style="652" customWidth="1"/>
    <col min="5626" max="5830" width="11.42578125" style="652"/>
    <col min="5831" max="5831" width="0.7109375" style="652" customWidth="1"/>
    <col min="5832" max="5833" width="1.5703125" style="652" customWidth="1"/>
    <col min="5834" max="5834" width="16.42578125" style="652" customWidth="1"/>
    <col min="5835" max="5837" width="10.42578125" style="652" customWidth="1"/>
    <col min="5838" max="5838" width="8.7109375" style="652" customWidth="1"/>
    <col min="5839" max="5839" width="0.7109375" style="652" customWidth="1"/>
    <col min="5840" max="5840" width="3.140625" style="652" customWidth="1"/>
    <col min="5841" max="5841" width="1.140625" style="652" customWidth="1"/>
    <col min="5842" max="5842" width="18" style="652" customWidth="1"/>
    <col min="5843" max="5843" width="9.42578125" style="652" customWidth="1"/>
    <col min="5844" max="5844" width="8.7109375" style="652" customWidth="1"/>
    <col min="5845" max="5845" width="9.28515625" style="652" customWidth="1"/>
    <col min="5846" max="5846" width="10.140625" style="652" customWidth="1"/>
    <col min="5847" max="5847" width="5.140625" style="652" customWidth="1"/>
    <col min="5848" max="5848" width="10.140625" style="652" customWidth="1"/>
    <col min="5849" max="5849" width="6.42578125" style="652" customWidth="1"/>
    <col min="5850" max="5850" width="11.42578125" style="652"/>
    <col min="5851" max="5851" width="1.28515625" style="652" customWidth="1"/>
    <col min="5852" max="5852" width="1.42578125" style="652" customWidth="1"/>
    <col min="5853" max="5853" width="8.28515625" style="652" customWidth="1"/>
    <col min="5854" max="5854" width="11.42578125" style="652"/>
    <col min="5855" max="5856" width="10.7109375" style="652" customWidth="1"/>
    <col min="5857" max="5857" width="10.28515625" style="652" customWidth="1"/>
    <col min="5858" max="5858" width="11.28515625" style="652" customWidth="1"/>
    <col min="5859" max="5859" width="7.7109375" style="652" customWidth="1"/>
    <col min="5860" max="5860" width="10.140625" style="652" customWidth="1"/>
    <col min="5861" max="5861" width="6.5703125" style="652" customWidth="1"/>
    <col min="5862" max="5862" width="1.140625" style="652" customWidth="1"/>
    <col min="5863" max="5863" width="24.5703125" style="652" customWidth="1"/>
    <col min="5864" max="5864" width="9.85546875" style="652" customWidth="1"/>
    <col min="5865" max="5865" width="10.7109375" style="652" customWidth="1"/>
    <col min="5866" max="5866" width="10.85546875" style="652" customWidth="1"/>
    <col min="5867" max="5867" width="11.140625" style="652" customWidth="1"/>
    <col min="5868" max="5868" width="9.85546875" style="652" customWidth="1"/>
    <col min="5869" max="5869" width="1" style="652" customWidth="1"/>
    <col min="5870" max="5870" width="16.5703125" style="652" customWidth="1"/>
    <col min="5871" max="5871" width="0.5703125" style="652" customWidth="1"/>
    <col min="5872" max="5872" width="0.7109375" style="652" customWidth="1"/>
    <col min="5873" max="5873" width="27.85546875" style="652" customWidth="1"/>
    <col min="5874" max="5874" width="0.85546875" style="652" customWidth="1"/>
    <col min="5875" max="5875" width="27.42578125" style="652" customWidth="1"/>
    <col min="5876" max="5876" width="14.7109375" style="652" customWidth="1"/>
    <col min="5877" max="5877" width="0.42578125" style="652" customWidth="1"/>
    <col min="5878" max="5878" width="0.7109375" style="652" customWidth="1"/>
    <col min="5879" max="5879" width="21.7109375" style="652" customWidth="1"/>
    <col min="5880" max="5880" width="1.28515625" style="652" customWidth="1"/>
    <col min="5881" max="5881" width="21.140625" style="652" customWidth="1"/>
    <col min="5882" max="6086" width="11.42578125" style="652"/>
    <col min="6087" max="6087" width="0.7109375" style="652" customWidth="1"/>
    <col min="6088" max="6089" width="1.5703125" style="652" customWidth="1"/>
    <col min="6090" max="6090" width="16.42578125" style="652" customWidth="1"/>
    <col min="6091" max="6093" width="10.42578125" style="652" customWidth="1"/>
    <col min="6094" max="6094" width="8.7109375" style="652" customWidth="1"/>
    <col min="6095" max="6095" width="0.7109375" style="652" customWidth="1"/>
    <col min="6096" max="6096" width="3.140625" style="652" customWidth="1"/>
    <col min="6097" max="6097" width="1.140625" style="652" customWidth="1"/>
    <col min="6098" max="6098" width="18" style="652" customWidth="1"/>
    <col min="6099" max="6099" width="9.42578125" style="652" customWidth="1"/>
    <col min="6100" max="6100" width="8.7109375" style="652" customWidth="1"/>
    <col min="6101" max="6101" width="9.28515625" style="652" customWidth="1"/>
    <col min="6102" max="6102" width="10.140625" style="652" customWidth="1"/>
    <col min="6103" max="6103" width="5.140625" style="652" customWidth="1"/>
    <col min="6104" max="6104" width="10.140625" style="652" customWidth="1"/>
    <col min="6105" max="6105" width="6.42578125" style="652" customWidth="1"/>
    <col min="6106" max="6106" width="11.42578125" style="652"/>
    <col min="6107" max="6107" width="1.28515625" style="652" customWidth="1"/>
    <col min="6108" max="6108" width="1.42578125" style="652" customWidth="1"/>
    <col min="6109" max="6109" width="8.28515625" style="652" customWidth="1"/>
    <col min="6110" max="6110" width="11.42578125" style="652"/>
    <col min="6111" max="6112" width="10.7109375" style="652" customWidth="1"/>
    <col min="6113" max="6113" width="10.28515625" style="652" customWidth="1"/>
    <col min="6114" max="6114" width="11.28515625" style="652" customWidth="1"/>
    <col min="6115" max="6115" width="7.7109375" style="652" customWidth="1"/>
    <col min="6116" max="6116" width="10.140625" style="652" customWidth="1"/>
    <col min="6117" max="6117" width="6.5703125" style="652" customWidth="1"/>
    <col min="6118" max="6118" width="1.140625" style="652" customWidth="1"/>
    <col min="6119" max="6119" width="24.5703125" style="652" customWidth="1"/>
    <col min="6120" max="6120" width="9.85546875" style="652" customWidth="1"/>
    <col min="6121" max="6121" width="10.7109375" style="652" customWidth="1"/>
    <col min="6122" max="6122" width="10.85546875" style="652" customWidth="1"/>
    <col min="6123" max="6123" width="11.140625" style="652" customWidth="1"/>
    <col min="6124" max="6124" width="9.85546875" style="652" customWidth="1"/>
    <col min="6125" max="6125" width="1" style="652" customWidth="1"/>
    <col min="6126" max="6126" width="16.5703125" style="652" customWidth="1"/>
    <col min="6127" max="6127" width="0.5703125" style="652" customWidth="1"/>
    <col min="6128" max="6128" width="0.7109375" style="652" customWidth="1"/>
    <col min="6129" max="6129" width="27.85546875" style="652" customWidth="1"/>
    <col min="6130" max="6130" width="0.85546875" style="652" customWidth="1"/>
    <col min="6131" max="6131" width="27.42578125" style="652" customWidth="1"/>
    <col min="6132" max="6132" width="14.7109375" style="652" customWidth="1"/>
    <col min="6133" max="6133" width="0.42578125" style="652" customWidth="1"/>
    <col min="6134" max="6134" width="0.7109375" style="652" customWidth="1"/>
    <col min="6135" max="6135" width="21.7109375" style="652" customWidth="1"/>
    <col min="6136" max="6136" width="1.28515625" style="652" customWidth="1"/>
    <col min="6137" max="6137" width="21.140625" style="652" customWidth="1"/>
    <col min="6138" max="6342" width="11.42578125" style="652"/>
    <col min="6343" max="6343" width="0.7109375" style="652" customWidth="1"/>
    <col min="6344" max="6345" width="1.5703125" style="652" customWidth="1"/>
    <col min="6346" max="6346" width="16.42578125" style="652" customWidth="1"/>
    <col min="6347" max="6349" width="10.42578125" style="652" customWidth="1"/>
    <col min="6350" max="6350" width="8.7109375" style="652" customWidth="1"/>
    <col min="6351" max="6351" width="0.7109375" style="652" customWidth="1"/>
    <col min="6352" max="6352" width="3.140625" style="652" customWidth="1"/>
    <col min="6353" max="6353" width="1.140625" style="652" customWidth="1"/>
    <col min="6354" max="6354" width="18" style="652" customWidth="1"/>
    <col min="6355" max="6355" width="9.42578125" style="652" customWidth="1"/>
    <col min="6356" max="6356" width="8.7109375" style="652" customWidth="1"/>
    <col min="6357" max="6357" width="9.28515625" style="652" customWidth="1"/>
    <col min="6358" max="6358" width="10.140625" style="652" customWidth="1"/>
    <col min="6359" max="6359" width="5.140625" style="652" customWidth="1"/>
    <col min="6360" max="6360" width="10.140625" style="652" customWidth="1"/>
    <col min="6361" max="6361" width="6.42578125" style="652" customWidth="1"/>
    <col min="6362" max="6362" width="11.42578125" style="652"/>
    <col min="6363" max="6363" width="1.28515625" style="652" customWidth="1"/>
    <col min="6364" max="6364" width="1.42578125" style="652" customWidth="1"/>
    <col min="6365" max="6365" width="8.28515625" style="652" customWidth="1"/>
    <col min="6366" max="6366" width="11.42578125" style="652"/>
    <col min="6367" max="6368" width="10.7109375" style="652" customWidth="1"/>
    <col min="6369" max="6369" width="10.28515625" style="652" customWidth="1"/>
    <col min="6370" max="6370" width="11.28515625" style="652" customWidth="1"/>
    <col min="6371" max="6371" width="7.7109375" style="652" customWidth="1"/>
    <col min="6372" max="6372" width="10.140625" style="652" customWidth="1"/>
    <col min="6373" max="6373" width="6.5703125" style="652" customWidth="1"/>
    <col min="6374" max="6374" width="1.140625" style="652" customWidth="1"/>
    <col min="6375" max="6375" width="24.5703125" style="652" customWidth="1"/>
    <col min="6376" max="6376" width="9.85546875" style="652" customWidth="1"/>
    <col min="6377" max="6377" width="10.7109375" style="652" customWidth="1"/>
    <col min="6378" max="6378" width="10.85546875" style="652" customWidth="1"/>
    <col min="6379" max="6379" width="11.140625" style="652" customWidth="1"/>
    <col min="6380" max="6380" width="9.85546875" style="652" customWidth="1"/>
    <col min="6381" max="6381" width="1" style="652" customWidth="1"/>
    <col min="6382" max="6382" width="16.5703125" style="652" customWidth="1"/>
    <col min="6383" max="6383" width="0.5703125" style="652" customWidth="1"/>
    <col min="6384" max="6384" width="0.7109375" style="652" customWidth="1"/>
    <col min="6385" max="6385" width="27.85546875" style="652" customWidth="1"/>
    <col min="6386" max="6386" width="0.85546875" style="652" customWidth="1"/>
    <col min="6387" max="6387" width="27.42578125" style="652" customWidth="1"/>
    <col min="6388" max="6388" width="14.7109375" style="652" customWidth="1"/>
    <col min="6389" max="6389" width="0.42578125" style="652" customWidth="1"/>
    <col min="6390" max="6390" width="0.7109375" style="652" customWidth="1"/>
    <col min="6391" max="6391" width="21.7109375" style="652" customWidth="1"/>
    <col min="6392" max="6392" width="1.28515625" style="652" customWidth="1"/>
    <col min="6393" max="6393" width="21.140625" style="652" customWidth="1"/>
    <col min="6394" max="6598" width="11.42578125" style="652"/>
    <col min="6599" max="6599" width="0.7109375" style="652" customWidth="1"/>
    <col min="6600" max="6601" width="1.5703125" style="652" customWidth="1"/>
    <col min="6602" max="6602" width="16.42578125" style="652" customWidth="1"/>
    <col min="6603" max="6605" width="10.42578125" style="652" customWidth="1"/>
    <col min="6606" max="6606" width="8.7109375" style="652" customWidth="1"/>
    <col min="6607" max="6607" width="0.7109375" style="652" customWidth="1"/>
    <col min="6608" max="6608" width="3.140625" style="652" customWidth="1"/>
    <col min="6609" max="6609" width="1.140625" style="652" customWidth="1"/>
    <col min="6610" max="6610" width="18" style="652" customWidth="1"/>
    <col min="6611" max="6611" width="9.42578125" style="652" customWidth="1"/>
    <col min="6612" max="6612" width="8.7109375" style="652" customWidth="1"/>
    <col min="6613" max="6613" width="9.28515625" style="652" customWidth="1"/>
    <col min="6614" max="6614" width="10.140625" style="652" customWidth="1"/>
    <col min="6615" max="6615" width="5.140625" style="652" customWidth="1"/>
    <col min="6616" max="6616" width="10.140625" style="652" customWidth="1"/>
    <col min="6617" max="6617" width="6.42578125" style="652" customWidth="1"/>
    <col min="6618" max="6618" width="11.42578125" style="652"/>
    <col min="6619" max="6619" width="1.28515625" style="652" customWidth="1"/>
    <col min="6620" max="6620" width="1.42578125" style="652" customWidth="1"/>
    <col min="6621" max="6621" width="8.28515625" style="652" customWidth="1"/>
    <col min="6622" max="6622" width="11.42578125" style="652"/>
    <col min="6623" max="6624" width="10.7109375" style="652" customWidth="1"/>
    <col min="6625" max="6625" width="10.28515625" style="652" customWidth="1"/>
    <col min="6626" max="6626" width="11.28515625" style="652" customWidth="1"/>
    <col min="6627" max="6627" width="7.7109375" style="652" customWidth="1"/>
    <col min="6628" max="6628" width="10.140625" style="652" customWidth="1"/>
    <col min="6629" max="6629" width="6.5703125" style="652" customWidth="1"/>
    <col min="6630" max="6630" width="1.140625" style="652" customWidth="1"/>
    <col min="6631" max="6631" width="24.5703125" style="652" customWidth="1"/>
    <col min="6632" max="6632" width="9.85546875" style="652" customWidth="1"/>
    <col min="6633" max="6633" width="10.7109375" style="652" customWidth="1"/>
    <col min="6634" max="6634" width="10.85546875" style="652" customWidth="1"/>
    <col min="6635" max="6635" width="11.140625" style="652" customWidth="1"/>
    <col min="6636" max="6636" width="9.85546875" style="652" customWidth="1"/>
    <col min="6637" max="6637" width="1" style="652" customWidth="1"/>
    <col min="6638" max="6638" width="16.5703125" style="652" customWidth="1"/>
    <col min="6639" max="6639" width="0.5703125" style="652" customWidth="1"/>
    <col min="6640" max="6640" width="0.7109375" style="652" customWidth="1"/>
    <col min="6641" max="6641" width="27.85546875" style="652" customWidth="1"/>
    <col min="6642" max="6642" width="0.85546875" style="652" customWidth="1"/>
    <col min="6643" max="6643" width="27.42578125" style="652" customWidth="1"/>
    <col min="6644" max="6644" width="14.7109375" style="652" customWidth="1"/>
    <col min="6645" max="6645" width="0.42578125" style="652" customWidth="1"/>
    <col min="6646" max="6646" width="0.7109375" style="652" customWidth="1"/>
    <col min="6647" max="6647" width="21.7109375" style="652" customWidth="1"/>
    <col min="6648" max="6648" width="1.28515625" style="652" customWidth="1"/>
    <col min="6649" max="6649" width="21.140625" style="652" customWidth="1"/>
    <col min="6650" max="6854" width="11.42578125" style="652"/>
    <col min="6855" max="6855" width="0.7109375" style="652" customWidth="1"/>
    <col min="6856" max="6857" width="1.5703125" style="652" customWidth="1"/>
    <col min="6858" max="6858" width="16.42578125" style="652" customWidth="1"/>
    <col min="6859" max="6861" width="10.42578125" style="652" customWidth="1"/>
    <col min="6862" max="6862" width="8.7109375" style="652" customWidth="1"/>
    <col min="6863" max="6863" width="0.7109375" style="652" customWidth="1"/>
    <col min="6864" max="6864" width="3.140625" style="652" customWidth="1"/>
    <col min="6865" max="6865" width="1.140625" style="652" customWidth="1"/>
    <col min="6866" max="6866" width="18" style="652" customWidth="1"/>
    <col min="6867" max="6867" width="9.42578125" style="652" customWidth="1"/>
    <col min="6868" max="6868" width="8.7109375" style="652" customWidth="1"/>
    <col min="6869" max="6869" width="9.28515625" style="652" customWidth="1"/>
    <col min="6870" max="6870" width="10.140625" style="652" customWidth="1"/>
    <col min="6871" max="6871" width="5.140625" style="652" customWidth="1"/>
    <col min="6872" max="6872" width="10.140625" style="652" customWidth="1"/>
    <col min="6873" max="6873" width="6.42578125" style="652" customWidth="1"/>
    <col min="6874" max="6874" width="11.42578125" style="652"/>
    <col min="6875" max="6875" width="1.28515625" style="652" customWidth="1"/>
    <col min="6876" max="6876" width="1.42578125" style="652" customWidth="1"/>
    <col min="6877" max="6877" width="8.28515625" style="652" customWidth="1"/>
    <col min="6878" max="6878" width="11.42578125" style="652"/>
    <col min="6879" max="6880" width="10.7109375" style="652" customWidth="1"/>
    <col min="6881" max="6881" width="10.28515625" style="652" customWidth="1"/>
    <col min="6882" max="6882" width="11.28515625" style="652" customWidth="1"/>
    <col min="6883" max="6883" width="7.7109375" style="652" customWidth="1"/>
    <col min="6884" max="6884" width="10.140625" style="652" customWidth="1"/>
    <col min="6885" max="6885" width="6.5703125" style="652" customWidth="1"/>
    <col min="6886" max="6886" width="1.140625" style="652" customWidth="1"/>
    <col min="6887" max="6887" width="24.5703125" style="652" customWidth="1"/>
    <col min="6888" max="6888" width="9.85546875" style="652" customWidth="1"/>
    <col min="6889" max="6889" width="10.7109375" style="652" customWidth="1"/>
    <col min="6890" max="6890" width="10.85546875" style="652" customWidth="1"/>
    <col min="6891" max="6891" width="11.140625" style="652" customWidth="1"/>
    <col min="6892" max="6892" width="9.85546875" style="652" customWidth="1"/>
    <col min="6893" max="6893" width="1" style="652" customWidth="1"/>
    <col min="6894" max="6894" width="16.5703125" style="652" customWidth="1"/>
    <col min="6895" max="6895" width="0.5703125" style="652" customWidth="1"/>
    <col min="6896" max="6896" width="0.7109375" style="652" customWidth="1"/>
    <col min="6897" max="6897" width="27.85546875" style="652" customWidth="1"/>
    <col min="6898" max="6898" width="0.85546875" style="652" customWidth="1"/>
    <col min="6899" max="6899" width="27.42578125" style="652" customWidth="1"/>
    <col min="6900" max="6900" width="14.7109375" style="652" customWidth="1"/>
    <col min="6901" max="6901" width="0.42578125" style="652" customWidth="1"/>
    <col min="6902" max="6902" width="0.7109375" style="652" customWidth="1"/>
    <col min="6903" max="6903" width="21.7109375" style="652" customWidth="1"/>
    <col min="6904" max="6904" width="1.28515625" style="652" customWidth="1"/>
    <col min="6905" max="6905" width="21.140625" style="652" customWidth="1"/>
    <col min="6906" max="7110" width="11.42578125" style="652"/>
    <col min="7111" max="7111" width="0.7109375" style="652" customWidth="1"/>
    <col min="7112" max="7113" width="1.5703125" style="652" customWidth="1"/>
    <col min="7114" max="7114" width="16.42578125" style="652" customWidth="1"/>
    <col min="7115" max="7117" width="10.42578125" style="652" customWidth="1"/>
    <col min="7118" max="7118" width="8.7109375" style="652" customWidth="1"/>
    <col min="7119" max="7119" width="0.7109375" style="652" customWidth="1"/>
    <col min="7120" max="7120" width="3.140625" style="652" customWidth="1"/>
    <col min="7121" max="7121" width="1.140625" style="652" customWidth="1"/>
    <col min="7122" max="7122" width="18" style="652" customWidth="1"/>
    <col min="7123" max="7123" width="9.42578125" style="652" customWidth="1"/>
    <col min="7124" max="7124" width="8.7109375" style="652" customWidth="1"/>
    <col min="7125" max="7125" width="9.28515625" style="652" customWidth="1"/>
    <col min="7126" max="7126" width="10.140625" style="652" customWidth="1"/>
    <col min="7127" max="7127" width="5.140625" style="652" customWidth="1"/>
    <col min="7128" max="7128" width="10.140625" style="652" customWidth="1"/>
    <col min="7129" max="7129" width="6.42578125" style="652" customWidth="1"/>
    <col min="7130" max="7130" width="11.42578125" style="652"/>
    <col min="7131" max="7131" width="1.28515625" style="652" customWidth="1"/>
    <col min="7132" max="7132" width="1.42578125" style="652" customWidth="1"/>
    <col min="7133" max="7133" width="8.28515625" style="652" customWidth="1"/>
    <col min="7134" max="7134" width="11.42578125" style="652"/>
    <col min="7135" max="7136" width="10.7109375" style="652" customWidth="1"/>
    <col min="7137" max="7137" width="10.28515625" style="652" customWidth="1"/>
    <col min="7138" max="7138" width="11.28515625" style="652" customWidth="1"/>
    <col min="7139" max="7139" width="7.7109375" style="652" customWidth="1"/>
    <col min="7140" max="7140" width="10.140625" style="652" customWidth="1"/>
    <col min="7141" max="7141" width="6.5703125" style="652" customWidth="1"/>
    <col min="7142" max="7142" width="1.140625" style="652" customWidth="1"/>
    <col min="7143" max="7143" width="24.5703125" style="652" customWidth="1"/>
    <col min="7144" max="7144" width="9.85546875" style="652" customWidth="1"/>
    <col min="7145" max="7145" width="10.7109375" style="652" customWidth="1"/>
    <col min="7146" max="7146" width="10.85546875" style="652" customWidth="1"/>
    <col min="7147" max="7147" width="11.140625" style="652" customWidth="1"/>
    <col min="7148" max="7148" width="9.85546875" style="652" customWidth="1"/>
    <col min="7149" max="7149" width="1" style="652" customWidth="1"/>
    <col min="7150" max="7150" width="16.5703125" style="652" customWidth="1"/>
    <col min="7151" max="7151" width="0.5703125" style="652" customWidth="1"/>
    <col min="7152" max="7152" width="0.7109375" style="652" customWidth="1"/>
    <col min="7153" max="7153" width="27.85546875" style="652" customWidth="1"/>
    <col min="7154" max="7154" width="0.85546875" style="652" customWidth="1"/>
    <col min="7155" max="7155" width="27.42578125" style="652" customWidth="1"/>
    <col min="7156" max="7156" width="14.7109375" style="652" customWidth="1"/>
    <col min="7157" max="7157" width="0.42578125" style="652" customWidth="1"/>
    <col min="7158" max="7158" width="0.7109375" style="652" customWidth="1"/>
    <col min="7159" max="7159" width="21.7109375" style="652" customWidth="1"/>
    <col min="7160" max="7160" width="1.28515625" style="652" customWidth="1"/>
    <col min="7161" max="7161" width="21.140625" style="652" customWidth="1"/>
    <col min="7162" max="7366" width="11.42578125" style="652"/>
    <col min="7367" max="7367" width="0.7109375" style="652" customWidth="1"/>
    <col min="7368" max="7369" width="1.5703125" style="652" customWidth="1"/>
    <col min="7370" max="7370" width="16.42578125" style="652" customWidth="1"/>
    <col min="7371" max="7373" width="10.42578125" style="652" customWidth="1"/>
    <col min="7374" max="7374" width="8.7109375" style="652" customWidth="1"/>
    <col min="7375" max="7375" width="0.7109375" style="652" customWidth="1"/>
    <col min="7376" max="7376" width="3.140625" style="652" customWidth="1"/>
    <col min="7377" max="7377" width="1.140625" style="652" customWidth="1"/>
    <col min="7378" max="7378" width="18" style="652" customWidth="1"/>
    <col min="7379" max="7379" width="9.42578125" style="652" customWidth="1"/>
    <col min="7380" max="7380" width="8.7109375" style="652" customWidth="1"/>
    <col min="7381" max="7381" width="9.28515625" style="652" customWidth="1"/>
    <col min="7382" max="7382" width="10.140625" style="652" customWidth="1"/>
    <col min="7383" max="7383" width="5.140625" style="652" customWidth="1"/>
    <col min="7384" max="7384" width="10.140625" style="652" customWidth="1"/>
    <col min="7385" max="7385" width="6.42578125" style="652" customWidth="1"/>
    <col min="7386" max="7386" width="11.42578125" style="652"/>
    <col min="7387" max="7387" width="1.28515625" style="652" customWidth="1"/>
    <col min="7388" max="7388" width="1.42578125" style="652" customWidth="1"/>
    <col min="7389" max="7389" width="8.28515625" style="652" customWidth="1"/>
    <col min="7390" max="7390" width="11.42578125" style="652"/>
    <col min="7391" max="7392" width="10.7109375" style="652" customWidth="1"/>
    <col min="7393" max="7393" width="10.28515625" style="652" customWidth="1"/>
    <col min="7394" max="7394" width="11.28515625" style="652" customWidth="1"/>
    <col min="7395" max="7395" width="7.7109375" style="652" customWidth="1"/>
    <col min="7396" max="7396" width="10.140625" style="652" customWidth="1"/>
    <col min="7397" max="7397" width="6.5703125" style="652" customWidth="1"/>
    <col min="7398" max="7398" width="1.140625" style="652" customWidth="1"/>
    <col min="7399" max="7399" width="24.5703125" style="652" customWidth="1"/>
    <col min="7400" max="7400" width="9.85546875" style="652" customWidth="1"/>
    <col min="7401" max="7401" width="10.7109375" style="652" customWidth="1"/>
    <col min="7402" max="7402" width="10.85546875" style="652" customWidth="1"/>
    <col min="7403" max="7403" width="11.140625" style="652" customWidth="1"/>
    <col min="7404" max="7404" width="9.85546875" style="652" customWidth="1"/>
    <col min="7405" max="7405" width="1" style="652" customWidth="1"/>
    <col min="7406" max="7406" width="16.5703125" style="652" customWidth="1"/>
    <col min="7407" max="7407" width="0.5703125" style="652" customWidth="1"/>
    <col min="7408" max="7408" width="0.7109375" style="652" customWidth="1"/>
    <col min="7409" max="7409" width="27.85546875" style="652" customWidth="1"/>
    <col min="7410" max="7410" width="0.85546875" style="652" customWidth="1"/>
    <col min="7411" max="7411" width="27.42578125" style="652" customWidth="1"/>
    <col min="7412" max="7412" width="14.7109375" style="652" customWidth="1"/>
    <col min="7413" max="7413" width="0.42578125" style="652" customWidth="1"/>
    <col min="7414" max="7414" width="0.7109375" style="652" customWidth="1"/>
    <col min="7415" max="7415" width="21.7109375" style="652" customWidth="1"/>
    <col min="7416" max="7416" width="1.28515625" style="652" customWidth="1"/>
    <col min="7417" max="7417" width="21.140625" style="652" customWidth="1"/>
    <col min="7418" max="7622" width="11.42578125" style="652"/>
    <col min="7623" max="7623" width="0.7109375" style="652" customWidth="1"/>
    <col min="7624" max="7625" width="1.5703125" style="652" customWidth="1"/>
    <col min="7626" max="7626" width="16.42578125" style="652" customWidth="1"/>
    <col min="7627" max="7629" width="10.42578125" style="652" customWidth="1"/>
    <col min="7630" max="7630" width="8.7109375" style="652" customWidth="1"/>
    <col min="7631" max="7631" width="0.7109375" style="652" customWidth="1"/>
    <col min="7632" max="7632" width="3.140625" style="652" customWidth="1"/>
    <col min="7633" max="7633" width="1.140625" style="652" customWidth="1"/>
    <col min="7634" max="7634" width="18" style="652" customWidth="1"/>
    <col min="7635" max="7635" width="9.42578125" style="652" customWidth="1"/>
    <col min="7636" max="7636" width="8.7109375" style="652" customWidth="1"/>
    <col min="7637" max="7637" width="9.28515625" style="652" customWidth="1"/>
    <col min="7638" max="7638" width="10.140625" style="652" customWidth="1"/>
    <col min="7639" max="7639" width="5.140625" style="652" customWidth="1"/>
    <col min="7640" max="7640" width="10.140625" style="652" customWidth="1"/>
    <col min="7641" max="7641" width="6.42578125" style="652" customWidth="1"/>
    <col min="7642" max="7642" width="11.42578125" style="652"/>
    <col min="7643" max="7643" width="1.28515625" style="652" customWidth="1"/>
    <col min="7644" max="7644" width="1.42578125" style="652" customWidth="1"/>
    <col min="7645" max="7645" width="8.28515625" style="652" customWidth="1"/>
    <col min="7646" max="7646" width="11.42578125" style="652"/>
    <col min="7647" max="7648" width="10.7109375" style="652" customWidth="1"/>
    <col min="7649" max="7649" width="10.28515625" style="652" customWidth="1"/>
    <col min="7650" max="7650" width="11.28515625" style="652" customWidth="1"/>
    <col min="7651" max="7651" width="7.7109375" style="652" customWidth="1"/>
    <col min="7652" max="7652" width="10.140625" style="652" customWidth="1"/>
    <col min="7653" max="7653" width="6.5703125" style="652" customWidth="1"/>
    <col min="7654" max="7654" width="1.140625" style="652" customWidth="1"/>
    <col min="7655" max="7655" width="24.5703125" style="652" customWidth="1"/>
    <col min="7656" max="7656" width="9.85546875" style="652" customWidth="1"/>
    <col min="7657" max="7657" width="10.7109375" style="652" customWidth="1"/>
    <col min="7658" max="7658" width="10.85546875" style="652" customWidth="1"/>
    <col min="7659" max="7659" width="11.140625" style="652" customWidth="1"/>
    <col min="7660" max="7660" width="9.85546875" style="652" customWidth="1"/>
    <col min="7661" max="7661" width="1" style="652" customWidth="1"/>
    <col min="7662" max="7662" width="16.5703125" style="652" customWidth="1"/>
    <col min="7663" max="7663" width="0.5703125" style="652" customWidth="1"/>
    <col min="7664" max="7664" width="0.7109375" style="652" customWidth="1"/>
    <col min="7665" max="7665" width="27.85546875" style="652" customWidth="1"/>
    <col min="7666" max="7666" width="0.85546875" style="652" customWidth="1"/>
    <col min="7667" max="7667" width="27.42578125" style="652" customWidth="1"/>
    <col min="7668" max="7668" width="14.7109375" style="652" customWidth="1"/>
    <col min="7669" max="7669" width="0.42578125" style="652" customWidth="1"/>
    <col min="7670" max="7670" width="0.7109375" style="652" customWidth="1"/>
    <col min="7671" max="7671" width="21.7109375" style="652" customWidth="1"/>
    <col min="7672" max="7672" width="1.28515625" style="652" customWidth="1"/>
    <col min="7673" max="7673" width="21.140625" style="652" customWidth="1"/>
    <col min="7674" max="7878" width="11.42578125" style="652"/>
    <col min="7879" max="7879" width="0.7109375" style="652" customWidth="1"/>
    <col min="7880" max="7881" width="1.5703125" style="652" customWidth="1"/>
    <col min="7882" max="7882" width="16.42578125" style="652" customWidth="1"/>
    <col min="7883" max="7885" width="10.42578125" style="652" customWidth="1"/>
    <col min="7886" max="7886" width="8.7109375" style="652" customWidth="1"/>
    <col min="7887" max="7887" width="0.7109375" style="652" customWidth="1"/>
    <col min="7888" max="7888" width="3.140625" style="652" customWidth="1"/>
    <col min="7889" max="7889" width="1.140625" style="652" customWidth="1"/>
    <col min="7890" max="7890" width="18" style="652" customWidth="1"/>
    <col min="7891" max="7891" width="9.42578125" style="652" customWidth="1"/>
    <col min="7892" max="7892" width="8.7109375" style="652" customWidth="1"/>
    <col min="7893" max="7893" width="9.28515625" style="652" customWidth="1"/>
    <col min="7894" max="7894" width="10.140625" style="652" customWidth="1"/>
    <col min="7895" max="7895" width="5.140625" style="652" customWidth="1"/>
    <col min="7896" max="7896" width="10.140625" style="652" customWidth="1"/>
    <col min="7897" max="7897" width="6.42578125" style="652" customWidth="1"/>
    <col min="7898" max="7898" width="11.42578125" style="652"/>
    <col min="7899" max="7899" width="1.28515625" style="652" customWidth="1"/>
    <col min="7900" max="7900" width="1.42578125" style="652" customWidth="1"/>
    <col min="7901" max="7901" width="8.28515625" style="652" customWidth="1"/>
    <col min="7902" max="7902" width="11.42578125" style="652"/>
    <col min="7903" max="7904" width="10.7109375" style="652" customWidth="1"/>
    <col min="7905" max="7905" width="10.28515625" style="652" customWidth="1"/>
    <col min="7906" max="7906" width="11.28515625" style="652" customWidth="1"/>
    <col min="7907" max="7907" width="7.7109375" style="652" customWidth="1"/>
    <col min="7908" max="7908" width="10.140625" style="652" customWidth="1"/>
    <col min="7909" max="7909" width="6.5703125" style="652" customWidth="1"/>
    <col min="7910" max="7910" width="1.140625" style="652" customWidth="1"/>
    <col min="7911" max="7911" width="24.5703125" style="652" customWidth="1"/>
    <col min="7912" max="7912" width="9.85546875" style="652" customWidth="1"/>
    <col min="7913" max="7913" width="10.7109375" style="652" customWidth="1"/>
    <col min="7914" max="7914" width="10.85546875" style="652" customWidth="1"/>
    <col min="7915" max="7915" width="11.140625" style="652" customWidth="1"/>
    <col min="7916" max="7916" width="9.85546875" style="652" customWidth="1"/>
    <col min="7917" max="7917" width="1" style="652" customWidth="1"/>
    <col min="7918" max="7918" width="16.5703125" style="652" customWidth="1"/>
    <col min="7919" max="7919" width="0.5703125" style="652" customWidth="1"/>
    <col min="7920" max="7920" width="0.7109375" style="652" customWidth="1"/>
    <col min="7921" max="7921" width="27.85546875" style="652" customWidth="1"/>
    <col min="7922" max="7922" width="0.85546875" style="652" customWidth="1"/>
    <col min="7923" max="7923" width="27.42578125" style="652" customWidth="1"/>
    <col min="7924" max="7924" width="14.7109375" style="652" customWidth="1"/>
    <col min="7925" max="7925" width="0.42578125" style="652" customWidth="1"/>
    <col min="7926" max="7926" width="0.7109375" style="652" customWidth="1"/>
    <col min="7927" max="7927" width="21.7109375" style="652" customWidth="1"/>
    <col min="7928" max="7928" width="1.28515625" style="652" customWidth="1"/>
    <col min="7929" max="7929" width="21.140625" style="652" customWidth="1"/>
    <col min="7930" max="8134" width="11.42578125" style="652"/>
    <col min="8135" max="8135" width="0.7109375" style="652" customWidth="1"/>
    <col min="8136" max="8137" width="1.5703125" style="652" customWidth="1"/>
    <col min="8138" max="8138" width="16.42578125" style="652" customWidth="1"/>
    <col min="8139" max="8141" width="10.42578125" style="652" customWidth="1"/>
    <col min="8142" max="8142" width="8.7109375" style="652" customWidth="1"/>
    <col min="8143" max="8143" width="0.7109375" style="652" customWidth="1"/>
    <col min="8144" max="8144" width="3.140625" style="652" customWidth="1"/>
    <col min="8145" max="8145" width="1.140625" style="652" customWidth="1"/>
    <col min="8146" max="8146" width="18" style="652" customWidth="1"/>
    <col min="8147" max="8147" width="9.42578125" style="652" customWidth="1"/>
    <col min="8148" max="8148" width="8.7109375" style="652" customWidth="1"/>
    <col min="8149" max="8149" width="9.28515625" style="652" customWidth="1"/>
    <col min="8150" max="8150" width="10.140625" style="652" customWidth="1"/>
    <col min="8151" max="8151" width="5.140625" style="652" customWidth="1"/>
    <col min="8152" max="8152" width="10.140625" style="652" customWidth="1"/>
    <col min="8153" max="8153" width="6.42578125" style="652" customWidth="1"/>
    <col min="8154" max="8154" width="11.42578125" style="652"/>
    <col min="8155" max="8155" width="1.28515625" style="652" customWidth="1"/>
    <col min="8156" max="8156" width="1.42578125" style="652" customWidth="1"/>
    <col min="8157" max="8157" width="8.28515625" style="652" customWidth="1"/>
    <col min="8158" max="8158" width="11.42578125" style="652"/>
    <col min="8159" max="8160" width="10.7109375" style="652" customWidth="1"/>
    <col min="8161" max="8161" width="10.28515625" style="652" customWidth="1"/>
    <col min="8162" max="8162" width="11.28515625" style="652" customWidth="1"/>
    <col min="8163" max="8163" width="7.7109375" style="652" customWidth="1"/>
    <col min="8164" max="8164" width="10.140625" style="652" customWidth="1"/>
    <col min="8165" max="8165" width="6.5703125" style="652" customWidth="1"/>
    <col min="8166" max="8166" width="1.140625" style="652" customWidth="1"/>
    <col min="8167" max="8167" width="24.5703125" style="652" customWidth="1"/>
    <col min="8168" max="8168" width="9.85546875" style="652" customWidth="1"/>
    <col min="8169" max="8169" width="10.7109375" style="652" customWidth="1"/>
    <col min="8170" max="8170" width="10.85546875" style="652" customWidth="1"/>
    <col min="8171" max="8171" width="11.140625" style="652" customWidth="1"/>
    <col min="8172" max="8172" width="9.85546875" style="652" customWidth="1"/>
    <col min="8173" max="8173" width="1" style="652" customWidth="1"/>
    <col min="8174" max="8174" width="16.5703125" style="652" customWidth="1"/>
    <col min="8175" max="8175" width="0.5703125" style="652" customWidth="1"/>
    <col min="8176" max="8176" width="0.7109375" style="652" customWidth="1"/>
    <col min="8177" max="8177" width="27.85546875" style="652" customWidth="1"/>
    <col min="8178" max="8178" width="0.85546875" style="652" customWidth="1"/>
    <col min="8179" max="8179" width="27.42578125" style="652" customWidth="1"/>
    <col min="8180" max="8180" width="14.7109375" style="652" customWidth="1"/>
    <col min="8181" max="8181" width="0.42578125" style="652" customWidth="1"/>
    <col min="8182" max="8182" width="0.7109375" style="652" customWidth="1"/>
    <col min="8183" max="8183" width="21.7109375" style="652" customWidth="1"/>
    <col min="8184" max="8184" width="1.28515625" style="652" customWidth="1"/>
    <col min="8185" max="8185" width="21.140625" style="652" customWidth="1"/>
    <col min="8186" max="8390" width="11.42578125" style="652"/>
    <col min="8391" max="8391" width="0.7109375" style="652" customWidth="1"/>
    <col min="8392" max="8393" width="1.5703125" style="652" customWidth="1"/>
    <col min="8394" max="8394" width="16.42578125" style="652" customWidth="1"/>
    <col min="8395" max="8397" width="10.42578125" style="652" customWidth="1"/>
    <col min="8398" max="8398" width="8.7109375" style="652" customWidth="1"/>
    <col min="8399" max="8399" width="0.7109375" style="652" customWidth="1"/>
    <col min="8400" max="8400" width="3.140625" style="652" customWidth="1"/>
    <col min="8401" max="8401" width="1.140625" style="652" customWidth="1"/>
    <col min="8402" max="8402" width="18" style="652" customWidth="1"/>
    <col min="8403" max="8403" width="9.42578125" style="652" customWidth="1"/>
    <col min="8404" max="8404" width="8.7109375" style="652" customWidth="1"/>
    <col min="8405" max="8405" width="9.28515625" style="652" customWidth="1"/>
    <col min="8406" max="8406" width="10.140625" style="652" customWidth="1"/>
    <col min="8407" max="8407" width="5.140625" style="652" customWidth="1"/>
    <col min="8408" max="8408" width="10.140625" style="652" customWidth="1"/>
    <col min="8409" max="8409" width="6.42578125" style="652" customWidth="1"/>
    <col min="8410" max="8410" width="11.42578125" style="652"/>
    <col min="8411" max="8411" width="1.28515625" style="652" customWidth="1"/>
    <col min="8412" max="8412" width="1.42578125" style="652" customWidth="1"/>
    <col min="8413" max="8413" width="8.28515625" style="652" customWidth="1"/>
    <col min="8414" max="8414" width="11.42578125" style="652"/>
    <col min="8415" max="8416" width="10.7109375" style="652" customWidth="1"/>
    <col min="8417" max="8417" width="10.28515625" style="652" customWidth="1"/>
    <col min="8418" max="8418" width="11.28515625" style="652" customWidth="1"/>
    <col min="8419" max="8419" width="7.7109375" style="652" customWidth="1"/>
    <col min="8420" max="8420" width="10.140625" style="652" customWidth="1"/>
    <col min="8421" max="8421" width="6.5703125" style="652" customWidth="1"/>
    <col min="8422" max="8422" width="1.140625" style="652" customWidth="1"/>
    <col min="8423" max="8423" width="24.5703125" style="652" customWidth="1"/>
    <col min="8424" max="8424" width="9.85546875" style="652" customWidth="1"/>
    <col min="8425" max="8425" width="10.7109375" style="652" customWidth="1"/>
    <col min="8426" max="8426" width="10.85546875" style="652" customWidth="1"/>
    <col min="8427" max="8427" width="11.140625" style="652" customWidth="1"/>
    <col min="8428" max="8428" width="9.85546875" style="652" customWidth="1"/>
    <col min="8429" max="8429" width="1" style="652" customWidth="1"/>
    <col min="8430" max="8430" width="16.5703125" style="652" customWidth="1"/>
    <col min="8431" max="8431" width="0.5703125" style="652" customWidth="1"/>
    <col min="8432" max="8432" width="0.7109375" style="652" customWidth="1"/>
    <col min="8433" max="8433" width="27.85546875" style="652" customWidth="1"/>
    <col min="8434" max="8434" width="0.85546875" style="652" customWidth="1"/>
    <col min="8435" max="8435" width="27.42578125" style="652" customWidth="1"/>
    <col min="8436" max="8436" width="14.7109375" style="652" customWidth="1"/>
    <col min="8437" max="8437" width="0.42578125" style="652" customWidth="1"/>
    <col min="8438" max="8438" width="0.7109375" style="652" customWidth="1"/>
    <col min="8439" max="8439" width="21.7109375" style="652" customWidth="1"/>
    <col min="8440" max="8440" width="1.28515625" style="652" customWidth="1"/>
    <col min="8441" max="8441" width="21.140625" style="652" customWidth="1"/>
    <col min="8442" max="8646" width="11.42578125" style="652"/>
    <col min="8647" max="8647" width="0.7109375" style="652" customWidth="1"/>
    <col min="8648" max="8649" width="1.5703125" style="652" customWidth="1"/>
    <col min="8650" max="8650" width="16.42578125" style="652" customWidth="1"/>
    <col min="8651" max="8653" width="10.42578125" style="652" customWidth="1"/>
    <col min="8654" max="8654" width="8.7109375" style="652" customWidth="1"/>
    <col min="8655" max="8655" width="0.7109375" style="652" customWidth="1"/>
    <col min="8656" max="8656" width="3.140625" style="652" customWidth="1"/>
    <col min="8657" max="8657" width="1.140625" style="652" customWidth="1"/>
    <col min="8658" max="8658" width="18" style="652" customWidth="1"/>
    <col min="8659" max="8659" width="9.42578125" style="652" customWidth="1"/>
    <col min="8660" max="8660" width="8.7109375" style="652" customWidth="1"/>
    <col min="8661" max="8661" width="9.28515625" style="652" customWidth="1"/>
    <col min="8662" max="8662" width="10.140625" style="652" customWidth="1"/>
    <col min="8663" max="8663" width="5.140625" style="652" customWidth="1"/>
    <col min="8664" max="8664" width="10.140625" style="652" customWidth="1"/>
    <col min="8665" max="8665" width="6.42578125" style="652" customWidth="1"/>
    <col min="8666" max="8666" width="11.42578125" style="652"/>
    <col min="8667" max="8667" width="1.28515625" style="652" customWidth="1"/>
    <col min="8668" max="8668" width="1.42578125" style="652" customWidth="1"/>
    <col min="8669" max="8669" width="8.28515625" style="652" customWidth="1"/>
    <col min="8670" max="8670" width="11.42578125" style="652"/>
    <col min="8671" max="8672" width="10.7109375" style="652" customWidth="1"/>
    <col min="8673" max="8673" width="10.28515625" style="652" customWidth="1"/>
    <col min="8674" max="8674" width="11.28515625" style="652" customWidth="1"/>
    <col min="8675" max="8675" width="7.7109375" style="652" customWidth="1"/>
    <col min="8676" max="8676" width="10.140625" style="652" customWidth="1"/>
    <col min="8677" max="8677" width="6.5703125" style="652" customWidth="1"/>
    <col min="8678" max="8678" width="1.140625" style="652" customWidth="1"/>
    <col min="8679" max="8679" width="24.5703125" style="652" customWidth="1"/>
    <col min="8680" max="8680" width="9.85546875" style="652" customWidth="1"/>
    <col min="8681" max="8681" width="10.7109375" style="652" customWidth="1"/>
    <col min="8682" max="8682" width="10.85546875" style="652" customWidth="1"/>
    <col min="8683" max="8683" width="11.140625" style="652" customWidth="1"/>
    <col min="8684" max="8684" width="9.85546875" style="652" customWidth="1"/>
    <col min="8685" max="8685" width="1" style="652" customWidth="1"/>
    <col min="8686" max="8686" width="16.5703125" style="652" customWidth="1"/>
    <col min="8687" max="8687" width="0.5703125" style="652" customWidth="1"/>
    <col min="8688" max="8688" width="0.7109375" style="652" customWidth="1"/>
    <col min="8689" max="8689" width="27.85546875" style="652" customWidth="1"/>
    <col min="8690" max="8690" width="0.85546875" style="652" customWidth="1"/>
    <col min="8691" max="8691" width="27.42578125" style="652" customWidth="1"/>
    <col min="8692" max="8692" width="14.7109375" style="652" customWidth="1"/>
    <col min="8693" max="8693" width="0.42578125" style="652" customWidth="1"/>
    <col min="8694" max="8694" width="0.7109375" style="652" customWidth="1"/>
    <col min="8695" max="8695" width="21.7109375" style="652" customWidth="1"/>
    <col min="8696" max="8696" width="1.28515625" style="652" customWidth="1"/>
    <col min="8697" max="8697" width="21.140625" style="652" customWidth="1"/>
    <col min="8698" max="8902" width="11.42578125" style="652"/>
    <col min="8903" max="8903" width="0.7109375" style="652" customWidth="1"/>
    <col min="8904" max="8905" width="1.5703125" style="652" customWidth="1"/>
    <col min="8906" max="8906" width="16.42578125" style="652" customWidth="1"/>
    <col min="8907" max="8909" width="10.42578125" style="652" customWidth="1"/>
    <col min="8910" max="8910" width="8.7109375" style="652" customWidth="1"/>
    <col min="8911" max="8911" width="0.7109375" style="652" customWidth="1"/>
    <col min="8912" max="8912" width="3.140625" style="652" customWidth="1"/>
    <col min="8913" max="8913" width="1.140625" style="652" customWidth="1"/>
    <col min="8914" max="8914" width="18" style="652" customWidth="1"/>
    <col min="8915" max="8915" width="9.42578125" style="652" customWidth="1"/>
    <col min="8916" max="8916" width="8.7109375" style="652" customWidth="1"/>
    <col min="8917" max="8917" width="9.28515625" style="652" customWidth="1"/>
    <col min="8918" max="8918" width="10.140625" style="652" customWidth="1"/>
    <col min="8919" max="8919" width="5.140625" style="652" customWidth="1"/>
    <col min="8920" max="8920" width="10.140625" style="652" customWidth="1"/>
    <col min="8921" max="8921" width="6.42578125" style="652" customWidth="1"/>
    <col min="8922" max="8922" width="11.42578125" style="652"/>
    <col min="8923" max="8923" width="1.28515625" style="652" customWidth="1"/>
    <col min="8924" max="8924" width="1.42578125" style="652" customWidth="1"/>
    <col min="8925" max="8925" width="8.28515625" style="652" customWidth="1"/>
    <col min="8926" max="8926" width="11.42578125" style="652"/>
    <col min="8927" max="8928" width="10.7109375" style="652" customWidth="1"/>
    <col min="8929" max="8929" width="10.28515625" style="652" customWidth="1"/>
    <col min="8930" max="8930" width="11.28515625" style="652" customWidth="1"/>
    <col min="8931" max="8931" width="7.7109375" style="652" customWidth="1"/>
    <col min="8932" max="8932" width="10.140625" style="652" customWidth="1"/>
    <col min="8933" max="8933" width="6.5703125" style="652" customWidth="1"/>
    <col min="8934" max="8934" width="1.140625" style="652" customWidth="1"/>
    <col min="8935" max="8935" width="24.5703125" style="652" customWidth="1"/>
    <col min="8936" max="8936" width="9.85546875" style="652" customWidth="1"/>
    <col min="8937" max="8937" width="10.7109375" style="652" customWidth="1"/>
    <col min="8938" max="8938" width="10.85546875" style="652" customWidth="1"/>
    <col min="8939" max="8939" width="11.140625" style="652" customWidth="1"/>
    <col min="8940" max="8940" width="9.85546875" style="652" customWidth="1"/>
    <col min="8941" max="8941" width="1" style="652" customWidth="1"/>
    <col min="8942" max="8942" width="16.5703125" style="652" customWidth="1"/>
    <col min="8943" max="8943" width="0.5703125" style="652" customWidth="1"/>
    <col min="8944" max="8944" width="0.7109375" style="652" customWidth="1"/>
    <col min="8945" max="8945" width="27.85546875" style="652" customWidth="1"/>
    <col min="8946" max="8946" width="0.85546875" style="652" customWidth="1"/>
    <col min="8947" max="8947" width="27.42578125" style="652" customWidth="1"/>
    <col min="8948" max="8948" width="14.7109375" style="652" customWidth="1"/>
    <col min="8949" max="8949" width="0.42578125" style="652" customWidth="1"/>
    <col min="8950" max="8950" width="0.7109375" style="652" customWidth="1"/>
    <col min="8951" max="8951" width="21.7109375" style="652" customWidth="1"/>
    <col min="8952" max="8952" width="1.28515625" style="652" customWidth="1"/>
    <col min="8953" max="8953" width="21.140625" style="652" customWidth="1"/>
    <col min="8954" max="9158" width="11.42578125" style="652"/>
    <col min="9159" max="9159" width="0.7109375" style="652" customWidth="1"/>
    <col min="9160" max="9161" width="1.5703125" style="652" customWidth="1"/>
    <col min="9162" max="9162" width="16.42578125" style="652" customWidth="1"/>
    <col min="9163" max="9165" width="10.42578125" style="652" customWidth="1"/>
    <col min="9166" max="9166" width="8.7109375" style="652" customWidth="1"/>
    <col min="9167" max="9167" width="0.7109375" style="652" customWidth="1"/>
    <col min="9168" max="9168" width="3.140625" style="652" customWidth="1"/>
    <col min="9169" max="9169" width="1.140625" style="652" customWidth="1"/>
    <col min="9170" max="9170" width="18" style="652" customWidth="1"/>
    <col min="9171" max="9171" width="9.42578125" style="652" customWidth="1"/>
    <col min="9172" max="9172" width="8.7109375" style="652" customWidth="1"/>
    <col min="9173" max="9173" width="9.28515625" style="652" customWidth="1"/>
    <col min="9174" max="9174" width="10.140625" style="652" customWidth="1"/>
    <col min="9175" max="9175" width="5.140625" style="652" customWidth="1"/>
    <col min="9176" max="9176" width="10.140625" style="652" customWidth="1"/>
    <col min="9177" max="9177" width="6.42578125" style="652" customWidth="1"/>
    <col min="9178" max="9178" width="11.42578125" style="652"/>
    <col min="9179" max="9179" width="1.28515625" style="652" customWidth="1"/>
    <col min="9180" max="9180" width="1.42578125" style="652" customWidth="1"/>
    <col min="9181" max="9181" width="8.28515625" style="652" customWidth="1"/>
    <col min="9182" max="9182" width="11.42578125" style="652"/>
    <col min="9183" max="9184" width="10.7109375" style="652" customWidth="1"/>
    <col min="9185" max="9185" width="10.28515625" style="652" customWidth="1"/>
    <col min="9186" max="9186" width="11.28515625" style="652" customWidth="1"/>
    <col min="9187" max="9187" width="7.7109375" style="652" customWidth="1"/>
    <col min="9188" max="9188" width="10.140625" style="652" customWidth="1"/>
    <col min="9189" max="9189" width="6.5703125" style="652" customWidth="1"/>
    <col min="9190" max="9190" width="1.140625" style="652" customWidth="1"/>
    <col min="9191" max="9191" width="24.5703125" style="652" customWidth="1"/>
    <col min="9192" max="9192" width="9.85546875" style="652" customWidth="1"/>
    <col min="9193" max="9193" width="10.7109375" style="652" customWidth="1"/>
    <col min="9194" max="9194" width="10.85546875" style="652" customWidth="1"/>
    <col min="9195" max="9195" width="11.140625" style="652" customWidth="1"/>
    <col min="9196" max="9196" width="9.85546875" style="652" customWidth="1"/>
    <col min="9197" max="9197" width="1" style="652" customWidth="1"/>
    <col min="9198" max="9198" width="16.5703125" style="652" customWidth="1"/>
    <col min="9199" max="9199" width="0.5703125" style="652" customWidth="1"/>
    <col min="9200" max="9200" width="0.7109375" style="652" customWidth="1"/>
    <col min="9201" max="9201" width="27.85546875" style="652" customWidth="1"/>
    <col min="9202" max="9202" width="0.85546875" style="652" customWidth="1"/>
    <col min="9203" max="9203" width="27.42578125" style="652" customWidth="1"/>
    <col min="9204" max="9204" width="14.7109375" style="652" customWidth="1"/>
    <col min="9205" max="9205" width="0.42578125" style="652" customWidth="1"/>
    <col min="9206" max="9206" width="0.7109375" style="652" customWidth="1"/>
    <col min="9207" max="9207" width="21.7109375" style="652" customWidth="1"/>
    <col min="9208" max="9208" width="1.28515625" style="652" customWidth="1"/>
    <col min="9209" max="9209" width="21.140625" style="652" customWidth="1"/>
    <col min="9210" max="9414" width="11.42578125" style="652"/>
    <col min="9415" max="9415" width="0.7109375" style="652" customWidth="1"/>
    <col min="9416" max="9417" width="1.5703125" style="652" customWidth="1"/>
    <col min="9418" max="9418" width="16.42578125" style="652" customWidth="1"/>
    <col min="9419" max="9421" width="10.42578125" style="652" customWidth="1"/>
    <col min="9422" max="9422" width="8.7109375" style="652" customWidth="1"/>
    <col min="9423" max="9423" width="0.7109375" style="652" customWidth="1"/>
    <col min="9424" max="9424" width="3.140625" style="652" customWidth="1"/>
    <col min="9425" max="9425" width="1.140625" style="652" customWidth="1"/>
    <col min="9426" max="9426" width="18" style="652" customWidth="1"/>
    <col min="9427" max="9427" width="9.42578125" style="652" customWidth="1"/>
    <col min="9428" max="9428" width="8.7109375" style="652" customWidth="1"/>
    <col min="9429" max="9429" width="9.28515625" style="652" customWidth="1"/>
    <col min="9430" max="9430" width="10.140625" style="652" customWidth="1"/>
    <col min="9431" max="9431" width="5.140625" style="652" customWidth="1"/>
    <col min="9432" max="9432" width="10.140625" style="652" customWidth="1"/>
    <col min="9433" max="9433" width="6.42578125" style="652" customWidth="1"/>
    <col min="9434" max="9434" width="11.42578125" style="652"/>
    <col min="9435" max="9435" width="1.28515625" style="652" customWidth="1"/>
    <col min="9436" max="9436" width="1.42578125" style="652" customWidth="1"/>
    <col min="9437" max="9437" width="8.28515625" style="652" customWidth="1"/>
    <col min="9438" max="9438" width="11.42578125" style="652"/>
    <col min="9439" max="9440" width="10.7109375" style="652" customWidth="1"/>
    <col min="9441" max="9441" width="10.28515625" style="652" customWidth="1"/>
    <col min="9442" max="9442" width="11.28515625" style="652" customWidth="1"/>
    <col min="9443" max="9443" width="7.7109375" style="652" customWidth="1"/>
    <col min="9444" max="9444" width="10.140625" style="652" customWidth="1"/>
    <col min="9445" max="9445" width="6.5703125" style="652" customWidth="1"/>
    <col min="9446" max="9446" width="1.140625" style="652" customWidth="1"/>
    <col min="9447" max="9447" width="24.5703125" style="652" customWidth="1"/>
    <col min="9448" max="9448" width="9.85546875" style="652" customWidth="1"/>
    <col min="9449" max="9449" width="10.7109375" style="652" customWidth="1"/>
    <col min="9450" max="9450" width="10.85546875" style="652" customWidth="1"/>
    <col min="9451" max="9451" width="11.140625" style="652" customWidth="1"/>
    <col min="9452" max="9452" width="9.85546875" style="652" customWidth="1"/>
    <col min="9453" max="9453" width="1" style="652" customWidth="1"/>
    <col min="9454" max="9454" width="16.5703125" style="652" customWidth="1"/>
    <col min="9455" max="9455" width="0.5703125" style="652" customWidth="1"/>
    <col min="9456" max="9456" width="0.7109375" style="652" customWidth="1"/>
    <col min="9457" max="9457" width="27.85546875" style="652" customWidth="1"/>
    <col min="9458" max="9458" width="0.85546875" style="652" customWidth="1"/>
    <col min="9459" max="9459" width="27.42578125" style="652" customWidth="1"/>
    <col min="9460" max="9460" width="14.7109375" style="652" customWidth="1"/>
    <col min="9461" max="9461" width="0.42578125" style="652" customWidth="1"/>
    <col min="9462" max="9462" width="0.7109375" style="652" customWidth="1"/>
    <col min="9463" max="9463" width="21.7109375" style="652" customWidth="1"/>
    <col min="9464" max="9464" width="1.28515625" style="652" customWidth="1"/>
    <col min="9465" max="9465" width="21.140625" style="652" customWidth="1"/>
    <col min="9466" max="9670" width="11.42578125" style="652"/>
    <col min="9671" max="9671" width="0.7109375" style="652" customWidth="1"/>
    <col min="9672" max="9673" width="1.5703125" style="652" customWidth="1"/>
    <col min="9674" max="9674" width="16.42578125" style="652" customWidth="1"/>
    <col min="9675" max="9677" width="10.42578125" style="652" customWidth="1"/>
    <col min="9678" max="9678" width="8.7109375" style="652" customWidth="1"/>
    <col min="9679" max="9679" width="0.7109375" style="652" customWidth="1"/>
    <col min="9680" max="9680" width="3.140625" style="652" customWidth="1"/>
    <col min="9681" max="9681" width="1.140625" style="652" customWidth="1"/>
    <col min="9682" max="9682" width="18" style="652" customWidth="1"/>
    <col min="9683" max="9683" width="9.42578125" style="652" customWidth="1"/>
    <col min="9684" max="9684" width="8.7109375" style="652" customWidth="1"/>
    <col min="9685" max="9685" width="9.28515625" style="652" customWidth="1"/>
    <col min="9686" max="9686" width="10.140625" style="652" customWidth="1"/>
    <col min="9687" max="9687" width="5.140625" style="652" customWidth="1"/>
    <col min="9688" max="9688" width="10.140625" style="652" customWidth="1"/>
    <col min="9689" max="9689" width="6.42578125" style="652" customWidth="1"/>
    <col min="9690" max="9690" width="11.42578125" style="652"/>
    <col min="9691" max="9691" width="1.28515625" style="652" customWidth="1"/>
    <col min="9692" max="9692" width="1.42578125" style="652" customWidth="1"/>
    <col min="9693" max="9693" width="8.28515625" style="652" customWidth="1"/>
    <col min="9694" max="9694" width="11.42578125" style="652"/>
    <col min="9695" max="9696" width="10.7109375" style="652" customWidth="1"/>
    <col min="9697" max="9697" width="10.28515625" style="652" customWidth="1"/>
    <col min="9698" max="9698" width="11.28515625" style="652" customWidth="1"/>
    <col min="9699" max="9699" width="7.7109375" style="652" customWidth="1"/>
    <col min="9700" max="9700" width="10.140625" style="652" customWidth="1"/>
    <col min="9701" max="9701" width="6.5703125" style="652" customWidth="1"/>
    <col min="9702" max="9702" width="1.140625" style="652" customWidth="1"/>
    <col min="9703" max="9703" width="24.5703125" style="652" customWidth="1"/>
    <col min="9704" max="9704" width="9.85546875" style="652" customWidth="1"/>
    <col min="9705" max="9705" width="10.7109375" style="652" customWidth="1"/>
    <col min="9706" max="9706" width="10.85546875" style="652" customWidth="1"/>
    <col min="9707" max="9707" width="11.140625" style="652" customWidth="1"/>
    <col min="9708" max="9708" width="9.85546875" style="652" customWidth="1"/>
    <col min="9709" max="9709" width="1" style="652" customWidth="1"/>
    <col min="9710" max="9710" width="16.5703125" style="652" customWidth="1"/>
    <col min="9711" max="9711" width="0.5703125" style="652" customWidth="1"/>
    <col min="9712" max="9712" width="0.7109375" style="652" customWidth="1"/>
    <col min="9713" max="9713" width="27.85546875" style="652" customWidth="1"/>
    <col min="9714" max="9714" width="0.85546875" style="652" customWidth="1"/>
    <col min="9715" max="9715" width="27.42578125" style="652" customWidth="1"/>
    <col min="9716" max="9716" width="14.7109375" style="652" customWidth="1"/>
    <col min="9717" max="9717" width="0.42578125" style="652" customWidth="1"/>
    <col min="9718" max="9718" width="0.7109375" style="652" customWidth="1"/>
    <col min="9719" max="9719" width="21.7109375" style="652" customWidth="1"/>
    <col min="9720" max="9720" width="1.28515625" style="652" customWidth="1"/>
    <col min="9721" max="9721" width="21.140625" style="652" customWidth="1"/>
    <col min="9722" max="9926" width="11.42578125" style="652"/>
    <col min="9927" max="9927" width="0.7109375" style="652" customWidth="1"/>
    <col min="9928" max="9929" width="1.5703125" style="652" customWidth="1"/>
    <col min="9930" max="9930" width="16.42578125" style="652" customWidth="1"/>
    <col min="9931" max="9933" width="10.42578125" style="652" customWidth="1"/>
    <col min="9934" max="9934" width="8.7109375" style="652" customWidth="1"/>
    <col min="9935" max="9935" width="0.7109375" style="652" customWidth="1"/>
    <col min="9936" max="9936" width="3.140625" style="652" customWidth="1"/>
    <col min="9937" max="9937" width="1.140625" style="652" customWidth="1"/>
    <col min="9938" max="9938" width="18" style="652" customWidth="1"/>
    <col min="9939" max="9939" width="9.42578125" style="652" customWidth="1"/>
    <col min="9940" max="9940" width="8.7109375" style="652" customWidth="1"/>
    <col min="9941" max="9941" width="9.28515625" style="652" customWidth="1"/>
    <col min="9942" max="9942" width="10.140625" style="652" customWidth="1"/>
    <col min="9943" max="9943" width="5.140625" style="652" customWidth="1"/>
    <col min="9944" max="9944" width="10.140625" style="652" customWidth="1"/>
    <col min="9945" max="9945" width="6.42578125" style="652" customWidth="1"/>
    <col min="9946" max="9946" width="11.42578125" style="652"/>
    <col min="9947" max="9947" width="1.28515625" style="652" customWidth="1"/>
    <col min="9948" max="9948" width="1.42578125" style="652" customWidth="1"/>
    <col min="9949" max="9949" width="8.28515625" style="652" customWidth="1"/>
    <col min="9950" max="9950" width="11.42578125" style="652"/>
    <col min="9951" max="9952" width="10.7109375" style="652" customWidth="1"/>
    <col min="9953" max="9953" width="10.28515625" style="652" customWidth="1"/>
    <col min="9954" max="9954" width="11.28515625" style="652" customWidth="1"/>
    <col min="9955" max="9955" width="7.7109375" style="652" customWidth="1"/>
    <col min="9956" max="9956" width="10.140625" style="652" customWidth="1"/>
    <col min="9957" max="9957" width="6.5703125" style="652" customWidth="1"/>
    <col min="9958" max="9958" width="1.140625" style="652" customWidth="1"/>
    <col min="9959" max="9959" width="24.5703125" style="652" customWidth="1"/>
    <col min="9960" max="9960" width="9.85546875" style="652" customWidth="1"/>
    <col min="9961" max="9961" width="10.7109375" style="652" customWidth="1"/>
    <col min="9962" max="9962" width="10.85546875" style="652" customWidth="1"/>
    <col min="9963" max="9963" width="11.140625" style="652" customWidth="1"/>
    <col min="9964" max="9964" width="9.85546875" style="652" customWidth="1"/>
    <col min="9965" max="9965" width="1" style="652" customWidth="1"/>
    <col min="9966" max="9966" width="16.5703125" style="652" customWidth="1"/>
    <col min="9967" max="9967" width="0.5703125" style="652" customWidth="1"/>
    <col min="9968" max="9968" width="0.7109375" style="652" customWidth="1"/>
    <col min="9969" max="9969" width="27.85546875" style="652" customWidth="1"/>
    <col min="9970" max="9970" width="0.85546875" style="652" customWidth="1"/>
    <col min="9971" max="9971" width="27.42578125" style="652" customWidth="1"/>
    <col min="9972" max="9972" width="14.7109375" style="652" customWidth="1"/>
    <col min="9973" max="9973" width="0.42578125" style="652" customWidth="1"/>
    <col min="9974" max="9974" width="0.7109375" style="652" customWidth="1"/>
    <col min="9975" max="9975" width="21.7109375" style="652" customWidth="1"/>
    <col min="9976" max="9976" width="1.28515625" style="652" customWidth="1"/>
    <col min="9977" max="9977" width="21.140625" style="652" customWidth="1"/>
    <col min="9978" max="10182" width="11.42578125" style="652"/>
    <col min="10183" max="10183" width="0.7109375" style="652" customWidth="1"/>
    <col min="10184" max="10185" width="1.5703125" style="652" customWidth="1"/>
    <col min="10186" max="10186" width="16.42578125" style="652" customWidth="1"/>
    <col min="10187" max="10189" width="10.42578125" style="652" customWidth="1"/>
    <col min="10190" max="10190" width="8.7109375" style="652" customWidth="1"/>
    <col min="10191" max="10191" width="0.7109375" style="652" customWidth="1"/>
    <col min="10192" max="10192" width="3.140625" style="652" customWidth="1"/>
    <col min="10193" max="10193" width="1.140625" style="652" customWidth="1"/>
    <col min="10194" max="10194" width="18" style="652" customWidth="1"/>
    <col min="10195" max="10195" width="9.42578125" style="652" customWidth="1"/>
    <col min="10196" max="10196" width="8.7109375" style="652" customWidth="1"/>
    <col min="10197" max="10197" width="9.28515625" style="652" customWidth="1"/>
    <col min="10198" max="10198" width="10.140625" style="652" customWidth="1"/>
    <col min="10199" max="10199" width="5.140625" style="652" customWidth="1"/>
    <col min="10200" max="10200" width="10.140625" style="652" customWidth="1"/>
    <col min="10201" max="10201" width="6.42578125" style="652" customWidth="1"/>
    <col min="10202" max="10202" width="11.42578125" style="652"/>
    <col min="10203" max="10203" width="1.28515625" style="652" customWidth="1"/>
    <col min="10204" max="10204" width="1.42578125" style="652" customWidth="1"/>
    <col min="10205" max="10205" width="8.28515625" style="652" customWidth="1"/>
    <col min="10206" max="10206" width="11.42578125" style="652"/>
    <col min="10207" max="10208" width="10.7109375" style="652" customWidth="1"/>
    <col min="10209" max="10209" width="10.28515625" style="652" customWidth="1"/>
    <col min="10210" max="10210" width="11.28515625" style="652" customWidth="1"/>
    <col min="10211" max="10211" width="7.7109375" style="652" customWidth="1"/>
    <col min="10212" max="10212" width="10.140625" style="652" customWidth="1"/>
    <col min="10213" max="10213" width="6.5703125" style="652" customWidth="1"/>
    <col min="10214" max="10214" width="1.140625" style="652" customWidth="1"/>
    <col min="10215" max="10215" width="24.5703125" style="652" customWidth="1"/>
    <col min="10216" max="10216" width="9.85546875" style="652" customWidth="1"/>
    <col min="10217" max="10217" width="10.7109375" style="652" customWidth="1"/>
    <col min="10218" max="10218" width="10.85546875" style="652" customWidth="1"/>
    <col min="10219" max="10219" width="11.140625" style="652" customWidth="1"/>
    <col min="10220" max="10220" width="9.85546875" style="652" customWidth="1"/>
    <col min="10221" max="10221" width="1" style="652" customWidth="1"/>
    <col min="10222" max="10222" width="16.5703125" style="652" customWidth="1"/>
    <col min="10223" max="10223" width="0.5703125" style="652" customWidth="1"/>
    <col min="10224" max="10224" width="0.7109375" style="652" customWidth="1"/>
    <col min="10225" max="10225" width="27.85546875" style="652" customWidth="1"/>
    <col min="10226" max="10226" width="0.85546875" style="652" customWidth="1"/>
    <col min="10227" max="10227" width="27.42578125" style="652" customWidth="1"/>
    <col min="10228" max="10228" width="14.7109375" style="652" customWidth="1"/>
    <col min="10229" max="10229" width="0.42578125" style="652" customWidth="1"/>
    <col min="10230" max="10230" width="0.7109375" style="652" customWidth="1"/>
    <col min="10231" max="10231" width="21.7109375" style="652" customWidth="1"/>
    <col min="10232" max="10232" width="1.28515625" style="652" customWidth="1"/>
    <col min="10233" max="10233" width="21.140625" style="652" customWidth="1"/>
    <col min="10234" max="10438" width="11.42578125" style="652"/>
    <col min="10439" max="10439" width="0.7109375" style="652" customWidth="1"/>
    <col min="10440" max="10441" width="1.5703125" style="652" customWidth="1"/>
    <col min="10442" max="10442" width="16.42578125" style="652" customWidth="1"/>
    <col min="10443" max="10445" width="10.42578125" style="652" customWidth="1"/>
    <col min="10446" max="10446" width="8.7109375" style="652" customWidth="1"/>
    <col min="10447" max="10447" width="0.7109375" style="652" customWidth="1"/>
    <col min="10448" max="10448" width="3.140625" style="652" customWidth="1"/>
    <col min="10449" max="10449" width="1.140625" style="652" customWidth="1"/>
    <col min="10450" max="10450" width="18" style="652" customWidth="1"/>
    <col min="10451" max="10451" width="9.42578125" style="652" customWidth="1"/>
    <col min="10452" max="10452" width="8.7109375" style="652" customWidth="1"/>
    <col min="10453" max="10453" width="9.28515625" style="652" customWidth="1"/>
    <col min="10454" max="10454" width="10.140625" style="652" customWidth="1"/>
    <col min="10455" max="10455" width="5.140625" style="652" customWidth="1"/>
    <col min="10456" max="10456" width="10.140625" style="652" customWidth="1"/>
    <col min="10457" max="10457" width="6.42578125" style="652" customWidth="1"/>
    <col min="10458" max="10458" width="11.42578125" style="652"/>
    <col min="10459" max="10459" width="1.28515625" style="652" customWidth="1"/>
    <col min="10460" max="10460" width="1.42578125" style="652" customWidth="1"/>
    <col min="10461" max="10461" width="8.28515625" style="652" customWidth="1"/>
    <col min="10462" max="10462" width="11.42578125" style="652"/>
    <col min="10463" max="10464" width="10.7109375" style="652" customWidth="1"/>
    <col min="10465" max="10465" width="10.28515625" style="652" customWidth="1"/>
    <col min="10466" max="10466" width="11.28515625" style="652" customWidth="1"/>
    <col min="10467" max="10467" width="7.7109375" style="652" customWidth="1"/>
    <col min="10468" max="10468" width="10.140625" style="652" customWidth="1"/>
    <col min="10469" max="10469" width="6.5703125" style="652" customWidth="1"/>
    <col min="10470" max="10470" width="1.140625" style="652" customWidth="1"/>
    <col min="10471" max="10471" width="24.5703125" style="652" customWidth="1"/>
    <col min="10472" max="10472" width="9.85546875" style="652" customWidth="1"/>
    <col min="10473" max="10473" width="10.7109375" style="652" customWidth="1"/>
    <col min="10474" max="10474" width="10.85546875" style="652" customWidth="1"/>
    <col min="10475" max="10475" width="11.140625" style="652" customWidth="1"/>
    <col min="10476" max="10476" width="9.85546875" style="652" customWidth="1"/>
    <col min="10477" max="10477" width="1" style="652" customWidth="1"/>
    <col min="10478" max="10478" width="16.5703125" style="652" customWidth="1"/>
    <col min="10479" max="10479" width="0.5703125" style="652" customWidth="1"/>
    <col min="10480" max="10480" width="0.7109375" style="652" customWidth="1"/>
    <col min="10481" max="10481" width="27.85546875" style="652" customWidth="1"/>
    <col min="10482" max="10482" width="0.85546875" style="652" customWidth="1"/>
    <col min="10483" max="10483" width="27.42578125" style="652" customWidth="1"/>
    <col min="10484" max="10484" width="14.7109375" style="652" customWidth="1"/>
    <col min="10485" max="10485" width="0.42578125" style="652" customWidth="1"/>
    <col min="10486" max="10486" width="0.7109375" style="652" customWidth="1"/>
    <col min="10487" max="10487" width="21.7109375" style="652" customWidth="1"/>
    <col min="10488" max="10488" width="1.28515625" style="652" customWidth="1"/>
    <col min="10489" max="10489" width="21.140625" style="652" customWidth="1"/>
    <col min="10490" max="10694" width="11.42578125" style="652"/>
    <col min="10695" max="10695" width="0.7109375" style="652" customWidth="1"/>
    <col min="10696" max="10697" width="1.5703125" style="652" customWidth="1"/>
    <col min="10698" max="10698" width="16.42578125" style="652" customWidth="1"/>
    <col min="10699" max="10701" width="10.42578125" style="652" customWidth="1"/>
    <col min="10702" max="10702" width="8.7109375" style="652" customWidth="1"/>
    <col min="10703" max="10703" width="0.7109375" style="652" customWidth="1"/>
    <col min="10704" max="10704" width="3.140625" style="652" customWidth="1"/>
    <col min="10705" max="10705" width="1.140625" style="652" customWidth="1"/>
    <col min="10706" max="10706" width="18" style="652" customWidth="1"/>
    <col min="10707" max="10707" width="9.42578125" style="652" customWidth="1"/>
    <col min="10708" max="10708" width="8.7109375" style="652" customWidth="1"/>
    <col min="10709" max="10709" width="9.28515625" style="652" customWidth="1"/>
    <col min="10710" max="10710" width="10.140625" style="652" customWidth="1"/>
    <col min="10711" max="10711" width="5.140625" style="652" customWidth="1"/>
    <col min="10712" max="10712" width="10.140625" style="652" customWidth="1"/>
    <col min="10713" max="10713" width="6.42578125" style="652" customWidth="1"/>
    <col min="10714" max="10714" width="11.42578125" style="652"/>
    <col min="10715" max="10715" width="1.28515625" style="652" customWidth="1"/>
    <col min="10716" max="10716" width="1.42578125" style="652" customWidth="1"/>
    <col min="10717" max="10717" width="8.28515625" style="652" customWidth="1"/>
    <col min="10718" max="10718" width="11.42578125" style="652"/>
    <col min="10719" max="10720" width="10.7109375" style="652" customWidth="1"/>
    <col min="10721" max="10721" width="10.28515625" style="652" customWidth="1"/>
    <col min="10722" max="10722" width="11.28515625" style="652" customWidth="1"/>
    <col min="10723" max="10723" width="7.7109375" style="652" customWidth="1"/>
    <col min="10724" max="10724" width="10.140625" style="652" customWidth="1"/>
    <col min="10725" max="10725" width="6.5703125" style="652" customWidth="1"/>
    <col min="10726" max="10726" width="1.140625" style="652" customWidth="1"/>
    <col min="10727" max="10727" width="24.5703125" style="652" customWidth="1"/>
    <col min="10728" max="10728" width="9.85546875" style="652" customWidth="1"/>
    <col min="10729" max="10729" width="10.7109375" style="652" customWidth="1"/>
    <col min="10730" max="10730" width="10.85546875" style="652" customWidth="1"/>
    <col min="10731" max="10731" width="11.140625" style="652" customWidth="1"/>
    <col min="10732" max="10732" width="9.85546875" style="652" customWidth="1"/>
    <col min="10733" max="10733" width="1" style="652" customWidth="1"/>
    <col min="10734" max="10734" width="16.5703125" style="652" customWidth="1"/>
    <col min="10735" max="10735" width="0.5703125" style="652" customWidth="1"/>
    <col min="10736" max="10736" width="0.7109375" style="652" customWidth="1"/>
    <col min="10737" max="10737" width="27.85546875" style="652" customWidth="1"/>
    <col min="10738" max="10738" width="0.85546875" style="652" customWidth="1"/>
    <col min="10739" max="10739" width="27.42578125" style="652" customWidth="1"/>
    <col min="10740" max="10740" width="14.7109375" style="652" customWidth="1"/>
    <col min="10741" max="10741" width="0.42578125" style="652" customWidth="1"/>
    <col min="10742" max="10742" width="0.7109375" style="652" customWidth="1"/>
    <col min="10743" max="10743" width="21.7109375" style="652" customWidth="1"/>
    <col min="10744" max="10744" width="1.28515625" style="652" customWidth="1"/>
    <col min="10745" max="10745" width="21.140625" style="652" customWidth="1"/>
    <col min="10746" max="10950" width="11.42578125" style="652"/>
    <col min="10951" max="10951" width="0.7109375" style="652" customWidth="1"/>
    <col min="10952" max="10953" width="1.5703125" style="652" customWidth="1"/>
    <col min="10954" max="10954" width="16.42578125" style="652" customWidth="1"/>
    <col min="10955" max="10957" width="10.42578125" style="652" customWidth="1"/>
    <col min="10958" max="10958" width="8.7109375" style="652" customWidth="1"/>
    <col min="10959" max="10959" width="0.7109375" style="652" customWidth="1"/>
    <col min="10960" max="10960" width="3.140625" style="652" customWidth="1"/>
    <col min="10961" max="10961" width="1.140625" style="652" customWidth="1"/>
    <col min="10962" max="10962" width="18" style="652" customWidth="1"/>
    <col min="10963" max="10963" width="9.42578125" style="652" customWidth="1"/>
    <col min="10964" max="10964" width="8.7109375" style="652" customWidth="1"/>
    <col min="10965" max="10965" width="9.28515625" style="652" customWidth="1"/>
    <col min="10966" max="10966" width="10.140625" style="652" customWidth="1"/>
    <col min="10967" max="10967" width="5.140625" style="652" customWidth="1"/>
    <col min="10968" max="10968" width="10.140625" style="652" customWidth="1"/>
    <col min="10969" max="10969" width="6.42578125" style="652" customWidth="1"/>
    <col min="10970" max="10970" width="11.42578125" style="652"/>
    <col min="10971" max="10971" width="1.28515625" style="652" customWidth="1"/>
    <col min="10972" max="10972" width="1.42578125" style="652" customWidth="1"/>
    <col min="10973" max="10973" width="8.28515625" style="652" customWidth="1"/>
    <col min="10974" max="10974" width="11.42578125" style="652"/>
    <col min="10975" max="10976" width="10.7109375" style="652" customWidth="1"/>
    <col min="10977" max="10977" width="10.28515625" style="652" customWidth="1"/>
    <col min="10978" max="10978" width="11.28515625" style="652" customWidth="1"/>
    <col min="10979" max="10979" width="7.7109375" style="652" customWidth="1"/>
    <col min="10980" max="10980" width="10.140625" style="652" customWidth="1"/>
    <col min="10981" max="10981" width="6.5703125" style="652" customWidth="1"/>
    <col min="10982" max="10982" width="1.140625" style="652" customWidth="1"/>
    <col min="10983" max="10983" width="24.5703125" style="652" customWidth="1"/>
    <col min="10984" max="10984" width="9.85546875" style="652" customWidth="1"/>
    <col min="10985" max="10985" width="10.7109375" style="652" customWidth="1"/>
    <col min="10986" max="10986" width="10.85546875" style="652" customWidth="1"/>
    <col min="10987" max="10987" width="11.140625" style="652" customWidth="1"/>
    <col min="10988" max="10988" width="9.85546875" style="652" customWidth="1"/>
    <col min="10989" max="10989" width="1" style="652" customWidth="1"/>
    <col min="10990" max="10990" width="16.5703125" style="652" customWidth="1"/>
    <col min="10991" max="10991" width="0.5703125" style="652" customWidth="1"/>
    <col min="10992" max="10992" width="0.7109375" style="652" customWidth="1"/>
    <col min="10993" max="10993" width="27.85546875" style="652" customWidth="1"/>
    <col min="10994" max="10994" width="0.85546875" style="652" customWidth="1"/>
    <col min="10995" max="10995" width="27.42578125" style="652" customWidth="1"/>
    <col min="10996" max="10996" width="14.7109375" style="652" customWidth="1"/>
    <col min="10997" max="10997" width="0.42578125" style="652" customWidth="1"/>
    <col min="10998" max="10998" width="0.7109375" style="652" customWidth="1"/>
    <col min="10999" max="10999" width="21.7109375" style="652" customWidth="1"/>
    <col min="11000" max="11000" width="1.28515625" style="652" customWidth="1"/>
    <col min="11001" max="11001" width="21.140625" style="652" customWidth="1"/>
    <col min="11002" max="11206" width="11.42578125" style="652"/>
    <col min="11207" max="11207" width="0.7109375" style="652" customWidth="1"/>
    <col min="11208" max="11209" width="1.5703125" style="652" customWidth="1"/>
    <col min="11210" max="11210" width="16.42578125" style="652" customWidth="1"/>
    <col min="11211" max="11213" width="10.42578125" style="652" customWidth="1"/>
    <col min="11214" max="11214" width="8.7109375" style="652" customWidth="1"/>
    <col min="11215" max="11215" width="0.7109375" style="652" customWidth="1"/>
    <col min="11216" max="11216" width="3.140625" style="652" customWidth="1"/>
    <col min="11217" max="11217" width="1.140625" style="652" customWidth="1"/>
    <col min="11218" max="11218" width="18" style="652" customWidth="1"/>
    <col min="11219" max="11219" width="9.42578125" style="652" customWidth="1"/>
    <col min="11220" max="11220" width="8.7109375" style="652" customWidth="1"/>
    <col min="11221" max="11221" width="9.28515625" style="652" customWidth="1"/>
    <col min="11222" max="11222" width="10.140625" style="652" customWidth="1"/>
    <col min="11223" max="11223" width="5.140625" style="652" customWidth="1"/>
    <col min="11224" max="11224" width="10.140625" style="652" customWidth="1"/>
    <col min="11225" max="11225" width="6.42578125" style="652" customWidth="1"/>
    <col min="11226" max="11226" width="11.42578125" style="652"/>
    <col min="11227" max="11227" width="1.28515625" style="652" customWidth="1"/>
    <col min="11228" max="11228" width="1.42578125" style="652" customWidth="1"/>
    <col min="11229" max="11229" width="8.28515625" style="652" customWidth="1"/>
    <col min="11230" max="11230" width="11.42578125" style="652"/>
    <col min="11231" max="11232" width="10.7109375" style="652" customWidth="1"/>
    <col min="11233" max="11233" width="10.28515625" style="652" customWidth="1"/>
    <col min="11234" max="11234" width="11.28515625" style="652" customWidth="1"/>
    <col min="11235" max="11235" width="7.7109375" style="652" customWidth="1"/>
    <col min="11236" max="11236" width="10.140625" style="652" customWidth="1"/>
    <col min="11237" max="11237" width="6.5703125" style="652" customWidth="1"/>
    <col min="11238" max="11238" width="1.140625" style="652" customWidth="1"/>
    <col min="11239" max="11239" width="24.5703125" style="652" customWidth="1"/>
    <col min="11240" max="11240" width="9.85546875" style="652" customWidth="1"/>
    <col min="11241" max="11241" width="10.7109375" style="652" customWidth="1"/>
    <col min="11242" max="11242" width="10.85546875" style="652" customWidth="1"/>
    <col min="11243" max="11243" width="11.140625" style="652" customWidth="1"/>
    <col min="11244" max="11244" width="9.85546875" style="652" customWidth="1"/>
    <col min="11245" max="11245" width="1" style="652" customWidth="1"/>
    <col min="11246" max="11246" width="16.5703125" style="652" customWidth="1"/>
    <col min="11247" max="11247" width="0.5703125" style="652" customWidth="1"/>
    <col min="11248" max="11248" width="0.7109375" style="652" customWidth="1"/>
    <col min="11249" max="11249" width="27.85546875" style="652" customWidth="1"/>
    <col min="11250" max="11250" width="0.85546875" style="652" customWidth="1"/>
    <col min="11251" max="11251" width="27.42578125" style="652" customWidth="1"/>
    <col min="11252" max="11252" width="14.7109375" style="652" customWidth="1"/>
    <col min="11253" max="11253" width="0.42578125" style="652" customWidth="1"/>
    <col min="11254" max="11254" width="0.7109375" style="652" customWidth="1"/>
    <col min="11255" max="11255" width="21.7109375" style="652" customWidth="1"/>
    <col min="11256" max="11256" width="1.28515625" style="652" customWidth="1"/>
    <col min="11257" max="11257" width="21.140625" style="652" customWidth="1"/>
    <col min="11258" max="11462" width="11.42578125" style="652"/>
    <col min="11463" max="11463" width="0.7109375" style="652" customWidth="1"/>
    <col min="11464" max="11465" width="1.5703125" style="652" customWidth="1"/>
    <col min="11466" max="11466" width="16.42578125" style="652" customWidth="1"/>
    <col min="11467" max="11469" width="10.42578125" style="652" customWidth="1"/>
    <col min="11470" max="11470" width="8.7109375" style="652" customWidth="1"/>
    <col min="11471" max="11471" width="0.7109375" style="652" customWidth="1"/>
    <col min="11472" max="11472" width="3.140625" style="652" customWidth="1"/>
    <col min="11473" max="11473" width="1.140625" style="652" customWidth="1"/>
    <col min="11474" max="11474" width="18" style="652" customWidth="1"/>
    <col min="11475" max="11475" width="9.42578125" style="652" customWidth="1"/>
    <col min="11476" max="11476" width="8.7109375" style="652" customWidth="1"/>
    <col min="11477" max="11477" width="9.28515625" style="652" customWidth="1"/>
    <col min="11478" max="11478" width="10.140625" style="652" customWidth="1"/>
    <col min="11479" max="11479" width="5.140625" style="652" customWidth="1"/>
    <col min="11480" max="11480" width="10.140625" style="652" customWidth="1"/>
    <col min="11481" max="11481" width="6.42578125" style="652" customWidth="1"/>
    <col min="11482" max="11482" width="11.42578125" style="652"/>
    <col min="11483" max="11483" width="1.28515625" style="652" customWidth="1"/>
    <col min="11484" max="11484" width="1.42578125" style="652" customWidth="1"/>
    <col min="11485" max="11485" width="8.28515625" style="652" customWidth="1"/>
    <col min="11486" max="11486" width="11.42578125" style="652"/>
    <col min="11487" max="11488" width="10.7109375" style="652" customWidth="1"/>
    <col min="11489" max="11489" width="10.28515625" style="652" customWidth="1"/>
    <col min="11490" max="11490" width="11.28515625" style="652" customWidth="1"/>
    <col min="11491" max="11491" width="7.7109375" style="652" customWidth="1"/>
    <col min="11492" max="11492" width="10.140625" style="652" customWidth="1"/>
    <col min="11493" max="11493" width="6.5703125" style="652" customWidth="1"/>
    <col min="11494" max="11494" width="1.140625" style="652" customWidth="1"/>
    <col min="11495" max="11495" width="24.5703125" style="652" customWidth="1"/>
    <col min="11496" max="11496" width="9.85546875" style="652" customWidth="1"/>
    <col min="11497" max="11497" width="10.7109375" style="652" customWidth="1"/>
    <col min="11498" max="11498" width="10.85546875" style="652" customWidth="1"/>
    <col min="11499" max="11499" width="11.140625" style="652" customWidth="1"/>
    <col min="11500" max="11500" width="9.85546875" style="652" customWidth="1"/>
    <col min="11501" max="11501" width="1" style="652" customWidth="1"/>
    <col min="11502" max="11502" width="16.5703125" style="652" customWidth="1"/>
    <col min="11503" max="11503" width="0.5703125" style="652" customWidth="1"/>
    <col min="11504" max="11504" width="0.7109375" style="652" customWidth="1"/>
    <col min="11505" max="11505" width="27.85546875" style="652" customWidth="1"/>
    <col min="11506" max="11506" width="0.85546875" style="652" customWidth="1"/>
    <col min="11507" max="11507" width="27.42578125" style="652" customWidth="1"/>
    <col min="11508" max="11508" width="14.7109375" style="652" customWidth="1"/>
    <col min="11509" max="11509" width="0.42578125" style="652" customWidth="1"/>
    <col min="11510" max="11510" width="0.7109375" style="652" customWidth="1"/>
    <col min="11511" max="11511" width="21.7109375" style="652" customWidth="1"/>
    <col min="11512" max="11512" width="1.28515625" style="652" customWidth="1"/>
    <col min="11513" max="11513" width="21.140625" style="652" customWidth="1"/>
    <col min="11514" max="11718" width="11.42578125" style="652"/>
    <col min="11719" max="11719" width="0.7109375" style="652" customWidth="1"/>
    <col min="11720" max="11721" width="1.5703125" style="652" customWidth="1"/>
    <col min="11722" max="11722" width="16.42578125" style="652" customWidth="1"/>
    <col min="11723" max="11725" width="10.42578125" style="652" customWidth="1"/>
    <col min="11726" max="11726" width="8.7109375" style="652" customWidth="1"/>
    <col min="11727" max="11727" width="0.7109375" style="652" customWidth="1"/>
    <col min="11728" max="11728" width="3.140625" style="652" customWidth="1"/>
    <col min="11729" max="11729" width="1.140625" style="652" customWidth="1"/>
    <col min="11730" max="11730" width="18" style="652" customWidth="1"/>
    <col min="11731" max="11731" width="9.42578125" style="652" customWidth="1"/>
    <col min="11732" max="11732" width="8.7109375" style="652" customWidth="1"/>
    <col min="11733" max="11733" width="9.28515625" style="652" customWidth="1"/>
    <col min="11734" max="11734" width="10.140625" style="652" customWidth="1"/>
    <col min="11735" max="11735" width="5.140625" style="652" customWidth="1"/>
    <col min="11736" max="11736" width="10.140625" style="652" customWidth="1"/>
    <col min="11737" max="11737" width="6.42578125" style="652" customWidth="1"/>
    <col min="11738" max="11738" width="11.42578125" style="652"/>
    <col min="11739" max="11739" width="1.28515625" style="652" customWidth="1"/>
    <col min="11740" max="11740" width="1.42578125" style="652" customWidth="1"/>
    <col min="11741" max="11741" width="8.28515625" style="652" customWidth="1"/>
    <col min="11742" max="11742" width="11.42578125" style="652"/>
    <col min="11743" max="11744" width="10.7109375" style="652" customWidth="1"/>
    <col min="11745" max="11745" width="10.28515625" style="652" customWidth="1"/>
    <col min="11746" max="11746" width="11.28515625" style="652" customWidth="1"/>
    <col min="11747" max="11747" width="7.7109375" style="652" customWidth="1"/>
    <col min="11748" max="11748" width="10.140625" style="652" customWidth="1"/>
    <col min="11749" max="11749" width="6.5703125" style="652" customWidth="1"/>
    <col min="11750" max="11750" width="1.140625" style="652" customWidth="1"/>
    <col min="11751" max="11751" width="24.5703125" style="652" customWidth="1"/>
    <col min="11752" max="11752" width="9.85546875" style="652" customWidth="1"/>
    <col min="11753" max="11753" width="10.7109375" style="652" customWidth="1"/>
    <col min="11754" max="11754" width="10.85546875" style="652" customWidth="1"/>
    <col min="11755" max="11755" width="11.140625" style="652" customWidth="1"/>
    <col min="11756" max="11756" width="9.85546875" style="652" customWidth="1"/>
    <col min="11757" max="11757" width="1" style="652" customWidth="1"/>
    <col min="11758" max="11758" width="16.5703125" style="652" customWidth="1"/>
    <col min="11759" max="11759" width="0.5703125" style="652" customWidth="1"/>
    <col min="11760" max="11760" width="0.7109375" style="652" customWidth="1"/>
    <col min="11761" max="11761" width="27.85546875" style="652" customWidth="1"/>
    <col min="11762" max="11762" width="0.85546875" style="652" customWidth="1"/>
    <col min="11763" max="11763" width="27.42578125" style="652" customWidth="1"/>
    <col min="11764" max="11764" width="14.7109375" style="652" customWidth="1"/>
    <col min="11765" max="11765" width="0.42578125" style="652" customWidth="1"/>
    <col min="11766" max="11766" width="0.7109375" style="652" customWidth="1"/>
    <col min="11767" max="11767" width="21.7109375" style="652" customWidth="1"/>
    <col min="11768" max="11768" width="1.28515625" style="652" customWidth="1"/>
    <col min="11769" max="11769" width="21.140625" style="652" customWidth="1"/>
    <col min="11770" max="11974" width="11.42578125" style="652"/>
    <col min="11975" max="11975" width="0.7109375" style="652" customWidth="1"/>
    <col min="11976" max="11977" width="1.5703125" style="652" customWidth="1"/>
    <col min="11978" max="11978" width="16.42578125" style="652" customWidth="1"/>
    <col min="11979" max="11981" width="10.42578125" style="652" customWidth="1"/>
    <col min="11982" max="11982" width="8.7109375" style="652" customWidth="1"/>
    <col min="11983" max="11983" width="0.7109375" style="652" customWidth="1"/>
    <col min="11984" max="11984" width="3.140625" style="652" customWidth="1"/>
    <col min="11985" max="11985" width="1.140625" style="652" customWidth="1"/>
    <col min="11986" max="11986" width="18" style="652" customWidth="1"/>
    <col min="11987" max="11987" width="9.42578125" style="652" customWidth="1"/>
    <col min="11988" max="11988" width="8.7109375" style="652" customWidth="1"/>
    <col min="11989" max="11989" width="9.28515625" style="652" customWidth="1"/>
    <col min="11990" max="11990" width="10.140625" style="652" customWidth="1"/>
    <col min="11991" max="11991" width="5.140625" style="652" customWidth="1"/>
    <col min="11992" max="11992" width="10.140625" style="652" customWidth="1"/>
    <col min="11993" max="11993" width="6.42578125" style="652" customWidth="1"/>
    <col min="11994" max="11994" width="11.42578125" style="652"/>
    <col min="11995" max="11995" width="1.28515625" style="652" customWidth="1"/>
    <col min="11996" max="11996" width="1.42578125" style="652" customWidth="1"/>
    <col min="11997" max="11997" width="8.28515625" style="652" customWidth="1"/>
    <col min="11998" max="11998" width="11.42578125" style="652"/>
    <col min="11999" max="12000" width="10.7109375" style="652" customWidth="1"/>
    <col min="12001" max="12001" width="10.28515625" style="652" customWidth="1"/>
    <col min="12002" max="12002" width="11.28515625" style="652" customWidth="1"/>
    <col min="12003" max="12003" width="7.7109375" style="652" customWidth="1"/>
    <col min="12004" max="12004" width="10.140625" style="652" customWidth="1"/>
    <col min="12005" max="12005" width="6.5703125" style="652" customWidth="1"/>
    <col min="12006" max="12006" width="1.140625" style="652" customWidth="1"/>
    <col min="12007" max="12007" width="24.5703125" style="652" customWidth="1"/>
    <col min="12008" max="12008" width="9.85546875" style="652" customWidth="1"/>
    <col min="12009" max="12009" width="10.7109375" style="652" customWidth="1"/>
    <col min="12010" max="12010" width="10.85546875" style="652" customWidth="1"/>
    <col min="12011" max="12011" width="11.140625" style="652" customWidth="1"/>
    <col min="12012" max="12012" width="9.85546875" style="652" customWidth="1"/>
    <col min="12013" max="12013" width="1" style="652" customWidth="1"/>
    <col min="12014" max="12014" width="16.5703125" style="652" customWidth="1"/>
    <col min="12015" max="12015" width="0.5703125" style="652" customWidth="1"/>
    <col min="12016" max="12016" width="0.7109375" style="652" customWidth="1"/>
    <col min="12017" max="12017" width="27.85546875" style="652" customWidth="1"/>
    <col min="12018" max="12018" width="0.85546875" style="652" customWidth="1"/>
    <col min="12019" max="12019" width="27.42578125" style="652" customWidth="1"/>
    <col min="12020" max="12020" width="14.7109375" style="652" customWidth="1"/>
    <col min="12021" max="12021" width="0.42578125" style="652" customWidth="1"/>
    <col min="12022" max="12022" width="0.7109375" style="652" customWidth="1"/>
    <col min="12023" max="12023" width="21.7109375" style="652" customWidth="1"/>
    <col min="12024" max="12024" width="1.28515625" style="652" customWidth="1"/>
    <col min="12025" max="12025" width="21.140625" style="652" customWidth="1"/>
    <col min="12026" max="12230" width="11.42578125" style="652"/>
    <col min="12231" max="12231" width="0.7109375" style="652" customWidth="1"/>
    <col min="12232" max="12233" width="1.5703125" style="652" customWidth="1"/>
    <col min="12234" max="12234" width="16.42578125" style="652" customWidth="1"/>
    <col min="12235" max="12237" width="10.42578125" style="652" customWidth="1"/>
    <col min="12238" max="12238" width="8.7109375" style="652" customWidth="1"/>
    <col min="12239" max="12239" width="0.7109375" style="652" customWidth="1"/>
    <col min="12240" max="12240" width="3.140625" style="652" customWidth="1"/>
    <col min="12241" max="12241" width="1.140625" style="652" customWidth="1"/>
    <col min="12242" max="12242" width="18" style="652" customWidth="1"/>
    <col min="12243" max="12243" width="9.42578125" style="652" customWidth="1"/>
    <col min="12244" max="12244" width="8.7109375" style="652" customWidth="1"/>
    <col min="12245" max="12245" width="9.28515625" style="652" customWidth="1"/>
    <col min="12246" max="12246" width="10.140625" style="652" customWidth="1"/>
    <col min="12247" max="12247" width="5.140625" style="652" customWidth="1"/>
    <col min="12248" max="12248" width="10.140625" style="652" customWidth="1"/>
    <col min="12249" max="12249" width="6.42578125" style="652" customWidth="1"/>
    <col min="12250" max="12250" width="11.42578125" style="652"/>
    <col min="12251" max="12251" width="1.28515625" style="652" customWidth="1"/>
    <col min="12252" max="12252" width="1.42578125" style="652" customWidth="1"/>
    <col min="12253" max="12253" width="8.28515625" style="652" customWidth="1"/>
    <col min="12254" max="12254" width="11.42578125" style="652"/>
    <col min="12255" max="12256" width="10.7109375" style="652" customWidth="1"/>
    <col min="12257" max="12257" width="10.28515625" style="652" customWidth="1"/>
    <col min="12258" max="12258" width="11.28515625" style="652" customWidth="1"/>
    <col min="12259" max="12259" width="7.7109375" style="652" customWidth="1"/>
    <col min="12260" max="12260" width="10.140625" style="652" customWidth="1"/>
    <col min="12261" max="12261" width="6.5703125" style="652" customWidth="1"/>
    <col min="12262" max="12262" width="1.140625" style="652" customWidth="1"/>
    <col min="12263" max="12263" width="24.5703125" style="652" customWidth="1"/>
    <col min="12264" max="12264" width="9.85546875" style="652" customWidth="1"/>
    <col min="12265" max="12265" width="10.7109375" style="652" customWidth="1"/>
    <col min="12266" max="12266" width="10.85546875" style="652" customWidth="1"/>
    <col min="12267" max="12267" width="11.140625" style="652" customWidth="1"/>
    <col min="12268" max="12268" width="9.85546875" style="652" customWidth="1"/>
    <col min="12269" max="12269" width="1" style="652" customWidth="1"/>
    <col min="12270" max="12270" width="16.5703125" style="652" customWidth="1"/>
    <col min="12271" max="12271" width="0.5703125" style="652" customWidth="1"/>
    <col min="12272" max="12272" width="0.7109375" style="652" customWidth="1"/>
    <col min="12273" max="12273" width="27.85546875" style="652" customWidth="1"/>
    <col min="12274" max="12274" width="0.85546875" style="652" customWidth="1"/>
    <col min="12275" max="12275" width="27.42578125" style="652" customWidth="1"/>
    <col min="12276" max="12276" width="14.7109375" style="652" customWidth="1"/>
    <col min="12277" max="12277" width="0.42578125" style="652" customWidth="1"/>
    <col min="12278" max="12278" width="0.7109375" style="652" customWidth="1"/>
    <col min="12279" max="12279" width="21.7109375" style="652" customWidth="1"/>
    <col min="12280" max="12280" width="1.28515625" style="652" customWidth="1"/>
    <col min="12281" max="12281" width="21.140625" style="652" customWidth="1"/>
    <col min="12282" max="12486" width="11.42578125" style="652"/>
    <col min="12487" max="12487" width="0.7109375" style="652" customWidth="1"/>
    <col min="12488" max="12489" width="1.5703125" style="652" customWidth="1"/>
    <col min="12490" max="12490" width="16.42578125" style="652" customWidth="1"/>
    <col min="12491" max="12493" width="10.42578125" style="652" customWidth="1"/>
    <col min="12494" max="12494" width="8.7109375" style="652" customWidth="1"/>
    <col min="12495" max="12495" width="0.7109375" style="652" customWidth="1"/>
    <col min="12496" max="12496" width="3.140625" style="652" customWidth="1"/>
    <col min="12497" max="12497" width="1.140625" style="652" customWidth="1"/>
    <col min="12498" max="12498" width="18" style="652" customWidth="1"/>
    <col min="12499" max="12499" width="9.42578125" style="652" customWidth="1"/>
    <col min="12500" max="12500" width="8.7109375" style="652" customWidth="1"/>
    <col min="12501" max="12501" width="9.28515625" style="652" customWidth="1"/>
    <col min="12502" max="12502" width="10.140625" style="652" customWidth="1"/>
    <col min="12503" max="12503" width="5.140625" style="652" customWidth="1"/>
    <col min="12504" max="12504" width="10.140625" style="652" customWidth="1"/>
    <col min="12505" max="12505" width="6.42578125" style="652" customWidth="1"/>
    <col min="12506" max="12506" width="11.42578125" style="652"/>
    <col min="12507" max="12507" width="1.28515625" style="652" customWidth="1"/>
    <col min="12508" max="12508" width="1.42578125" style="652" customWidth="1"/>
    <col min="12509" max="12509" width="8.28515625" style="652" customWidth="1"/>
    <col min="12510" max="12510" width="11.42578125" style="652"/>
    <col min="12511" max="12512" width="10.7109375" style="652" customWidth="1"/>
    <col min="12513" max="12513" width="10.28515625" style="652" customWidth="1"/>
    <col min="12514" max="12514" width="11.28515625" style="652" customWidth="1"/>
    <col min="12515" max="12515" width="7.7109375" style="652" customWidth="1"/>
    <col min="12516" max="12516" width="10.140625" style="652" customWidth="1"/>
    <col min="12517" max="12517" width="6.5703125" style="652" customWidth="1"/>
    <col min="12518" max="12518" width="1.140625" style="652" customWidth="1"/>
    <col min="12519" max="12519" width="24.5703125" style="652" customWidth="1"/>
    <col min="12520" max="12520" width="9.85546875" style="652" customWidth="1"/>
    <col min="12521" max="12521" width="10.7109375" style="652" customWidth="1"/>
    <col min="12522" max="12522" width="10.85546875" style="652" customWidth="1"/>
    <col min="12523" max="12523" width="11.140625" style="652" customWidth="1"/>
    <col min="12524" max="12524" width="9.85546875" style="652" customWidth="1"/>
    <col min="12525" max="12525" width="1" style="652" customWidth="1"/>
    <col min="12526" max="12526" width="16.5703125" style="652" customWidth="1"/>
    <col min="12527" max="12527" width="0.5703125" style="652" customWidth="1"/>
    <col min="12528" max="12528" width="0.7109375" style="652" customWidth="1"/>
    <col min="12529" max="12529" width="27.85546875" style="652" customWidth="1"/>
    <col min="12530" max="12530" width="0.85546875" style="652" customWidth="1"/>
    <col min="12531" max="12531" width="27.42578125" style="652" customWidth="1"/>
    <col min="12532" max="12532" width="14.7109375" style="652" customWidth="1"/>
    <col min="12533" max="12533" width="0.42578125" style="652" customWidth="1"/>
    <col min="12534" max="12534" width="0.7109375" style="652" customWidth="1"/>
    <col min="12535" max="12535" width="21.7109375" style="652" customWidth="1"/>
    <col min="12536" max="12536" width="1.28515625" style="652" customWidth="1"/>
    <col min="12537" max="12537" width="21.140625" style="652" customWidth="1"/>
    <col min="12538" max="12742" width="11.42578125" style="652"/>
    <col min="12743" max="12743" width="0.7109375" style="652" customWidth="1"/>
    <col min="12744" max="12745" width="1.5703125" style="652" customWidth="1"/>
    <col min="12746" max="12746" width="16.42578125" style="652" customWidth="1"/>
    <col min="12747" max="12749" width="10.42578125" style="652" customWidth="1"/>
    <col min="12750" max="12750" width="8.7109375" style="652" customWidth="1"/>
    <col min="12751" max="12751" width="0.7109375" style="652" customWidth="1"/>
    <col min="12752" max="12752" width="3.140625" style="652" customWidth="1"/>
    <col min="12753" max="12753" width="1.140625" style="652" customWidth="1"/>
    <col min="12754" max="12754" width="18" style="652" customWidth="1"/>
    <col min="12755" max="12755" width="9.42578125" style="652" customWidth="1"/>
    <col min="12756" max="12756" width="8.7109375" style="652" customWidth="1"/>
    <col min="12757" max="12757" width="9.28515625" style="652" customWidth="1"/>
    <col min="12758" max="12758" width="10.140625" style="652" customWidth="1"/>
    <col min="12759" max="12759" width="5.140625" style="652" customWidth="1"/>
    <col min="12760" max="12760" width="10.140625" style="652" customWidth="1"/>
    <col min="12761" max="12761" width="6.42578125" style="652" customWidth="1"/>
    <col min="12762" max="12762" width="11.42578125" style="652"/>
    <col min="12763" max="12763" width="1.28515625" style="652" customWidth="1"/>
    <col min="12764" max="12764" width="1.42578125" style="652" customWidth="1"/>
    <col min="12765" max="12765" width="8.28515625" style="652" customWidth="1"/>
    <col min="12766" max="12766" width="11.42578125" style="652"/>
    <col min="12767" max="12768" width="10.7109375" style="652" customWidth="1"/>
    <col min="12769" max="12769" width="10.28515625" style="652" customWidth="1"/>
    <col min="12770" max="12770" width="11.28515625" style="652" customWidth="1"/>
    <col min="12771" max="12771" width="7.7109375" style="652" customWidth="1"/>
    <col min="12772" max="12772" width="10.140625" style="652" customWidth="1"/>
    <col min="12773" max="12773" width="6.5703125" style="652" customWidth="1"/>
    <col min="12774" max="12774" width="1.140625" style="652" customWidth="1"/>
    <col min="12775" max="12775" width="24.5703125" style="652" customWidth="1"/>
    <col min="12776" max="12776" width="9.85546875" style="652" customWidth="1"/>
    <col min="12777" max="12777" width="10.7109375" style="652" customWidth="1"/>
    <col min="12778" max="12778" width="10.85546875" style="652" customWidth="1"/>
    <col min="12779" max="12779" width="11.140625" style="652" customWidth="1"/>
    <col min="12780" max="12780" width="9.85546875" style="652" customWidth="1"/>
    <col min="12781" max="12781" width="1" style="652" customWidth="1"/>
    <col min="12782" max="12782" width="16.5703125" style="652" customWidth="1"/>
    <col min="12783" max="12783" width="0.5703125" style="652" customWidth="1"/>
    <col min="12784" max="12784" width="0.7109375" style="652" customWidth="1"/>
    <col min="12785" max="12785" width="27.85546875" style="652" customWidth="1"/>
    <col min="12786" max="12786" width="0.85546875" style="652" customWidth="1"/>
    <col min="12787" max="12787" width="27.42578125" style="652" customWidth="1"/>
    <col min="12788" max="12788" width="14.7109375" style="652" customWidth="1"/>
    <col min="12789" max="12789" width="0.42578125" style="652" customWidth="1"/>
    <col min="12790" max="12790" width="0.7109375" style="652" customWidth="1"/>
    <col min="12791" max="12791" width="21.7109375" style="652" customWidth="1"/>
    <col min="12792" max="12792" width="1.28515625" style="652" customWidth="1"/>
    <col min="12793" max="12793" width="21.140625" style="652" customWidth="1"/>
    <col min="12794" max="12998" width="11.42578125" style="652"/>
    <col min="12999" max="12999" width="0.7109375" style="652" customWidth="1"/>
    <col min="13000" max="13001" width="1.5703125" style="652" customWidth="1"/>
    <col min="13002" max="13002" width="16.42578125" style="652" customWidth="1"/>
    <col min="13003" max="13005" width="10.42578125" style="652" customWidth="1"/>
    <col min="13006" max="13006" width="8.7109375" style="652" customWidth="1"/>
    <col min="13007" max="13007" width="0.7109375" style="652" customWidth="1"/>
    <col min="13008" max="13008" width="3.140625" style="652" customWidth="1"/>
    <col min="13009" max="13009" width="1.140625" style="652" customWidth="1"/>
    <col min="13010" max="13010" width="18" style="652" customWidth="1"/>
    <col min="13011" max="13011" width="9.42578125" style="652" customWidth="1"/>
    <col min="13012" max="13012" width="8.7109375" style="652" customWidth="1"/>
    <col min="13013" max="13013" width="9.28515625" style="652" customWidth="1"/>
    <col min="13014" max="13014" width="10.140625" style="652" customWidth="1"/>
    <col min="13015" max="13015" width="5.140625" style="652" customWidth="1"/>
    <col min="13016" max="13016" width="10.140625" style="652" customWidth="1"/>
    <col min="13017" max="13017" width="6.42578125" style="652" customWidth="1"/>
    <col min="13018" max="13018" width="11.42578125" style="652"/>
    <col min="13019" max="13019" width="1.28515625" style="652" customWidth="1"/>
    <col min="13020" max="13020" width="1.42578125" style="652" customWidth="1"/>
    <col min="13021" max="13021" width="8.28515625" style="652" customWidth="1"/>
    <col min="13022" max="13022" width="11.42578125" style="652"/>
    <col min="13023" max="13024" width="10.7109375" style="652" customWidth="1"/>
    <col min="13025" max="13025" width="10.28515625" style="652" customWidth="1"/>
    <col min="13026" max="13026" width="11.28515625" style="652" customWidth="1"/>
    <col min="13027" max="13027" width="7.7109375" style="652" customWidth="1"/>
    <col min="13028" max="13028" width="10.140625" style="652" customWidth="1"/>
    <col min="13029" max="13029" width="6.5703125" style="652" customWidth="1"/>
    <col min="13030" max="13030" width="1.140625" style="652" customWidth="1"/>
    <col min="13031" max="13031" width="24.5703125" style="652" customWidth="1"/>
    <col min="13032" max="13032" width="9.85546875" style="652" customWidth="1"/>
    <col min="13033" max="13033" width="10.7109375" style="652" customWidth="1"/>
    <col min="13034" max="13034" width="10.85546875" style="652" customWidth="1"/>
    <col min="13035" max="13035" width="11.140625" style="652" customWidth="1"/>
    <col min="13036" max="13036" width="9.85546875" style="652" customWidth="1"/>
    <col min="13037" max="13037" width="1" style="652" customWidth="1"/>
    <col min="13038" max="13038" width="16.5703125" style="652" customWidth="1"/>
    <col min="13039" max="13039" width="0.5703125" style="652" customWidth="1"/>
    <col min="13040" max="13040" width="0.7109375" style="652" customWidth="1"/>
    <col min="13041" max="13041" width="27.85546875" style="652" customWidth="1"/>
    <col min="13042" max="13042" width="0.85546875" style="652" customWidth="1"/>
    <col min="13043" max="13043" width="27.42578125" style="652" customWidth="1"/>
    <col min="13044" max="13044" width="14.7109375" style="652" customWidth="1"/>
    <col min="13045" max="13045" width="0.42578125" style="652" customWidth="1"/>
    <col min="13046" max="13046" width="0.7109375" style="652" customWidth="1"/>
    <col min="13047" max="13047" width="21.7109375" style="652" customWidth="1"/>
    <col min="13048" max="13048" width="1.28515625" style="652" customWidth="1"/>
    <col min="13049" max="13049" width="21.140625" style="652" customWidth="1"/>
    <col min="13050" max="13254" width="11.42578125" style="652"/>
    <col min="13255" max="13255" width="0.7109375" style="652" customWidth="1"/>
    <col min="13256" max="13257" width="1.5703125" style="652" customWidth="1"/>
    <col min="13258" max="13258" width="16.42578125" style="652" customWidth="1"/>
    <col min="13259" max="13261" width="10.42578125" style="652" customWidth="1"/>
    <col min="13262" max="13262" width="8.7109375" style="652" customWidth="1"/>
    <col min="13263" max="13263" width="0.7109375" style="652" customWidth="1"/>
    <col min="13264" max="13264" width="3.140625" style="652" customWidth="1"/>
    <col min="13265" max="13265" width="1.140625" style="652" customWidth="1"/>
    <col min="13266" max="13266" width="18" style="652" customWidth="1"/>
    <col min="13267" max="13267" width="9.42578125" style="652" customWidth="1"/>
    <col min="13268" max="13268" width="8.7109375" style="652" customWidth="1"/>
    <col min="13269" max="13269" width="9.28515625" style="652" customWidth="1"/>
    <col min="13270" max="13270" width="10.140625" style="652" customWidth="1"/>
    <col min="13271" max="13271" width="5.140625" style="652" customWidth="1"/>
    <col min="13272" max="13272" width="10.140625" style="652" customWidth="1"/>
    <col min="13273" max="13273" width="6.42578125" style="652" customWidth="1"/>
    <col min="13274" max="13274" width="11.42578125" style="652"/>
    <col min="13275" max="13275" width="1.28515625" style="652" customWidth="1"/>
    <col min="13276" max="13276" width="1.42578125" style="652" customWidth="1"/>
    <col min="13277" max="13277" width="8.28515625" style="652" customWidth="1"/>
    <col min="13278" max="13278" width="11.42578125" style="652"/>
    <col min="13279" max="13280" width="10.7109375" style="652" customWidth="1"/>
    <col min="13281" max="13281" width="10.28515625" style="652" customWidth="1"/>
    <col min="13282" max="13282" width="11.28515625" style="652" customWidth="1"/>
    <col min="13283" max="13283" width="7.7109375" style="652" customWidth="1"/>
    <col min="13284" max="13284" width="10.140625" style="652" customWidth="1"/>
    <col min="13285" max="13285" width="6.5703125" style="652" customWidth="1"/>
    <col min="13286" max="13286" width="1.140625" style="652" customWidth="1"/>
    <col min="13287" max="13287" width="24.5703125" style="652" customWidth="1"/>
    <col min="13288" max="13288" width="9.85546875" style="652" customWidth="1"/>
    <col min="13289" max="13289" width="10.7109375" style="652" customWidth="1"/>
    <col min="13290" max="13290" width="10.85546875" style="652" customWidth="1"/>
    <col min="13291" max="13291" width="11.140625" style="652" customWidth="1"/>
    <col min="13292" max="13292" width="9.85546875" style="652" customWidth="1"/>
    <col min="13293" max="13293" width="1" style="652" customWidth="1"/>
    <col min="13294" max="13294" width="16.5703125" style="652" customWidth="1"/>
    <col min="13295" max="13295" width="0.5703125" style="652" customWidth="1"/>
    <col min="13296" max="13296" width="0.7109375" style="652" customWidth="1"/>
    <col min="13297" max="13297" width="27.85546875" style="652" customWidth="1"/>
    <col min="13298" max="13298" width="0.85546875" style="652" customWidth="1"/>
    <col min="13299" max="13299" width="27.42578125" style="652" customWidth="1"/>
    <col min="13300" max="13300" width="14.7109375" style="652" customWidth="1"/>
    <col min="13301" max="13301" width="0.42578125" style="652" customWidth="1"/>
    <col min="13302" max="13302" width="0.7109375" style="652" customWidth="1"/>
    <col min="13303" max="13303" width="21.7109375" style="652" customWidth="1"/>
    <col min="13304" max="13304" width="1.28515625" style="652" customWidth="1"/>
    <col min="13305" max="13305" width="21.140625" style="652" customWidth="1"/>
    <col min="13306" max="13510" width="11.42578125" style="652"/>
    <col min="13511" max="13511" width="0.7109375" style="652" customWidth="1"/>
    <col min="13512" max="13513" width="1.5703125" style="652" customWidth="1"/>
    <col min="13514" max="13514" width="16.42578125" style="652" customWidth="1"/>
    <col min="13515" max="13517" width="10.42578125" style="652" customWidth="1"/>
    <col min="13518" max="13518" width="8.7109375" style="652" customWidth="1"/>
    <col min="13519" max="13519" width="0.7109375" style="652" customWidth="1"/>
    <col min="13520" max="13520" width="3.140625" style="652" customWidth="1"/>
    <col min="13521" max="13521" width="1.140625" style="652" customWidth="1"/>
    <col min="13522" max="13522" width="18" style="652" customWidth="1"/>
    <col min="13523" max="13523" width="9.42578125" style="652" customWidth="1"/>
    <col min="13524" max="13524" width="8.7109375" style="652" customWidth="1"/>
    <col min="13525" max="13525" width="9.28515625" style="652" customWidth="1"/>
    <col min="13526" max="13526" width="10.140625" style="652" customWidth="1"/>
    <col min="13527" max="13527" width="5.140625" style="652" customWidth="1"/>
    <col min="13528" max="13528" width="10.140625" style="652" customWidth="1"/>
    <col min="13529" max="13529" width="6.42578125" style="652" customWidth="1"/>
    <col min="13530" max="13530" width="11.42578125" style="652"/>
    <col min="13531" max="13531" width="1.28515625" style="652" customWidth="1"/>
    <col min="13532" max="13532" width="1.42578125" style="652" customWidth="1"/>
    <col min="13533" max="13533" width="8.28515625" style="652" customWidth="1"/>
    <col min="13534" max="13534" width="11.42578125" style="652"/>
    <col min="13535" max="13536" width="10.7109375" style="652" customWidth="1"/>
    <col min="13537" max="13537" width="10.28515625" style="652" customWidth="1"/>
    <col min="13538" max="13538" width="11.28515625" style="652" customWidth="1"/>
    <col min="13539" max="13539" width="7.7109375" style="652" customWidth="1"/>
    <col min="13540" max="13540" width="10.140625" style="652" customWidth="1"/>
    <col min="13541" max="13541" width="6.5703125" style="652" customWidth="1"/>
    <col min="13542" max="13542" width="1.140625" style="652" customWidth="1"/>
    <col min="13543" max="13543" width="24.5703125" style="652" customWidth="1"/>
    <col min="13544" max="13544" width="9.85546875" style="652" customWidth="1"/>
    <col min="13545" max="13545" width="10.7109375" style="652" customWidth="1"/>
    <col min="13546" max="13546" width="10.85546875" style="652" customWidth="1"/>
    <col min="13547" max="13547" width="11.140625" style="652" customWidth="1"/>
    <col min="13548" max="13548" width="9.85546875" style="652" customWidth="1"/>
    <col min="13549" max="13549" width="1" style="652" customWidth="1"/>
    <col min="13550" max="13550" width="16.5703125" style="652" customWidth="1"/>
    <col min="13551" max="13551" width="0.5703125" style="652" customWidth="1"/>
    <col min="13552" max="13552" width="0.7109375" style="652" customWidth="1"/>
    <col min="13553" max="13553" width="27.85546875" style="652" customWidth="1"/>
    <col min="13554" max="13554" width="0.85546875" style="652" customWidth="1"/>
    <col min="13555" max="13555" width="27.42578125" style="652" customWidth="1"/>
    <col min="13556" max="13556" width="14.7109375" style="652" customWidth="1"/>
    <col min="13557" max="13557" width="0.42578125" style="652" customWidth="1"/>
    <col min="13558" max="13558" width="0.7109375" style="652" customWidth="1"/>
    <col min="13559" max="13559" width="21.7109375" style="652" customWidth="1"/>
    <col min="13560" max="13560" width="1.28515625" style="652" customWidth="1"/>
    <col min="13561" max="13561" width="21.140625" style="652" customWidth="1"/>
    <col min="13562" max="13766" width="11.42578125" style="652"/>
    <col min="13767" max="13767" width="0.7109375" style="652" customWidth="1"/>
    <col min="13768" max="13769" width="1.5703125" style="652" customWidth="1"/>
    <col min="13770" max="13770" width="16.42578125" style="652" customWidth="1"/>
    <col min="13771" max="13773" width="10.42578125" style="652" customWidth="1"/>
    <col min="13774" max="13774" width="8.7109375" style="652" customWidth="1"/>
    <col min="13775" max="13775" width="0.7109375" style="652" customWidth="1"/>
    <col min="13776" max="13776" width="3.140625" style="652" customWidth="1"/>
    <col min="13777" max="13777" width="1.140625" style="652" customWidth="1"/>
    <col min="13778" max="13778" width="18" style="652" customWidth="1"/>
    <col min="13779" max="13779" width="9.42578125" style="652" customWidth="1"/>
    <col min="13780" max="13780" width="8.7109375" style="652" customWidth="1"/>
    <col min="13781" max="13781" width="9.28515625" style="652" customWidth="1"/>
    <col min="13782" max="13782" width="10.140625" style="652" customWidth="1"/>
    <col min="13783" max="13783" width="5.140625" style="652" customWidth="1"/>
    <col min="13784" max="13784" width="10.140625" style="652" customWidth="1"/>
    <col min="13785" max="13785" width="6.42578125" style="652" customWidth="1"/>
    <col min="13786" max="13786" width="11.42578125" style="652"/>
    <col min="13787" max="13787" width="1.28515625" style="652" customWidth="1"/>
    <col min="13788" max="13788" width="1.42578125" style="652" customWidth="1"/>
    <col min="13789" max="13789" width="8.28515625" style="652" customWidth="1"/>
    <col min="13790" max="13790" width="11.42578125" style="652"/>
    <col min="13791" max="13792" width="10.7109375" style="652" customWidth="1"/>
    <col min="13793" max="13793" width="10.28515625" style="652" customWidth="1"/>
    <col min="13794" max="13794" width="11.28515625" style="652" customWidth="1"/>
    <col min="13795" max="13795" width="7.7109375" style="652" customWidth="1"/>
    <col min="13796" max="13796" width="10.140625" style="652" customWidth="1"/>
    <col min="13797" max="13797" width="6.5703125" style="652" customWidth="1"/>
    <col min="13798" max="13798" width="1.140625" style="652" customWidth="1"/>
    <col min="13799" max="13799" width="24.5703125" style="652" customWidth="1"/>
    <col min="13800" max="13800" width="9.85546875" style="652" customWidth="1"/>
    <col min="13801" max="13801" width="10.7109375" style="652" customWidth="1"/>
    <col min="13802" max="13802" width="10.85546875" style="652" customWidth="1"/>
    <col min="13803" max="13803" width="11.140625" style="652" customWidth="1"/>
    <col min="13804" max="13804" width="9.85546875" style="652" customWidth="1"/>
    <col min="13805" max="13805" width="1" style="652" customWidth="1"/>
    <col min="13806" max="13806" width="16.5703125" style="652" customWidth="1"/>
    <col min="13807" max="13807" width="0.5703125" style="652" customWidth="1"/>
    <col min="13808" max="13808" width="0.7109375" style="652" customWidth="1"/>
    <col min="13809" max="13809" width="27.85546875" style="652" customWidth="1"/>
    <col min="13810" max="13810" width="0.85546875" style="652" customWidth="1"/>
    <col min="13811" max="13811" width="27.42578125" style="652" customWidth="1"/>
    <col min="13812" max="13812" width="14.7109375" style="652" customWidth="1"/>
    <col min="13813" max="13813" width="0.42578125" style="652" customWidth="1"/>
    <col min="13814" max="13814" width="0.7109375" style="652" customWidth="1"/>
    <col min="13815" max="13815" width="21.7109375" style="652" customWidth="1"/>
    <col min="13816" max="13816" width="1.28515625" style="652" customWidth="1"/>
    <col min="13817" max="13817" width="21.140625" style="652" customWidth="1"/>
    <col min="13818" max="14022" width="11.42578125" style="652"/>
    <col min="14023" max="14023" width="0.7109375" style="652" customWidth="1"/>
    <col min="14024" max="14025" width="1.5703125" style="652" customWidth="1"/>
    <col min="14026" max="14026" width="16.42578125" style="652" customWidth="1"/>
    <col min="14027" max="14029" width="10.42578125" style="652" customWidth="1"/>
    <col min="14030" max="14030" width="8.7109375" style="652" customWidth="1"/>
    <col min="14031" max="14031" width="0.7109375" style="652" customWidth="1"/>
    <col min="14032" max="14032" width="3.140625" style="652" customWidth="1"/>
    <col min="14033" max="14033" width="1.140625" style="652" customWidth="1"/>
    <col min="14034" max="14034" width="18" style="652" customWidth="1"/>
    <col min="14035" max="14035" width="9.42578125" style="652" customWidth="1"/>
    <col min="14036" max="14036" width="8.7109375" style="652" customWidth="1"/>
    <col min="14037" max="14037" width="9.28515625" style="652" customWidth="1"/>
    <col min="14038" max="14038" width="10.140625" style="652" customWidth="1"/>
    <col min="14039" max="14039" width="5.140625" style="652" customWidth="1"/>
    <col min="14040" max="14040" width="10.140625" style="652" customWidth="1"/>
    <col min="14041" max="14041" width="6.42578125" style="652" customWidth="1"/>
    <col min="14042" max="14042" width="11.42578125" style="652"/>
    <col min="14043" max="14043" width="1.28515625" style="652" customWidth="1"/>
    <col min="14044" max="14044" width="1.42578125" style="652" customWidth="1"/>
    <col min="14045" max="14045" width="8.28515625" style="652" customWidth="1"/>
    <col min="14046" max="14046" width="11.42578125" style="652"/>
    <col min="14047" max="14048" width="10.7109375" style="652" customWidth="1"/>
    <col min="14049" max="14049" width="10.28515625" style="652" customWidth="1"/>
    <col min="14050" max="14050" width="11.28515625" style="652" customWidth="1"/>
    <col min="14051" max="14051" width="7.7109375" style="652" customWidth="1"/>
    <col min="14052" max="14052" width="10.140625" style="652" customWidth="1"/>
    <col min="14053" max="14053" width="6.5703125" style="652" customWidth="1"/>
    <col min="14054" max="14054" width="1.140625" style="652" customWidth="1"/>
    <col min="14055" max="14055" width="24.5703125" style="652" customWidth="1"/>
    <col min="14056" max="14056" width="9.85546875" style="652" customWidth="1"/>
    <col min="14057" max="14057" width="10.7109375" style="652" customWidth="1"/>
    <col min="14058" max="14058" width="10.85546875" style="652" customWidth="1"/>
    <col min="14059" max="14059" width="11.140625" style="652" customWidth="1"/>
    <col min="14060" max="14060" width="9.85546875" style="652" customWidth="1"/>
    <col min="14061" max="14061" width="1" style="652" customWidth="1"/>
    <col min="14062" max="14062" width="16.5703125" style="652" customWidth="1"/>
    <col min="14063" max="14063" width="0.5703125" style="652" customWidth="1"/>
    <col min="14064" max="14064" width="0.7109375" style="652" customWidth="1"/>
    <col min="14065" max="14065" width="27.85546875" style="652" customWidth="1"/>
    <col min="14066" max="14066" width="0.85546875" style="652" customWidth="1"/>
    <col min="14067" max="14067" width="27.42578125" style="652" customWidth="1"/>
    <col min="14068" max="14068" width="14.7109375" style="652" customWidth="1"/>
    <col min="14069" max="14069" width="0.42578125" style="652" customWidth="1"/>
    <col min="14070" max="14070" width="0.7109375" style="652" customWidth="1"/>
    <col min="14071" max="14071" width="21.7109375" style="652" customWidth="1"/>
    <col min="14072" max="14072" width="1.28515625" style="652" customWidth="1"/>
    <col min="14073" max="14073" width="21.140625" style="652" customWidth="1"/>
    <col min="14074" max="14278" width="11.42578125" style="652"/>
    <col min="14279" max="14279" width="0.7109375" style="652" customWidth="1"/>
    <col min="14280" max="14281" width="1.5703125" style="652" customWidth="1"/>
    <col min="14282" max="14282" width="16.42578125" style="652" customWidth="1"/>
    <col min="14283" max="14285" width="10.42578125" style="652" customWidth="1"/>
    <col min="14286" max="14286" width="8.7109375" style="652" customWidth="1"/>
    <col min="14287" max="14287" width="0.7109375" style="652" customWidth="1"/>
    <col min="14288" max="14288" width="3.140625" style="652" customWidth="1"/>
    <col min="14289" max="14289" width="1.140625" style="652" customWidth="1"/>
    <col min="14290" max="14290" width="18" style="652" customWidth="1"/>
    <col min="14291" max="14291" width="9.42578125" style="652" customWidth="1"/>
    <col min="14292" max="14292" width="8.7109375" style="652" customWidth="1"/>
    <col min="14293" max="14293" width="9.28515625" style="652" customWidth="1"/>
    <col min="14294" max="14294" width="10.140625" style="652" customWidth="1"/>
    <col min="14295" max="14295" width="5.140625" style="652" customWidth="1"/>
    <col min="14296" max="14296" width="10.140625" style="652" customWidth="1"/>
    <col min="14297" max="14297" width="6.42578125" style="652" customWidth="1"/>
    <col min="14298" max="14298" width="11.42578125" style="652"/>
    <col min="14299" max="14299" width="1.28515625" style="652" customWidth="1"/>
    <col min="14300" max="14300" width="1.42578125" style="652" customWidth="1"/>
    <col min="14301" max="14301" width="8.28515625" style="652" customWidth="1"/>
    <col min="14302" max="14302" width="11.42578125" style="652"/>
    <col min="14303" max="14304" width="10.7109375" style="652" customWidth="1"/>
    <col min="14305" max="14305" width="10.28515625" style="652" customWidth="1"/>
    <col min="14306" max="14306" width="11.28515625" style="652" customWidth="1"/>
    <col min="14307" max="14307" width="7.7109375" style="652" customWidth="1"/>
    <col min="14308" max="14308" width="10.140625" style="652" customWidth="1"/>
    <col min="14309" max="14309" width="6.5703125" style="652" customWidth="1"/>
    <col min="14310" max="14310" width="1.140625" style="652" customWidth="1"/>
    <col min="14311" max="14311" width="24.5703125" style="652" customWidth="1"/>
    <col min="14312" max="14312" width="9.85546875" style="652" customWidth="1"/>
    <col min="14313" max="14313" width="10.7109375" style="652" customWidth="1"/>
    <col min="14314" max="14314" width="10.85546875" style="652" customWidth="1"/>
    <col min="14315" max="14315" width="11.140625" style="652" customWidth="1"/>
    <col min="14316" max="14316" width="9.85546875" style="652" customWidth="1"/>
    <col min="14317" max="14317" width="1" style="652" customWidth="1"/>
    <col min="14318" max="14318" width="16.5703125" style="652" customWidth="1"/>
    <col min="14319" max="14319" width="0.5703125" style="652" customWidth="1"/>
    <col min="14320" max="14320" width="0.7109375" style="652" customWidth="1"/>
    <col min="14321" max="14321" width="27.85546875" style="652" customWidth="1"/>
    <col min="14322" max="14322" width="0.85546875" style="652" customWidth="1"/>
    <col min="14323" max="14323" width="27.42578125" style="652" customWidth="1"/>
    <col min="14324" max="14324" width="14.7109375" style="652" customWidth="1"/>
    <col min="14325" max="14325" width="0.42578125" style="652" customWidth="1"/>
    <col min="14326" max="14326" width="0.7109375" style="652" customWidth="1"/>
    <col min="14327" max="14327" width="21.7109375" style="652" customWidth="1"/>
    <col min="14328" max="14328" width="1.28515625" style="652" customWidth="1"/>
    <col min="14329" max="14329" width="21.140625" style="652" customWidth="1"/>
    <col min="14330" max="14534" width="11.42578125" style="652"/>
    <col min="14535" max="14535" width="0.7109375" style="652" customWidth="1"/>
    <col min="14536" max="14537" width="1.5703125" style="652" customWidth="1"/>
    <col min="14538" max="14538" width="16.42578125" style="652" customWidth="1"/>
    <col min="14539" max="14541" width="10.42578125" style="652" customWidth="1"/>
    <col min="14542" max="14542" width="8.7109375" style="652" customWidth="1"/>
    <col min="14543" max="14543" width="0.7109375" style="652" customWidth="1"/>
    <col min="14544" max="14544" width="3.140625" style="652" customWidth="1"/>
    <col min="14545" max="14545" width="1.140625" style="652" customWidth="1"/>
    <col min="14546" max="14546" width="18" style="652" customWidth="1"/>
    <col min="14547" max="14547" width="9.42578125" style="652" customWidth="1"/>
    <col min="14548" max="14548" width="8.7109375" style="652" customWidth="1"/>
    <col min="14549" max="14549" width="9.28515625" style="652" customWidth="1"/>
    <col min="14550" max="14550" width="10.140625" style="652" customWidth="1"/>
    <col min="14551" max="14551" width="5.140625" style="652" customWidth="1"/>
    <col min="14552" max="14552" width="10.140625" style="652" customWidth="1"/>
    <col min="14553" max="14553" width="6.42578125" style="652" customWidth="1"/>
    <col min="14554" max="14554" width="11.42578125" style="652"/>
    <col min="14555" max="14555" width="1.28515625" style="652" customWidth="1"/>
    <col min="14556" max="14556" width="1.42578125" style="652" customWidth="1"/>
    <col min="14557" max="14557" width="8.28515625" style="652" customWidth="1"/>
    <col min="14558" max="14558" width="11.42578125" style="652"/>
    <col min="14559" max="14560" width="10.7109375" style="652" customWidth="1"/>
    <col min="14561" max="14561" width="10.28515625" style="652" customWidth="1"/>
    <col min="14562" max="14562" width="11.28515625" style="652" customWidth="1"/>
    <col min="14563" max="14563" width="7.7109375" style="652" customWidth="1"/>
    <col min="14564" max="14564" width="10.140625" style="652" customWidth="1"/>
    <col min="14565" max="14565" width="6.5703125" style="652" customWidth="1"/>
    <col min="14566" max="14566" width="1.140625" style="652" customWidth="1"/>
    <col min="14567" max="14567" width="24.5703125" style="652" customWidth="1"/>
    <col min="14568" max="14568" width="9.85546875" style="652" customWidth="1"/>
    <col min="14569" max="14569" width="10.7109375" style="652" customWidth="1"/>
    <col min="14570" max="14570" width="10.85546875" style="652" customWidth="1"/>
    <col min="14571" max="14571" width="11.140625" style="652" customWidth="1"/>
    <col min="14572" max="14572" width="9.85546875" style="652" customWidth="1"/>
    <col min="14573" max="14573" width="1" style="652" customWidth="1"/>
    <col min="14574" max="14574" width="16.5703125" style="652" customWidth="1"/>
    <col min="14575" max="14575" width="0.5703125" style="652" customWidth="1"/>
    <col min="14576" max="14576" width="0.7109375" style="652" customWidth="1"/>
    <col min="14577" max="14577" width="27.85546875" style="652" customWidth="1"/>
    <col min="14578" max="14578" width="0.85546875" style="652" customWidth="1"/>
    <col min="14579" max="14579" width="27.42578125" style="652" customWidth="1"/>
    <col min="14580" max="14580" width="14.7109375" style="652" customWidth="1"/>
    <col min="14581" max="14581" width="0.42578125" style="652" customWidth="1"/>
    <col min="14582" max="14582" width="0.7109375" style="652" customWidth="1"/>
    <col min="14583" max="14583" width="21.7109375" style="652" customWidth="1"/>
    <col min="14584" max="14584" width="1.28515625" style="652" customWidth="1"/>
    <col min="14585" max="14585" width="21.140625" style="652" customWidth="1"/>
    <col min="14586" max="14790" width="11.42578125" style="652"/>
    <col min="14791" max="14791" width="0.7109375" style="652" customWidth="1"/>
    <col min="14792" max="14793" width="1.5703125" style="652" customWidth="1"/>
    <col min="14794" max="14794" width="16.42578125" style="652" customWidth="1"/>
    <col min="14795" max="14797" width="10.42578125" style="652" customWidth="1"/>
    <col min="14798" max="14798" width="8.7109375" style="652" customWidth="1"/>
    <col min="14799" max="14799" width="0.7109375" style="652" customWidth="1"/>
    <col min="14800" max="14800" width="3.140625" style="652" customWidth="1"/>
    <col min="14801" max="14801" width="1.140625" style="652" customWidth="1"/>
    <col min="14802" max="14802" width="18" style="652" customWidth="1"/>
    <col min="14803" max="14803" width="9.42578125" style="652" customWidth="1"/>
    <col min="14804" max="14804" width="8.7109375" style="652" customWidth="1"/>
    <col min="14805" max="14805" width="9.28515625" style="652" customWidth="1"/>
    <col min="14806" max="14806" width="10.140625" style="652" customWidth="1"/>
    <col min="14807" max="14807" width="5.140625" style="652" customWidth="1"/>
    <col min="14808" max="14808" width="10.140625" style="652" customWidth="1"/>
    <col min="14809" max="14809" width="6.42578125" style="652" customWidth="1"/>
    <col min="14810" max="14810" width="11.42578125" style="652"/>
    <col min="14811" max="14811" width="1.28515625" style="652" customWidth="1"/>
    <col min="14812" max="14812" width="1.42578125" style="652" customWidth="1"/>
    <col min="14813" max="14813" width="8.28515625" style="652" customWidth="1"/>
    <col min="14814" max="14814" width="11.42578125" style="652"/>
    <col min="14815" max="14816" width="10.7109375" style="652" customWidth="1"/>
    <col min="14817" max="14817" width="10.28515625" style="652" customWidth="1"/>
    <col min="14818" max="14818" width="11.28515625" style="652" customWidth="1"/>
    <col min="14819" max="14819" width="7.7109375" style="652" customWidth="1"/>
    <col min="14820" max="14820" width="10.140625" style="652" customWidth="1"/>
    <col min="14821" max="14821" width="6.5703125" style="652" customWidth="1"/>
    <col min="14822" max="14822" width="1.140625" style="652" customWidth="1"/>
    <col min="14823" max="14823" width="24.5703125" style="652" customWidth="1"/>
    <col min="14824" max="14824" width="9.85546875" style="652" customWidth="1"/>
    <col min="14825" max="14825" width="10.7109375" style="652" customWidth="1"/>
    <col min="14826" max="14826" width="10.85546875" style="652" customWidth="1"/>
    <col min="14827" max="14827" width="11.140625" style="652" customWidth="1"/>
    <col min="14828" max="14828" width="9.85546875" style="652" customWidth="1"/>
    <col min="14829" max="14829" width="1" style="652" customWidth="1"/>
    <col min="14830" max="14830" width="16.5703125" style="652" customWidth="1"/>
    <col min="14831" max="14831" width="0.5703125" style="652" customWidth="1"/>
    <col min="14832" max="14832" width="0.7109375" style="652" customWidth="1"/>
    <col min="14833" max="14833" width="27.85546875" style="652" customWidth="1"/>
    <col min="14834" max="14834" width="0.85546875" style="652" customWidth="1"/>
    <col min="14835" max="14835" width="27.42578125" style="652" customWidth="1"/>
    <col min="14836" max="14836" width="14.7109375" style="652" customWidth="1"/>
    <col min="14837" max="14837" width="0.42578125" style="652" customWidth="1"/>
    <col min="14838" max="14838" width="0.7109375" style="652" customWidth="1"/>
    <col min="14839" max="14839" width="21.7109375" style="652" customWidth="1"/>
    <col min="14840" max="14840" width="1.28515625" style="652" customWidth="1"/>
    <col min="14841" max="14841" width="21.140625" style="652" customWidth="1"/>
    <col min="14842" max="15046" width="11.42578125" style="652"/>
    <col min="15047" max="15047" width="0.7109375" style="652" customWidth="1"/>
    <col min="15048" max="15049" width="1.5703125" style="652" customWidth="1"/>
    <col min="15050" max="15050" width="16.42578125" style="652" customWidth="1"/>
    <col min="15051" max="15053" width="10.42578125" style="652" customWidth="1"/>
    <col min="15054" max="15054" width="8.7109375" style="652" customWidth="1"/>
    <col min="15055" max="15055" width="0.7109375" style="652" customWidth="1"/>
    <col min="15056" max="15056" width="3.140625" style="652" customWidth="1"/>
    <col min="15057" max="15057" width="1.140625" style="652" customWidth="1"/>
    <col min="15058" max="15058" width="18" style="652" customWidth="1"/>
    <col min="15059" max="15059" width="9.42578125" style="652" customWidth="1"/>
    <col min="15060" max="15060" width="8.7109375" style="652" customWidth="1"/>
    <col min="15061" max="15061" width="9.28515625" style="652" customWidth="1"/>
    <col min="15062" max="15062" width="10.140625" style="652" customWidth="1"/>
    <col min="15063" max="15063" width="5.140625" style="652" customWidth="1"/>
    <col min="15064" max="15064" width="10.140625" style="652" customWidth="1"/>
    <col min="15065" max="15065" width="6.42578125" style="652" customWidth="1"/>
    <col min="15066" max="15066" width="11.42578125" style="652"/>
    <col min="15067" max="15067" width="1.28515625" style="652" customWidth="1"/>
    <col min="15068" max="15068" width="1.42578125" style="652" customWidth="1"/>
    <col min="15069" max="15069" width="8.28515625" style="652" customWidth="1"/>
    <col min="15070" max="15070" width="11.42578125" style="652"/>
    <col min="15071" max="15072" width="10.7109375" style="652" customWidth="1"/>
    <col min="15073" max="15073" width="10.28515625" style="652" customWidth="1"/>
    <col min="15074" max="15074" width="11.28515625" style="652" customWidth="1"/>
    <col min="15075" max="15075" width="7.7109375" style="652" customWidth="1"/>
    <col min="15076" max="15076" width="10.140625" style="652" customWidth="1"/>
    <col min="15077" max="15077" width="6.5703125" style="652" customWidth="1"/>
    <col min="15078" max="15078" width="1.140625" style="652" customWidth="1"/>
    <col min="15079" max="15079" width="24.5703125" style="652" customWidth="1"/>
    <col min="15080" max="15080" width="9.85546875" style="652" customWidth="1"/>
    <col min="15081" max="15081" width="10.7109375" style="652" customWidth="1"/>
    <col min="15082" max="15082" width="10.85546875" style="652" customWidth="1"/>
    <col min="15083" max="15083" width="11.140625" style="652" customWidth="1"/>
    <col min="15084" max="15084" width="9.85546875" style="652" customWidth="1"/>
    <col min="15085" max="15085" width="1" style="652" customWidth="1"/>
    <col min="15086" max="15086" width="16.5703125" style="652" customWidth="1"/>
    <col min="15087" max="15087" width="0.5703125" style="652" customWidth="1"/>
    <col min="15088" max="15088" width="0.7109375" style="652" customWidth="1"/>
    <col min="15089" max="15089" width="27.85546875" style="652" customWidth="1"/>
    <col min="15090" max="15090" width="0.85546875" style="652" customWidth="1"/>
    <col min="15091" max="15091" width="27.42578125" style="652" customWidth="1"/>
    <col min="15092" max="15092" width="14.7109375" style="652" customWidth="1"/>
    <col min="15093" max="15093" width="0.42578125" style="652" customWidth="1"/>
    <col min="15094" max="15094" width="0.7109375" style="652" customWidth="1"/>
    <col min="15095" max="15095" width="21.7109375" style="652" customWidth="1"/>
    <col min="15096" max="15096" width="1.28515625" style="652" customWidth="1"/>
    <col min="15097" max="15097" width="21.140625" style="652" customWidth="1"/>
    <col min="15098" max="15302" width="11.42578125" style="652"/>
    <col min="15303" max="15303" width="0.7109375" style="652" customWidth="1"/>
    <col min="15304" max="15305" width="1.5703125" style="652" customWidth="1"/>
    <col min="15306" max="15306" width="16.42578125" style="652" customWidth="1"/>
    <col min="15307" max="15309" width="10.42578125" style="652" customWidth="1"/>
    <col min="15310" max="15310" width="8.7109375" style="652" customWidth="1"/>
    <col min="15311" max="15311" width="0.7109375" style="652" customWidth="1"/>
    <col min="15312" max="15312" width="3.140625" style="652" customWidth="1"/>
    <col min="15313" max="15313" width="1.140625" style="652" customWidth="1"/>
    <col min="15314" max="15314" width="18" style="652" customWidth="1"/>
    <col min="15315" max="15315" width="9.42578125" style="652" customWidth="1"/>
    <col min="15316" max="15316" width="8.7109375" style="652" customWidth="1"/>
    <col min="15317" max="15317" width="9.28515625" style="652" customWidth="1"/>
    <col min="15318" max="15318" width="10.140625" style="652" customWidth="1"/>
    <col min="15319" max="15319" width="5.140625" style="652" customWidth="1"/>
    <col min="15320" max="15320" width="10.140625" style="652" customWidth="1"/>
    <col min="15321" max="15321" width="6.42578125" style="652" customWidth="1"/>
    <col min="15322" max="15322" width="11.42578125" style="652"/>
    <col min="15323" max="15323" width="1.28515625" style="652" customWidth="1"/>
    <col min="15324" max="15324" width="1.42578125" style="652" customWidth="1"/>
    <col min="15325" max="15325" width="8.28515625" style="652" customWidth="1"/>
    <col min="15326" max="15326" width="11.42578125" style="652"/>
    <col min="15327" max="15328" width="10.7109375" style="652" customWidth="1"/>
    <col min="15329" max="15329" width="10.28515625" style="652" customWidth="1"/>
    <col min="15330" max="15330" width="11.28515625" style="652" customWidth="1"/>
    <col min="15331" max="15331" width="7.7109375" style="652" customWidth="1"/>
    <col min="15332" max="15332" width="10.140625" style="652" customWidth="1"/>
    <col min="15333" max="15333" width="6.5703125" style="652" customWidth="1"/>
    <col min="15334" max="15334" width="1.140625" style="652" customWidth="1"/>
    <col min="15335" max="15335" width="24.5703125" style="652" customWidth="1"/>
    <col min="15336" max="15336" width="9.85546875" style="652" customWidth="1"/>
    <col min="15337" max="15337" width="10.7109375" style="652" customWidth="1"/>
    <col min="15338" max="15338" width="10.85546875" style="652" customWidth="1"/>
    <col min="15339" max="15339" width="11.140625" style="652" customWidth="1"/>
    <col min="15340" max="15340" width="9.85546875" style="652" customWidth="1"/>
    <col min="15341" max="15341" width="1" style="652" customWidth="1"/>
    <col min="15342" max="15342" width="16.5703125" style="652" customWidth="1"/>
    <col min="15343" max="15343" width="0.5703125" style="652" customWidth="1"/>
    <col min="15344" max="15344" width="0.7109375" style="652" customWidth="1"/>
    <col min="15345" max="15345" width="27.85546875" style="652" customWidth="1"/>
    <col min="15346" max="15346" width="0.85546875" style="652" customWidth="1"/>
    <col min="15347" max="15347" width="27.42578125" style="652" customWidth="1"/>
    <col min="15348" max="15348" width="14.7109375" style="652" customWidth="1"/>
    <col min="15349" max="15349" width="0.42578125" style="652" customWidth="1"/>
    <col min="15350" max="15350" width="0.7109375" style="652" customWidth="1"/>
    <col min="15351" max="15351" width="21.7109375" style="652" customWidth="1"/>
    <col min="15352" max="15352" width="1.28515625" style="652" customWidth="1"/>
    <col min="15353" max="15353" width="21.140625" style="652" customWidth="1"/>
    <col min="15354" max="15558" width="11.42578125" style="652"/>
    <col min="15559" max="15559" width="0.7109375" style="652" customWidth="1"/>
    <col min="15560" max="15561" width="1.5703125" style="652" customWidth="1"/>
    <col min="15562" max="15562" width="16.42578125" style="652" customWidth="1"/>
    <col min="15563" max="15565" width="10.42578125" style="652" customWidth="1"/>
    <col min="15566" max="15566" width="8.7109375" style="652" customWidth="1"/>
    <col min="15567" max="15567" width="0.7109375" style="652" customWidth="1"/>
    <col min="15568" max="15568" width="3.140625" style="652" customWidth="1"/>
    <col min="15569" max="15569" width="1.140625" style="652" customWidth="1"/>
    <col min="15570" max="15570" width="18" style="652" customWidth="1"/>
    <col min="15571" max="15571" width="9.42578125" style="652" customWidth="1"/>
    <col min="15572" max="15572" width="8.7109375" style="652" customWidth="1"/>
    <col min="15573" max="15573" width="9.28515625" style="652" customWidth="1"/>
    <col min="15574" max="15574" width="10.140625" style="652" customWidth="1"/>
    <col min="15575" max="15575" width="5.140625" style="652" customWidth="1"/>
    <col min="15576" max="15576" width="10.140625" style="652" customWidth="1"/>
    <col min="15577" max="15577" width="6.42578125" style="652" customWidth="1"/>
    <col min="15578" max="15578" width="11.42578125" style="652"/>
    <col min="15579" max="15579" width="1.28515625" style="652" customWidth="1"/>
    <col min="15580" max="15580" width="1.42578125" style="652" customWidth="1"/>
    <col min="15581" max="15581" width="8.28515625" style="652" customWidth="1"/>
    <col min="15582" max="15582" width="11.42578125" style="652"/>
    <col min="15583" max="15584" width="10.7109375" style="652" customWidth="1"/>
    <col min="15585" max="15585" width="10.28515625" style="652" customWidth="1"/>
    <col min="15586" max="15586" width="11.28515625" style="652" customWidth="1"/>
    <col min="15587" max="15587" width="7.7109375" style="652" customWidth="1"/>
    <col min="15588" max="15588" width="10.140625" style="652" customWidth="1"/>
    <col min="15589" max="15589" width="6.5703125" style="652" customWidth="1"/>
    <col min="15590" max="15590" width="1.140625" style="652" customWidth="1"/>
    <col min="15591" max="15591" width="24.5703125" style="652" customWidth="1"/>
    <col min="15592" max="15592" width="9.85546875" style="652" customWidth="1"/>
    <col min="15593" max="15593" width="10.7109375" style="652" customWidth="1"/>
    <col min="15594" max="15594" width="10.85546875" style="652" customWidth="1"/>
    <col min="15595" max="15595" width="11.140625" style="652" customWidth="1"/>
    <col min="15596" max="15596" width="9.85546875" style="652" customWidth="1"/>
    <col min="15597" max="15597" width="1" style="652" customWidth="1"/>
    <col min="15598" max="15598" width="16.5703125" style="652" customWidth="1"/>
    <col min="15599" max="15599" width="0.5703125" style="652" customWidth="1"/>
    <col min="15600" max="15600" width="0.7109375" style="652" customWidth="1"/>
    <col min="15601" max="15601" width="27.85546875" style="652" customWidth="1"/>
    <col min="15602" max="15602" width="0.85546875" style="652" customWidth="1"/>
    <col min="15603" max="15603" width="27.42578125" style="652" customWidth="1"/>
    <col min="15604" max="15604" width="14.7109375" style="652" customWidth="1"/>
    <col min="15605" max="15605" width="0.42578125" style="652" customWidth="1"/>
    <col min="15606" max="15606" width="0.7109375" style="652" customWidth="1"/>
    <col min="15607" max="15607" width="21.7109375" style="652" customWidth="1"/>
    <col min="15608" max="15608" width="1.28515625" style="652" customWidth="1"/>
    <col min="15609" max="15609" width="21.140625" style="652" customWidth="1"/>
    <col min="15610" max="15814" width="11.42578125" style="652"/>
    <col min="15815" max="15815" width="0.7109375" style="652" customWidth="1"/>
    <col min="15816" max="15817" width="1.5703125" style="652" customWidth="1"/>
    <col min="15818" max="15818" width="16.42578125" style="652" customWidth="1"/>
    <col min="15819" max="15821" width="10.42578125" style="652" customWidth="1"/>
    <col min="15822" max="15822" width="8.7109375" style="652" customWidth="1"/>
    <col min="15823" max="15823" width="0.7109375" style="652" customWidth="1"/>
    <col min="15824" max="15824" width="3.140625" style="652" customWidth="1"/>
    <col min="15825" max="15825" width="1.140625" style="652" customWidth="1"/>
    <col min="15826" max="15826" width="18" style="652" customWidth="1"/>
    <col min="15827" max="15827" width="9.42578125" style="652" customWidth="1"/>
    <col min="15828" max="15828" width="8.7109375" style="652" customWidth="1"/>
    <col min="15829" max="15829" width="9.28515625" style="652" customWidth="1"/>
    <col min="15830" max="15830" width="10.140625" style="652" customWidth="1"/>
    <col min="15831" max="15831" width="5.140625" style="652" customWidth="1"/>
    <col min="15832" max="15832" width="10.140625" style="652" customWidth="1"/>
    <col min="15833" max="15833" width="6.42578125" style="652" customWidth="1"/>
    <col min="15834" max="15834" width="11.42578125" style="652"/>
    <col min="15835" max="15835" width="1.28515625" style="652" customWidth="1"/>
    <col min="15836" max="15836" width="1.42578125" style="652" customWidth="1"/>
    <col min="15837" max="15837" width="8.28515625" style="652" customWidth="1"/>
    <col min="15838" max="15838" width="11.42578125" style="652"/>
    <col min="15839" max="15840" width="10.7109375" style="652" customWidth="1"/>
    <col min="15841" max="15841" width="10.28515625" style="652" customWidth="1"/>
    <col min="15842" max="15842" width="11.28515625" style="652" customWidth="1"/>
    <col min="15843" max="15843" width="7.7109375" style="652" customWidth="1"/>
    <col min="15844" max="15844" width="10.140625" style="652" customWidth="1"/>
    <col min="15845" max="15845" width="6.5703125" style="652" customWidth="1"/>
    <col min="15846" max="15846" width="1.140625" style="652" customWidth="1"/>
    <col min="15847" max="15847" width="24.5703125" style="652" customWidth="1"/>
    <col min="15848" max="15848" width="9.85546875" style="652" customWidth="1"/>
    <col min="15849" max="15849" width="10.7109375" style="652" customWidth="1"/>
    <col min="15850" max="15850" width="10.85546875" style="652" customWidth="1"/>
    <col min="15851" max="15851" width="11.140625" style="652" customWidth="1"/>
    <col min="15852" max="15852" width="9.85546875" style="652" customWidth="1"/>
    <col min="15853" max="15853" width="1" style="652" customWidth="1"/>
    <col min="15854" max="15854" width="16.5703125" style="652" customWidth="1"/>
    <col min="15855" max="15855" width="0.5703125" style="652" customWidth="1"/>
    <col min="15856" max="15856" width="0.7109375" style="652" customWidth="1"/>
    <col min="15857" max="15857" width="27.85546875" style="652" customWidth="1"/>
    <col min="15858" max="15858" width="0.85546875" style="652" customWidth="1"/>
    <col min="15859" max="15859" width="27.42578125" style="652" customWidth="1"/>
    <col min="15860" max="15860" width="14.7109375" style="652" customWidth="1"/>
    <col min="15861" max="15861" width="0.42578125" style="652" customWidth="1"/>
    <col min="15862" max="15862" width="0.7109375" style="652" customWidth="1"/>
    <col min="15863" max="15863" width="21.7109375" style="652" customWidth="1"/>
    <col min="15864" max="15864" width="1.28515625" style="652" customWidth="1"/>
    <col min="15865" max="15865" width="21.140625" style="652" customWidth="1"/>
    <col min="15866" max="16070" width="11.42578125" style="652"/>
    <col min="16071" max="16071" width="0.7109375" style="652" customWidth="1"/>
    <col min="16072" max="16073" width="1.5703125" style="652" customWidth="1"/>
    <col min="16074" max="16074" width="16.42578125" style="652" customWidth="1"/>
    <col min="16075" max="16077" width="10.42578125" style="652" customWidth="1"/>
    <col min="16078" max="16078" width="8.7109375" style="652" customWidth="1"/>
    <col min="16079" max="16079" width="0.7109375" style="652" customWidth="1"/>
    <col min="16080" max="16080" width="3.140625" style="652" customWidth="1"/>
    <col min="16081" max="16081" width="1.140625" style="652" customWidth="1"/>
    <col min="16082" max="16082" width="18" style="652" customWidth="1"/>
    <col min="16083" max="16083" width="9.42578125" style="652" customWidth="1"/>
    <col min="16084" max="16084" width="8.7109375" style="652" customWidth="1"/>
    <col min="16085" max="16085" width="9.28515625" style="652" customWidth="1"/>
    <col min="16086" max="16086" width="10.140625" style="652" customWidth="1"/>
    <col min="16087" max="16087" width="5.140625" style="652" customWidth="1"/>
    <col min="16088" max="16088" width="10.140625" style="652" customWidth="1"/>
    <col min="16089" max="16089" width="6.42578125" style="652" customWidth="1"/>
    <col min="16090" max="16090" width="11.42578125" style="652"/>
    <col min="16091" max="16091" width="1.28515625" style="652" customWidth="1"/>
    <col min="16092" max="16092" width="1.42578125" style="652" customWidth="1"/>
    <col min="16093" max="16093" width="8.28515625" style="652" customWidth="1"/>
    <col min="16094" max="16094" width="11.42578125" style="652"/>
    <col min="16095" max="16096" width="10.7109375" style="652" customWidth="1"/>
    <col min="16097" max="16097" width="10.28515625" style="652" customWidth="1"/>
    <col min="16098" max="16098" width="11.28515625" style="652" customWidth="1"/>
    <col min="16099" max="16099" width="7.7109375" style="652" customWidth="1"/>
    <col min="16100" max="16100" width="10.140625" style="652" customWidth="1"/>
    <col min="16101" max="16101" width="6.5703125" style="652" customWidth="1"/>
    <col min="16102" max="16102" width="1.140625" style="652" customWidth="1"/>
    <col min="16103" max="16103" width="24.5703125" style="652" customWidth="1"/>
    <col min="16104" max="16104" width="9.85546875" style="652" customWidth="1"/>
    <col min="16105" max="16105" width="10.7109375" style="652" customWidth="1"/>
    <col min="16106" max="16106" width="10.85546875" style="652" customWidth="1"/>
    <col min="16107" max="16107" width="11.140625" style="652" customWidth="1"/>
    <col min="16108" max="16108" width="9.85546875" style="652" customWidth="1"/>
    <col min="16109" max="16109" width="1" style="652" customWidth="1"/>
    <col min="16110" max="16110" width="16.5703125" style="652" customWidth="1"/>
    <col min="16111" max="16111" width="0.5703125" style="652" customWidth="1"/>
    <col min="16112" max="16112" width="0.7109375" style="652" customWidth="1"/>
    <col min="16113" max="16113" width="27.85546875" style="652" customWidth="1"/>
    <col min="16114" max="16114" width="0.85546875" style="652" customWidth="1"/>
    <col min="16115" max="16115" width="27.42578125" style="652" customWidth="1"/>
    <col min="16116" max="16116" width="14.7109375" style="652" customWidth="1"/>
    <col min="16117" max="16117" width="0.42578125" style="652" customWidth="1"/>
    <col min="16118" max="16118" width="0.7109375" style="652" customWidth="1"/>
    <col min="16119" max="16119" width="21.7109375" style="652" customWidth="1"/>
    <col min="16120" max="16120" width="1.28515625" style="652" customWidth="1"/>
    <col min="16121" max="16121" width="21.140625" style="652" customWidth="1"/>
    <col min="16122" max="16384" width="11.42578125" style="652"/>
  </cols>
  <sheetData>
    <row r="1" spans="4:11" x14ac:dyDescent="0.2">
      <c r="D1" s="1043"/>
      <c r="E1" s="1043"/>
      <c r="F1" s="1043"/>
      <c r="G1" s="1043"/>
      <c r="H1" s="1043"/>
      <c r="I1" s="1043"/>
      <c r="J1" s="1043"/>
      <c r="K1" s="754"/>
    </row>
    <row r="2" spans="4:11" x14ac:dyDescent="0.2">
      <c r="D2" s="1043" t="s">
        <v>825</v>
      </c>
      <c r="E2" s="1043"/>
      <c r="F2" s="1043"/>
      <c r="G2" s="1043"/>
      <c r="H2" s="1043"/>
      <c r="I2" s="1043"/>
      <c r="J2" s="1043"/>
      <c r="K2" s="754"/>
    </row>
    <row r="3" spans="4:11" ht="15" thickBot="1" x14ac:dyDescent="0.25">
      <c r="D3" s="1044" t="s">
        <v>787</v>
      </c>
      <c r="E3" s="1044"/>
      <c r="F3" s="1044"/>
      <c r="G3" s="1044"/>
      <c r="H3" s="1044"/>
      <c r="I3" s="1044"/>
      <c r="J3" s="1044"/>
      <c r="K3" s="754"/>
    </row>
    <row r="4" spans="4:11" ht="4.9000000000000004" customHeight="1" thickTop="1" x14ac:dyDescent="0.2">
      <c r="D4" s="755"/>
      <c r="E4" s="755"/>
      <c r="F4" s="756"/>
      <c r="G4" s="755"/>
      <c r="H4" s="755"/>
      <c r="I4" s="755"/>
      <c r="J4" s="757"/>
      <c r="K4" s="754"/>
    </row>
    <row r="5" spans="4:11" ht="13.9" customHeight="1" x14ac:dyDescent="0.2">
      <c r="D5" s="1045" t="s">
        <v>3</v>
      </c>
      <c r="E5" s="1045" t="s">
        <v>826</v>
      </c>
      <c r="F5" s="1046" t="s">
        <v>827</v>
      </c>
      <c r="G5" s="1046"/>
      <c r="H5" s="1046"/>
      <c r="I5" s="1045" t="s">
        <v>828</v>
      </c>
      <c r="J5" s="1045" t="s">
        <v>829</v>
      </c>
      <c r="K5" s="754"/>
    </row>
    <row r="6" spans="4:11" ht="19.149999999999999" customHeight="1" x14ac:dyDescent="0.2">
      <c r="D6" s="1045"/>
      <c r="E6" s="1045"/>
      <c r="F6" s="758" t="s">
        <v>830</v>
      </c>
      <c r="G6" s="758" t="s">
        <v>831</v>
      </c>
      <c r="H6" s="758" t="s">
        <v>832</v>
      </c>
      <c r="I6" s="1045"/>
      <c r="J6" s="1045"/>
      <c r="K6" s="754"/>
    </row>
    <row r="7" spans="4:11" ht="6.6" customHeight="1" thickBot="1" x14ac:dyDescent="0.25">
      <c r="D7" s="759"/>
      <c r="E7" s="760"/>
      <c r="F7" s="760"/>
      <c r="G7" s="760"/>
      <c r="H7" s="760"/>
      <c r="I7" s="760"/>
      <c r="J7" s="761"/>
      <c r="K7" s="754"/>
    </row>
    <row r="8" spans="4:11" ht="23.45" customHeight="1" thickTop="1" x14ac:dyDescent="0.2">
      <c r="D8" s="762" t="s">
        <v>833</v>
      </c>
      <c r="E8" s="763">
        <f>SUM(E10:E14)</f>
        <v>3365916182</v>
      </c>
      <c r="F8" s="763">
        <f>SUM(F10:F14)</f>
        <v>21055728</v>
      </c>
      <c r="G8" s="764">
        <f>SUM(G10:G14)</f>
        <v>0</v>
      </c>
      <c r="H8" s="763">
        <f>SUM(H10:H14)</f>
        <v>21055728</v>
      </c>
      <c r="I8" s="763">
        <f t="shared" ref="I8" si="0">SUM(I10:I14)</f>
        <v>3386971910</v>
      </c>
      <c r="J8" s="763">
        <f>SUM(J10:J14)</f>
        <v>70871867.390000001</v>
      </c>
      <c r="K8" s="754"/>
    </row>
    <row r="9" spans="4:11" ht="3.6" customHeight="1" thickBot="1" x14ac:dyDescent="0.25">
      <c r="D9" s="765"/>
      <c r="E9" s="766"/>
      <c r="F9" s="765"/>
      <c r="G9" s="767"/>
      <c r="H9" s="765"/>
      <c r="I9" s="768"/>
      <c r="J9" s="769"/>
      <c r="K9" s="754"/>
    </row>
    <row r="10" spans="4:11" x14ac:dyDescent="0.2">
      <c r="D10" s="770" t="s">
        <v>834</v>
      </c>
      <c r="E10" s="771">
        <v>2031791335</v>
      </c>
      <c r="F10" s="772"/>
      <c r="G10" s="771"/>
      <c r="H10" s="771">
        <f>SUM(F10:G10)</f>
        <v>0</v>
      </c>
      <c r="I10" s="771">
        <f>E10-H10</f>
        <v>2031791335</v>
      </c>
      <c r="J10" s="771">
        <f>43344188.32+62640</f>
        <v>43406828.32</v>
      </c>
      <c r="K10" s="754"/>
    </row>
    <row r="11" spans="4:11" x14ac:dyDescent="0.2">
      <c r="D11" s="773" t="s">
        <v>835</v>
      </c>
      <c r="E11" s="774">
        <v>260526230</v>
      </c>
      <c r="F11" s="775"/>
      <c r="G11" s="774"/>
      <c r="H11" s="774">
        <f>SUM(F11:G11)</f>
        <v>0</v>
      </c>
      <c r="I11" s="774">
        <f>E11+H11</f>
        <v>260526230</v>
      </c>
      <c r="J11" s="774">
        <v>5335909.75</v>
      </c>
      <c r="K11" s="754"/>
    </row>
    <row r="12" spans="4:11" x14ac:dyDescent="0.2">
      <c r="D12" s="773" t="s">
        <v>836</v>
      </c>
      <c r="E12" s="774">
        <v>210927487</v>
      </c>
      <c r="F12" s="775"/>
      <c r="G12" s="774"/>
      <c r="H12" s="774">
        <f>SUM(F12:G12)</f>
        <v>0</v>
      </c>
      <c r="I12" s="774">
        <f>E12+H12</f>
        <v>210927487</v>
      </c>
      <c r="J12" s="774">
        <v>4159663.16</v>
      </c>
      <c r="K12" s="754"/>
    </row>
    <row r="13" spans="4:11" x14ac:dyDescent="0.2">
      <c r="D13" s="773" t="s">
        <v>837</v>
      </c>
      <c r="E13" s="774">
        <v>562951130</v>
      </c>
      <c r="F13" s="775"/>
      <c r="G13" s="774"/>
      <c r="H13" s="774">
        <f>SUM(F13:G13)</f>
        <v>0</v>
      </c>
      <c r="I13" s="774">
        <f t="shared" ref="I13:I14" si="1">E13+H13</f>
        <v>562951130</v>
      </c>
      <c r="J13" s="774">
        <v>11720546.9</v>
      </c>
      <c r="K13" s="754"/>
    </row>
    <row r="14" spans="4:11" ht="24" x14ac:dyDescent="0.2">
      <c r="D14" s="776" t="s">
        <v>838</v>
      </c>
      <c r="E14" s="774">
        <v>299720000</v>
      </c>
      <c r="F14" s="774">
        <v>21055728</v>
      </c>
      <c r="G14" s="774"/>
      <c r="H14" s="774">
        <f>SUM(F14:G14)</f>
        <v>21055728</v>
      </c>
      <c r="I14" s="774">
        <f t="shared" si="1"/>
        <v>320775728</v>
      </c>
      <c r="J14" s="774">
        <v>6248919.2599999998</v>
      </c>
      <c r="K14" s="754"/>
    </row>
    <row r="15" spans="4:11" ht="3.6" customHeight="1" thickBot="1" x14ac:dyDescent="0.25">
      <c r="D15" s="777"/>
      <c r="E15" s="778"/>
      <c r="F15" s="778"/>
      <c r="G15" s="778"/>
      <c r="H15" s="778"/>
      <c r="I15" s="778"/>
      <c r="J15" s="778"/>
      <c r="K15" s="754"/>
    </row>
    <row r="16" spans="4:11" ht="15" thickTop="1" x14ac:dyDescent="0.2">
      <c r="D16" s="1042" t="s">
        <v>839</v>
      </c>
      <c r="E16" s="1042"/>
      <c r="F16" s="1042"/>
      <c r="G16" s="1042"/>
      <c r="H16" s="1042"/>
      <c r="I16" s="1042"/>
      <c r="J16" s="1042"/>
      <c r="K16" s="754"/>
    </row>
    <row r="17" spans="4:13" x14ac:dyDescent="0.2">
      <c r="D17" s="754"/>
      <c r="E17" s="754"/>
      <c r="F17" s="754"/>
      <c r="G17" s="754"/>
      <c r="H17" s="754"/>
      <c r="I17" s="754"/>
      <c r="J17" s="754"/>
      <c r="K17" s="754"/>
    </row>
    <row r="19" spans="4:13" ht="11.45" customHeight="1" x14ac:dyDescent="0.2"/>
    <row r="20" spans="4:13" ht="5.45" customHeight="1" x14ac:dyDescent="0.2"/>
    <row r="21" spans="4:13" ht="11.45" customHeight="1" x14ac:dyDescent="0.2"/>
    <row r="22" spans="4:13" ht="28.15" customHeight="1" x14ac:dyDescent="0.2"/>
    <row r="23" spans="4:13" ht="5.45" customHeight="1" x14ac:dyDescent="0.2"/>
    <row r="24" spans="4:13" ht="22.15" customHeight="1" x14ac:dyDescent="0.2"/>
    <row r="25" spans="4:13" ht="6" customHeight="1" x14ac:dyDescent="0.2"/>
    <row r="27" spans="4:13" ht="5.45" customHeight="1" x14ac:dyDescent="0.2"/>
    <row r="28" spans="4:13" ht="15" customHeight="1" x14ac:dyDescent="0.2"/>
    <row r="29" spans="4:13" ht="14.25" customHeight="1" x14ac:dyDescent="0.2"/>
    <row r="31" spans="4:13" ht="5.45" customHeight="1" x14ac:dyDescent="0.2"/>
    <row r="32" spans="4:13" ht="15" customHeight="1" x14ac:dyDescent="0.2">
      <c r="M32" s="784"/>
    </row>
    <row r="33" spans="8:15" ht="15" customHeight="1" x14ac:dyDescent="0.2">
      <c r="H33" s="653"/>
      <c r="M33" s="784"/>
    </row>
    <row r="34" spans="8:15" ht="5.45" customHeight="1" x14ac:dyDescent="0.2">
      <c r="M34" s="784"/>
    </row>
    <row r="35" spans="8:15" ht="12.6" customHeight="1" x14ac:dyDescent="0.2">
      <c r="M35" s="792"/>
    </row>
    <row r="36" spans="8:15" ht="4.9000000000000004" customHeight="1" x14ac:dyDescent="0.2">
      <c r="M36" s="792"/>
    </row>
    <row r="37" spans="8:15" x14ac:dyDescent="0.2">
      <c r="M37" s="792"/>
    </row>
    <row r="38" spans="8:15" x14ac:dyDescent="0.2">
      <c r="M38" s="792"/>
    </row>
    <row r="39" spans="8:15" x14ac:dyDescent="0.2">
      <c r="M39" s="792"/>
    </row>
    <row r="40" spans="8:15" ht="13.9" customHeight="1" x14ac:dyDescent="0.2">
      <c r="M40" s="807"/>
      <c r="N40" s="703"/>
      <c r="O40" s="728"/>
    </row>
    <row r="41" spans="8:15" x14ac:dyDescent="0.2">
      <c r="M41" s="806"/>
    </row>
    <row r="42" spans="8:15" ht="6.6" customHeight="1" x14ac:dyDescent="0.2">
      <c r="M42" s="806"/>
    </row>
    <row r="43" spans="8:15" ht="3.6" customHeight="1" x14ac:dyDescent="0.2">
      <c r="M43" s="806"/>
    </row>
    <row r="44" spans="8:15" ht="14.45" hidden="1" customHeight="1" thickBot="1" x14ac:dyDescent="0.2">
      <c r="M44" s="806"/>
    </row>
    <row r="45" spans="8:15" x14ac:dyDescent="0.2">
      <c r="M45" s="806"/>
    </row>
    <row r="46" spans="8:15" x14ac:dyDescent="0.2">
      <c r="M46" s="806"/>
    </row>
    <row r="47" spans="8:15" x14ac:dyDescent="0.2">
      <c r="M47" s="806"/>
    </row>
    <row r="48" spans="8:15" ht="13.9" customHeight="1" x14ac:dyDescent="0.2">
      <c r="M48" s="806"/>
    </row>
    <row r="49" spans="13:13" x14ac:dyDescent="0.2">
      <c r="M49" s="806"/>
    </row>
    <row r="50" spans="13:13" x14ac:dyDescent="0.2">
      <c r="M50" s="806"/>
    </row>
    <row r="51" spans="13:13" x14ac:dyDescent="0.2">
      <c r="M51" s="806"/>
    </row>
    <row r="52" spans="13:13" x14ac:dyDescent="0.2">
      <c r="M52" s="806"/>
    </row>
    <row r="53" spans="13:13" x14ac:dyDescent="0.2">
      <c r="M53" s="806"/>
    </row>
    <row r="54" spans="13:13" x14ac:dyDescent="0.2">
      <c r="M54" s="806"/>
    </row>
  </sheetData>
  <mergeCells count="9">
    <mergeCell ref="D16:J16"/>
    <mergeCell ref="D1:J1"/>
    <mergeCell ref="D2:J2"/>
    <mergeCell ref="D3:J3"/>
    <mergeCell ref="D5:D6"/>
    <mergeCell ref="E5:E6"/>
    <mergeCell ref="F5:H5"/>
    <mergeCell ref="I5:I6"/>
    <mergeCell ref="J5:J6"/>
  </mergeCells>
  <pageMargins left="0.7" right="0.7" top="0.75" bottom="0.75" header="0.3" footer="0.3"/>
  <pageSetup scale="5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"/>
  <sheetViews>
    <sheetView showGridLines="0" zoomScale="74" zoomScaleNormal="74" workbookViewId="0">
      <selection activeCell="C35" sqref="C35"/>
    </sheetView>
  </sheetViews>
  <sheetFormatPr baseColWidth="10" defaultRowHeight="14.25" x14ac:dyDescent="0.2"/>
  <cols>
    <col min="1" max="1" width="1" style="652" customWidth="1"/>
    <col min="2" max="2" width="20.85546875" style="652" customWidth="1"/>
    <col min="3" max="3" width="0.7109375" style="653" customWidth="1"/>
    <col min="4" max="4" width="33.28515625" style="652" customWidth="1"/>
    <col min="5" max="5" width="0.42578125" style="811" customWidth="1"/>
    <col min="6" max="181" width="11.42578125" style="652"/>
    <col min="182" max="182" width="0.7109375" style="652" customWidth="1"/>
    <col min="183" max="184" width="1.5703125" style="652" customWidth="1"/>
    <col min="185" max="185" width="16.42578125" style="652" customWidth="1"/>
    <col min="186" max="188" width="10.42578125" style="652" customWidth="1"/>
    <col min="189" max="189" width="8.7109375" style="652" customWidth="1"/>
    <col min="190" max="190" width="0.7109375" style="652" customWidth="1"/>
    <col min="191" max="191" width="3.140625" style="652" customWidth="1"/>
    <col min="192" max="192" width="1.140625" style="652" customWidth="1"/>
    <col min="193" max="193" width="18" style="652" customWidth="1"/>
    <col min="194" max="194" width="9.42578125" style="652" customWidth="1"/>
    <col min="195" max="195" width="8.7109375" style="652" customWidth="1"/>
    <col min="196" max="196" width="9.28515625" style="652" customWidth="1"/>
    <col min="197" max="197" width="10.140625" style="652" customWidth="1"/>
    <col min="198" max="198" width="5.140625" style="652" customWidth="1"/>
    <col min="199" max="199" width="10.140625" style="652" customWidth="1"/>
    <col min="200" max="200" width="6.42578125" style="652" customWidth="1"/>
    <col min="201" max="201" width="11.42578125" style="652"/>
    <col min="202" max="202" width="1.28515625" style="652" customWidth="1"/>
    <col min="203" max="203" width="1.42578125" style="652" customWidth="1"/>
    <col min="204" max="204" width="8.28515625" style="652" customWidth="1"/>
    <col min="205" max="205" width="11.42578125" style="652"/>
    <col min="206" max="207" width="10.7109375" style="652" customWidth="1"/>
    <col min="208" max="208" width="10.28515625" style="652" customWidth="1"/>
    <col min="209" max="209" width="11.28515625" style="652" customWidth="1"/>
    <col min="210" max="210" width="7.7109375" style="652" customWidth="1"/>
    <col min="211" max="211" width="10.140625" style="652" customWidth="1"/>
    <col min="212" max="212" width="6.5703125" style="652" customWidth="1"/>
    <col min="213" max="213" width="1.140625" style="652" customWidth="1"/>
    <col min="214" max="214" width="24.5703125" style="652" customWidth="1"/>
    <col min="215" max="215" width="9.85546875" style="652" customWidth="1"/>
    <col min="216" max="216" width="10.7109375" style="652" customWidth="1"/>
    <col min="217" max="217" width="10.85546875" style="652" customWidth="1"/>
    <col min="218" max="218" width="11.140625" style="652" customWidth="1"/>
    <col min="219" max="219" width="9.85546875" style="652" customWidth="1"/>
    <col min="220" max="220" width="1" style="652" customWidth="1"/>
    <col min="221" max="221" width="16.5703125" style="652" customWidth="1"/>
    <col min="222" max="222" width="0.5703125" style="652" customWidth="1"/>
    <col min="223" max="223" width="0.7109375" style="652" customWidth="1"/>
    <col min="224" max="224" width="27.85546875" style="652" customWidth="1"/>
    <col min="225" max="225" width="0.85546875" style="652" customWidth="1"/>
    <col min="226" max="226" width="27.42578125" style="652" customWidth="1"/>
    <col min="227" max="227" width="14.7109375" style="652" customWidth="1"/>
    <col min="228" max="228" width="0.42578125" style="652" customWidth="1"/>
    <col min="229" max="229" width="0.7109375" style="652" customWidth="1"/>
    <col min="230" max="230" width="21.7109375" style="652" customWidth="1"/>
    <col min="231" max="231" width="1.28515625" style="652" customWidth="1"/>
    <col min="232" max="232" width="21.140625" style="652" customWidth="1"/>
    <col min="233" max="437" width="11.42578125" style="652"/>
    <col min="438" max="438" width="0.7109375" style="652" customWidth="1"/>
    <col min="439" max="440" width="1.5703125" style="652" customWidth="1"/>
    <col min="441" max="441" width="16.42578125" style="652" customWidth="1"/>
    <col min="442" max="444" width="10.42578125" style="652" customWidth="1"/>
    <col min="445" max="445" width="8.7109375" style="652" customWidth="1"/>
    <col min="446" max="446" width="0.7109375" style="652" customWidth="1"/>
    <col min="447" max="447" width="3.140625" style="652" customWidth="1"/>
    <col min="448" max="448" width="1.140625" style="652" customWidth="1"/>
    <col min="449" max="449" width="18" style="652" customWidth="1"/>
    <col min="450" max="450" width="9.42578125" style="652" customWidth="1"/>
    <col min="451" max="451" width="8.7109375" style="652" customWidth="1"/>
    <col min="452" max="452" width="9.28515625" style="652" customWidth="1"/>
    <col min="453" max="453" width="10.140625" style="652" customWidth="1"/>
    <col min="454" max="454" width="5.140625" style="652" customWidth="1"/>
    <col min="455" max="455" width="10.140625" style="652" customWidth="1"/>
    <col min="456" max="456" width="6.42578125" style="652" customWidth="1"/>
    <col min="457" max="457" width="11.42578125" style="652"/>
    <col min="458" max="458" width="1.28515625" style="652" customWidth="1"/>
    <col min="459" max="459" width="1.42578125" style="652" customWidth="1"/>
    <col min="460" max="460" width="8.28515625" style="652" customWidth="1"/>
    <col min="461" max="461" width="11.42578125" style="652"/>
    <col min="462" max="463" width="10.7109375" style="652" customWidth="1"/>
    <col min="464" max="464" width="10.28515625" style="652" customWidth="1"/>
    <col min="465" max="465" width="11.28515625" style="652" customWidth="1"/>
    <col min="466" max="466" width="7.7109375" style="652" customWidth="1"/>
    <col min="467" max="467" width="10.140625" style="652" customWidth="1"/>
    <col min="468" max="468" width="6.5703125" style="652" customWidth="1"/>
    <col min="469" max="469" width="1.140625" style="652" customWidth="1"/>
    <col min="470" max="470" width="24.5703125" style="652" customWidth="1"/>
    <col min="471" max="471" width="9.85546875" style="652" customWidth="1"/>
    <col min="472" max="472" width="10.7109375" style="652" customWidth="1"/>
    <col min="473" max="473" width="10.85546875" style="652" customWidth="1"/>
    <col min="474" max="474" width="11.140625" style="652" customWidth="1"/>
    <col min="475" max="475" width="9.85546875" style="652" customWidth="1"/>
    <col min="476" max="476" width="1" style="652" customWidth="1"/>
    <col min="477" max="477" width="16.5703125" style="652" customWidth="1"/>
    <col min="478" max="478" width="0.5703125" style="652" customWidth="1"/>
    <col min="479" max="479" width="0.7109375" style="652" customWidth="1"/>
    <col min="480" max="480" width="27.85546875" style="652" customWidth="1"/>
    <col min="481" max="481" width="0.85546875" style="652" customWidth="1"/>
    <col min="482" max="482" width="27.42578125" style="652" customWidth="1"/>
    <col min="483" max="483" width="14.7109375" style="652" customWidth="1"/>
    <col min="484" max="484" width="0.42578125" style="652" customWidth="1"/>
    <col min="485" max="485" width="0.7109375" style="652" customWidth="1"/>
    <col min="486" max="486" width="21.7109375" style="652" customWidth="1"/>
    <col min="487" max="487" width="1.28515625" style="652" customWidth="1"/>
    <col min="488" max="488" width="21.140625" style="652" customWidth="1"/>
    <col min="489" max="693" width="11.42578125" style="652"/>
    <col min="694" max="694" width="0.7109375" style="652" customWidth="1"/>
    <col min="695" max="696" width="1.5703125" style="652" customWidth="1"/>
    <col min="697" max="697" width="16.42578125" style="652" customWidth="1"/>
    <col min="698" max="700" width="10.42578125" style="652" customWidth="1"/>
    <col min="701" max="701" width="8.7109375" style="652" customWidth="1"/>
    <col min="702" max="702" width="0.7109375" style="652" customWidth="1"/>
    <col min="703" max="703" width="3.140625" style="652" customWidth="1"/>
    <col min="704" max="704" width="1.140625" style="652" customWidth="1"/>
    <col min="705" max="705" width="18" style="652" customWidth="1"/>
    <col min="706" max="706" width="9.42578125" style="652" customWidth="1"/>
    <col min="707" max="707" width="8.7109375" style="652" customWidth="1"/>
    <col min="708" max="708" width="9.28515625" style="652" customWidth="1"/>
    <col min="709" max="709" width="10.140625" style="652" customWidth="1"/>
    <col min="710" max="710" width="5.140625" style="652" customWidth="1"/>
    <col min="711" max="711" width="10.140625" style="652" customWidth="1"/>
    <col min="712" max="712" width="6.42578125" style="652" customWidth="1"/>
    <col min="713" max="713" width="11.42578125" style="652"/>
    <col min="714" max="714" width="1.28515625" style="652" customWidth="1"/>
    <col min="715" max="715" width="1.42578125" style="652" customWidth="1"/>
    <col min="716" max="716" width="8.28515625" style="652" customWidth="1"/>
    <col min="717" max="717" width="11.42578125" style="652"/>
    <col min="718" max="719" width="10.7109375" style="652" customWidth="1"/>
    <col min="720" max="720" width="10.28515625" style="652" customWidth="1"/>
    <col min="721" max="721" width="11.28515625" style="652" customWidth="1"/>
    <col min="722" max="722" width="7.7109375" style="652" customWidth="1"/>
    <col min="723" max="723" width="10.140625" style="652" customWidth="1"/>
    <col min="724" max="724" width="6.5703125" style="652" customWidth="1"/>
    <col min="725" max="725" width="1.140625" style="652" customWidth="1"/>
    <col min="726" max="726" width="24.5703125" style="652" customWidth="1"/>
    <col min="727" max="727" width="9.85546875" style="652" customWidth="1"/>
    <col min="728" max="728" width="10.7109375" style="652" customWidth="1"/>
    <col min="729" max="729" width="10.85546875" style="652" customWidth="1"/>
    <col min="730" max="730" width="11.140625" style="652" customWidth="1"/>
    <col min="731" max="731" width="9.85546875" style="652" customWidth="1"/>
    <col min="732" max="732" width="1" style="652" customWidth="1"/>
    <col min="733" max="733" width="16.5703125" style="652" customWidth="1"/>
    <col min="734" max="734" width="0.5703125" style="652" customWidth="1"/>
    <col min="735" max="735" width="0.7109375" style="652" customWidth="1"/>
    <col min="736" max="736" width="27.85546875" style="652" customWidth="1"/>
    <col min="737" max="737" width="0.85546875" style="652" customWidth="1"/>
    <col min="738" max="738" width="27.42578125" style="652" customWidth="1"/>
    <col min="739" max="739" width="14.7109375" style="652" customWidth="1"/>
    <col min="740" max="740" width="0.42578125" style="652" customWidth="1"/>
    <col min="741" max="741" width="0.7109375" style="652" customWidth="1"/>
    <col min="742" max="742" width="21.7109375" style="652" customWidth="1"/>
    <col min="743" max="743" width="1.28515625" style="652" customWidth="1"/>
    <col min="744" max="744" width="21.140625" style="652" customWidth="1"/>
    <col min="745" max="949" width="11.42578125" style="652"/>
    <col min="950" max="950" width="0.7109375" style="652" customWidth="1"/>
    <col min="951" max="952" width="1.5703125" style="652" customWidth="1"/>
    <col min="953" max="953" width="16.42578125" style="652" customWidth="1"/>
    <col min="954" max="956" width="10.42578125" style="652" customWidth="1"/>
    <col min="957" max="957" width="8.7109375" style="652" customWidth="1"/>
    <col min="958" max="958" width="0.7109375" style="652" customWidth="1"/>
    <col min="959" max="959" width="3.140625" style="652" customWidth="1"/>
    <col min="960" max="960" width="1.140625" style="652" customWidth="1"/>
    <col min="961" max="961" width="18" style="652" customWidth="1"/>
    <col min="962" max="962" width="9.42578125" style="652" customWidth="1"/>
    <col min="963" max="963" width="8.7109375" style="652" customWidth="1"/>
    <col min="964" max="964" width="9.28515625" style="652" customWidth="1"/>
    <col min="965" max="965" width="10.140625" style="652" customWidth="1"/>
    <col min="966" max="966" width="5.140625" style="652" customWidth="1"/>
    <col min="967" max="967" width="10.140625" style="652" customWidth="1"/>
    <col min="968" max="968" width="6.42578125" style="652" customWidth="1"/>
    <col min="969" max="969" width="11.42578125" style="652"/>
    <col min="970" max="970" width="1.28515625" style="652" customWidth="1"/>
    <col min="971" max="971" width="1.42578125" style="652" customWidth="1"/>
    <col min="972" max="972" width="8.28515625" style="652" customWidth="1"/>
    <col min="973" max="973" width="11.42578125" style="652"/>
    <col min="974" max="975" width="10.7109375" style="652" customWidth="1"/>
    <col min="976" max="976" width="10.28515625" style="652" customWidth="1"/>
    <col min="977" max="977" width="11.28515625" style="652" customWidth="1"/>
    <col min="978" max="978" width="7.7109375" style="652" customWidth="1"/>
    <col min="979" max="979" width="10.140625" style="652" customWidth="1"/>
    <col min="980" max="980" width="6.5703125" style="652" customWidth="1"/>
    <col min="981" max="981" width="1.140625" style="652" customWidth="1"/>
    <col min="982" max="982" width="24.5703125" style="652" customWidth="1"/>
    <col min="983" max="983" width="9.85546875" style="652" customWidth="1"/>
    <col min="984" max="984" width="10.7109375" style="652" customWidth="1"/>
    <col min="985" max="985" width="10.85546875" style="652" customWidth="1"/>
    <col min="986" max="986" width="11.140625" style="652" customWidth="1"/>
    <col min="987" max="987" width="9.85546875" style="652" customWidth="1"/>
    <col min="988" max="988" width="1" style="652" customWidth="1"/>
    <col min="989" max="989" width="16.5703125" style="652" customWidth="1"/>
    <col min="990" max="990" width="0.5703125" style="652" customWidth="1"/>
    <col min="991" max="991" width="0.7109375" style="652" customWidth="1"/>
    <col min="992" max="992" width="27.85546875" style="652" customWidth="1"/>
    <col min="993" max="993" width="0.85546875" style="652" customWidth="1"/>
    <col min="994" max="994" width="27.42578125" style="652" customWidth="1"/>
    <col min="995" max="995" width="14.7109375" style="652" customWidth="1"/>
    <col min="996" max="996" width="0.42578125" style="652" customWidth="1"/>
    <col min="997" max="997" width="0.7109375" style="652" customWidth="1"/>
    <col min="998" max="998" width="21.7109375" style="652" customWidth="1"/>
    <col min="999" max="999" width="1.28515625" style="652" customWidth="1"/>
    <col min="1000" max="1000" width="21.140625" style="652" customWidth="1"/>
    <col min="1001" max="1205" width="11.42578125" style="652"/>
    <col min="1206" max="1206" width="0.7109375" style="652" customWidth="1"/>
    <col min="1207" max="1208" width="1.5703125" style="652" customWidth="1"/>
    <col min="1209" max="1209" width="16.42578125" style="652" customWidth="1"/>
    <col min="1210" max="1212" width="10.42578125" style="652" customWidth="1"/>
    <col min="1213" max="1213" width="8.7109375" style="652" customWidth="1"/>
    <col min="1214" max="1214" width="0.7109375" style="652" customWidth="1"/>
    <col min="1215" max="1215" width="3.140625" style="652" customWidth="1"/>
    <col min="1216" max="1216" width="1.140625" style="652" customWidth="1"/>
    <col min="1217" max="1217" width="18" style="652" customWidth="1"/>
    <col min="1218" max="1218" width="9.42578125" style="652" customWidth="1"/>
    <col min="1219" max="1219" width="8.7109375" style="652" customWidth="1"/>
    <col min="1220" max="1220" width="9.28515625" style="652" customWidth="1"/>
    <col min="1221" max="1221" width="10.140625" style="652" customWidth="1"/>
    <col min="1222" max="1222" width="5.140625" style="652" customWidth="1"/>
    <col min="1223" max="1223" width="10.140625" style="652" customWidth="1"/>
    <col min="1224" max="1224" width="6.42578125" style="652" customWidth="1"/>
    <col min="1225" max="1225" width="11.42578125" style="652"/>
    <col min="1226" max="1226" width="1.28515625" style="652" customWidth="1"/>
    <col min="1227" max="1227" width="1.42578125" style="652" customWidth="1"/>
    <col min="1228" max="1228" width="8.28515625" style="652" customWidth="1"/>
    <col min="1229" max="1229" width="11.42578125" style="652"/>
    <col min="1230" max="1231" width="10.7109375" style="652" customWidth="1"/>
    <col min="1232" max="1232" width="10.28515625" style="652" customWidth="1"/>
    <col min="1233" max="1233" width="11.28515625" style="652" customWidth="1"/>
    <col min="1234" max="1234" width="7.7109375" style="652" customWidth="1"/>
    <col min="1235" max="1235" width="10.140625" style="652" customWidth="1"/>
    <col min="1236" max="1236" width="6.5703125" style="652" customWidth="1"/>
    <col min="1237" max="1237" width="1.140625" style="652" customWidth="1"/>
    <col min="1238" max="1238" width="24.5703125" style="652" customWidth="1"/>
    <col min="1239" max="1239" width="9.85546875" style="652" customWidth="1"/>
    <col min="1240" max="1240" width="10.7109375" style="652" customWidth="1"/>
    <col min="1241" max="1241" width="10.85546875" style="652" customWidth="1"/>
    <col min="1242" max="1242" width="11.140625" style="652" customWidth="1"/>
    <col min="1243" max="1243" width="9.85546875" style="652" customWidth="1"/>
    <col min="1244" max="1244" width="1" style="652" customWidth="1"/>
    <col min="1245" max="1245" width="16.5703125" style="652" customWidth="1"/>
    <col min="1246" max="1246" width="0.5703125" style="652" customWidth="1"/>
    <col min="1247" max="1247" width="0.7109375" style="652" customWidth="1"/>
    <col min="1248" max="1248" width="27.85546875" style="652" customWidth="1"/>
    <col min="1249" max="1249" width="0.85546875" style="652" customWidth="1"/>
    <col min="1250" max="1250" width="27.42578125" style="652" customWidth="1"/>
    <col min="1251" max="1251" width="14.7109375" style="652" customWidth="1"/>
    <col min="1252" max="1252" width="0.42578125" style="652" customWidth="1"/>
    <col min="1253" max="1253" width="0.7109375" style="652" customWidth="1"/>
    <col min="1254" max="1254" width="21.7109375" style="652" customWidth="1"/>
    <col min="1255" max="1255" width="1.28515625" style="652" customWidth="1"/>
    <col min="1256" max="1256" width="21.140625" style="652" customWidth="1"/>
    <col min="1257" max="1461" width="11.42578125" style="652"/>
    <col min="1462" max="1462" width="0.7109375" style="652" customWidth="1"/>
    <col min="1463" max="1464" width="1.5703125" style="652" customWidth="1"/>
    <col min="1465" max="1465" width="16.42578125" style="652" customWidth="1"/>
    <col min="1466" max="1468" width="10.42578125" style="652" customWidth="1"/>
    <col min="1469" max="1469" width="8.7109375" style="652" customWidth="1"/>
    <col min="1470" max="1470" width="0.7109375" style="652" customWidth="1"/>
    <col min="1471" max="1471" width="3.140625" style="652" customWidth="1"/>
    <col min="1472" max="1472" width="1.140625" style="652" customWidth="1"/>
    <col min="1473" max="1473" width="18" style="652" customWidth="1"/>
    <col min="1474" max="1474" width="9.42578125" style="652" customWidth="1"/>
    <col min="1475" max="1475" width="8.7109375" style="652" customWidth="1"/>
    <col min="1476" max="1476" width="9.28515625" style="652" customWidth="1"/>
    <col min="1477" max="1477" width="10.140625" style="652" customWidth="1"/>
    <col min="1478" max="1478" width="5.140625" style="652" customWidth="1"/>
    <col min="1479" max="1479" width="10.140625" style="652" customWidth="1"/>
    <col min="1480" max="1480" width="6.42578125" style="652" customWidth="1"/>
    <col min="1481" max="1481" width="11.42578125" style="652"/>
    <col min="1482" max="1482" width="1.28515625" style="652" customWidth="1"/>
    <col min="1483" max="1483" width="1.42578125" style="652" customWidth="1"/>
    <col min="1484" max="1484" width="8.28515625" style="652" customWidth="1"/>
    <col min="1485" max="1485" width="11.42578125" style="652"/>
    <col min="1486" max="1487" width="10.7109375" style="652" customWidth="1"/>
    <col min="1488" max="1488" width="10.28515625" style="652" customWidth="1"/>
    <col min="1489" max="1489" width="11.28515625" style="652" customWidth="1"/>
    <col min="1490" max="1490" width="7.7109375" style="652" customWidth="1"/>
    <col min="1491" max="1491" width="10.140625" style="652" customWidth="1"/>
    <col min="1492" max="1492" width="6.5703125" style="652" customWidth="1"/>
    <col min="1493" max="1493" width="1.140625" style="652" customWidth="1"/>
    <col min="1494" max="1494" width="24.5703125" style="652" customWidth="1"/>
    <col min="1495" max="1495" width="9.85546875" style="652" customWidth="1"/>
    <col min="1496" max="1496" width="10.7109375" style="652" customWidth="1"/>
    <col min="1497" max="1497" width="10.85546875" style="652" customWidth="1"/>
    <col min="1498" max="1498" width="11.140625" style="652" customWidth="1"/>
    <col min="1499" max="1499" width="9.85546875" style="652" customWidth="1"/>
    <col min="1500" max="1500" width="1" style="652" customWidth="1"/>
    <col min="1501" max="1501" width="16.5703125" style="652" customWidth="1"/>
    <col min="1502" max="1502" width="0.5703125" style="652" customWidth="1"/>
    <col min="1503" max="1503" width="0.7109375" style="652" customWidth="1"/>
    <col min="1504" max="1504" width="27.85546875" style="652" customWidth="1"/>
    <col min="1505" max="1505" width="0.85546875" style="652" customWidth="1"/>
    <col min="1506" max="1506" width="27.42578125" style="652" customWidth="1"/>
    <col min="1507" max="1507" width="14.7109375" style="652" customWidth="1"/>
    <col min="1508" max="1508" width="0.42578125" style="652" customWidth="1"/>
    <col min="1509" max="1509" width="0.7109375" style="652" customWidth="1"/>
    <col min="1510" max="1510" width="21.7109375" style="652" customWidth="1"/>
    <col min="1511" max="1511" width="1.28515625" style="652" customWidth="1"/>
    <col min="1512" max="1512" width="21.140625" style="652" customWidth="1"/>
    <col min="1513" max="1717" width="11.42578125" style="652"/>
    <col min="1718" max="1718" width="0.7109375" style="652" customWidth="1"/>
    <col min="1719" max="1720" width="1.5703125" style="652" customWidth="1"/>
    <col min="1721" max="1721" width="16.42578125" style="652" customWidth="1"/>
    <col min="1722" max="1724" width="10.42578125" style="652" customWidth="1"/>
    <col min="1725" max="1725" width="8.7109375" style="652" customWidth="1"/>
    <col min="1726" max="1726" width="0.7109375" style="652" customWidth="1"/>
    <col min="1727" max="1727" width="3.140625" style="652" customWidth="1"/>
    <col min="1728" max="1728" width="1.140625" style="652" customWidth="1"/>
    <col min="1729" max="1729" width="18" style="652" customWidth="1"/>
    <col min="1730" max="1730" width="9.42578125" style="652" customWidth="1"/>
    <col min="1731" max="1731" width="8.7109375" style="652" customWidth="1"/>
    <col min="1732" max="1732" width="9.28515625" style="652" customWidth="1"/>
    <col min="1733" max="1733" width="10.140625" style="652" customWidth="1"/>
    <col min="1734" max="1734" width="5.140625" style="652" customWidth="1"/>
    <col min="1735" max="1735" width="10.140625" style="652" customWidth="1"/>
    <col min="1736" max="1736" width="6.42578125" style="652" customWidth="1"/>
    <col min="1737" max="1737" width="11.42578125" style="652"/>
    <col min="1738" max="1738" width="1.28515625" style="652" customWidth="1"/>
    <col min="1739" max="1739" width="1.42578125" style="652" customWidth="1"/>
    <col min="1740" max="1740" width="8.28515625" style="652" customWidth="1"/>
    <col min="1741" max="1741" width="11.42578125" style="652"/>
    <col min="1742" max="1743" width="10.7109375" style="652" customWidth="1"/>
    <col min="1744" max="1744" width="10.28515625" style="652" customWidth="1"/>
    <col min="1745" max="1745" width="11.28515625" style="652" customWidth="1"/>
    <col min="1746" max="1746" width="7.7109375" style="652" customWidth="1"/>
    <col min="1747" max="1747" width="10.140625" style="652" customWidth="1"/>
    <col min="1748" max="1748" width="6.5703125" style="652" customWidth="1"/>
    <col min="1749" max="1749" width="1.140625" style="652" customWidth="1"/>
    <col min="1750" max="1750" width="24.5703125" style="652" customWidth="1"/>
    <col min="1751" max="1751" width="9.85546875" style="652" customWidth="1"/>
    <col min="1752" max="1752" width="10.7109375" style="652" customWidth="1"/>
    <col min="1753" max="1753" width="10.85546875" style="652" customWidth="1"/>
    <col min="1754" max="1754" width="11.140625" style="652" customWidth="1"/>
    <col min="1755" max="1755" width="9.85546875" style="652" customWidth="1"/>
    <col min="1756" max="1756" width="1" style="652" customWidth="1"/>
    <col min="1757" max="1757" width="16.5703125" style="652" customWidth="1"/>
    <col min="1758" max="1758" width="0.5703125" style="652" customWidth="1"/>
    <col min="1759" max="1759" width="0.7109375" style="652" customWidth="1"/>
    <col min="1760" max="1760" width="27.85546875" style="652" customWidth="1"/>
    <col min="1761" max="1761" width="0.85546875" style="652" customWidth="1"/>
    <col min="1762" max="1762" width="27.42578125" style="652" customWidth="1"/>
    <col min="1763" max="1763" width="14.7109375" style="652" customWidth="1"/>
    <col min="1764" max="1764" width="0.42578125" style="652" customWidth="1"/>
    <col min="1765" max="1765" width="0.7109375" style="652" customWidth="1"/>
    <col min="1766" max="1766" width="21.7109375" style="652" customWidth="1"/>
    <col min="1767" max="1767" width="1.28515625" style="652" customWidth="1"/>
    <col min="1768" max="1768" width="21.140625" style="652" customWidth="1"/>
    <col min="1769" max="1973" width="11.42578125" style="652"/>
    <col min="1974" max="1974" width="0.7109375" style="652" customWidth="1"/>
    <col min="1975" max="1976" width="1.5703125" style="652" customWidth="1"/>
    <col min="1977" max="1977" width="16.42578125" style="652" customWidth="1"/>
    <col min="1978" max="1980" width="10.42578125" style="652" customWidth="1"/>
    <col min="1981" max="1981" width="8.7109375" style="652" customWidth="1"/>
    <col min="1982" max="1982" width="0.7109375" style="652" customWidth="1"/>
    <col min="1983" max="1983" width="3.140625" style="652" customWidth="1"/>
    <col min="1984" max="1984" width="1.140625" style="652" customWidth="1"/>
    <col min="1985" max="1985" width="18" style="652" customWidth="1"/>
    <col min="1986" max="1986" width="9.42578125" style="652" customWidth="1"/>
    <col min="1987" max="1987" width="8.7109375" style="652" customWidth="1"/>
    <col min="1988" max="1988" width="9.28515625" style="652" customWidth="1"/>
    <col min="1989" max="1989" width="10.140625" style="652" customWidth="1"/>
    <col min="1990" max="1990" width="5.140625" style="652" customWidth="1"/>
    <col min="1991" max="1991" width="10.140625" style="652" customWidth="1"/>
    <col min="1992" max="1992" width="6.42578125" style="652" customWidth="1"/>
    <col min="1993" max="1993" width="11.42578125" style="652"/>
    <col min="1994" max="1994" width="1.28515625" style="652" customWidth="1"/>
    <col min="1995" max="1995" width="1.42578125" style="652" customWidth="1"/>
    <col min="1996" max="1996" width="8.28515625" style="652" customWidth="1"/>
    <col min="1997" max="1997" width="11.42578125" style="652"/>
    <col min="1998" max="1999" width="10.7109375" style="652" customWidth="1"/>
    <col min="2000" max="2000" width="10.28515625" style="652" customWidth="1"/>
    <col min="2001" max="2001" width="11.28515625" style="652" customWidth="1"/>
    <col min="2002" max="2002" width="7.7109375" style="652" customWidth="1"/>
    <col min="2003" max="2003" width="10.140625" style="652" customWidth="1"/>
    <col min="2004" max="2004" width="6.5703125" style="652" customWidth="1"/>
    <col min="2005" max="2005" width="1.140625" style="652" customWidth="1"/>
    <col min="2006" max="2006" width="24.5703125" style="652" customWidth="1"/>
    <col min="2007" max="2007" width="9.85546875" style="652" customWidth="1"/>
    <col min="2008" max="2008" width="10.7109375" style="652" customWidth="1"/>
    <col min="2009" max="2009" width="10.85546875" style="652" customWidth="1"/>
    <col min="2010" max="2010" width="11.140625" style="652" customWidth="1"/>
    <col min="2011" max="2011" width="9.85546875" style="652" customWidth="1"/>
    <col min="2012" max="2012" width="1" style="652" customWidth="1"/>
    <col min="2013" max="2013" width="16.5703125" style="652" customWidth="1"/>
    <col min="2014" max="2014" width="0.5703125" style="652" customWidth="1"/>
    <col min="2015" max="2015" width="0.7109375" style="652" customWidth="1"/>
    <col min="2016" max="2016" width="27.85546875" style="652" customWidth="1"/>
    <col min="2017" max="2017" width="0.85546875" style="652" customWidth="1"/>
    <col min="2018" max="2018" width="27.42578125" style="652" customWidth="1"/>
    <col min="2019" max="2019" width="14.7109375" style="652" customWidth="1"/>
    <col min="2020" max="2020" width="0.42578125" style="652" customWidth="1"/>
    <col min="2021" max="2021" width="0.7109375" style="652" customWidth="1"/>
    <col min="2022" max="2022" width="21.7109375" style="652" customWidth="1"/>
    <col min="2023" max="2023" width="1.28515625" style="652" customWidth="1"/>
    <col min="2024" max="2024" width="21.140625" style="652" customWidth="1"/>
    <col min="2025" max="2229" width="11.42578125" style="652"/>
    <col min="2230" max="2230" width="0.7109375" style="652" customWidth="1"/>
    <col min="2231" max="2232" width="1.5703125" style="652" customWidth="1"/>
    <col min="2233" max="2233" width="16.42578125" style="652" customWidth="1"/>
    <col min="2234" max="2236" width="10.42578125" style="652" customWidth="1"/>
    <col min="2237" max="2237" width="8.7109375" style="652" customWidth="1"/>
    <col min="2238" max="2238" width="0.7109375" style="652" customWidth="1"/>
    <col min="2239" max="2239" width="3.140625" style="652" customWidth="1"/>
    <col min="2240" max="2240" width="1.140625" style="652" customWidth="1"/>
    <col min="2241" max="2241" width="18" style="652" customWidth="1"/>
    <col min="2242" max="2242" width="9.42578125" style="652" customWidth="1"/>
    <col min="2243" max="2243" width="8.7109375" style="652" customWidth="1"/>
    <col min="2244" max="2244" width="9.28515625" style="652" customWidth="1"/>
    <col min="2245" max="2245" width="10.140625" style="652" customWidth="1"/>
    <col min="2246" max="2246" width="5.140625" style="652" customWidth="1"/>
    <col min="2247" max="2247" width="10.140625" style="652" customWidth="1"/>
    <col min="2248" max="2248" width="6.42578125" style="652" customWidth="1"/>
    <col min="2249" max="2249" width="11.42578125" style="652"/>
    <col min="2250" max="2250" width="1.28515625" style="652" customWidth="1"/>
    <col min="2251" max="2251" width="1.42578125" style="652" customWidth="1"/>
    <col min="2252" max="2252" width="8.28515625" style="652" customWidth="1"/>
    <col min="2253" max="2253" width="11.42578125" style="652"/>
    <col min="2254" max="2255" width="10.7109375" style="652" customWidth="1"/>
    <col min="2256" max="2256" width="10.28515625" style="652" customWidth="1"/>
    <col min="2257" max="2257" width="11.28515625" style="652" customWidth="1"/>
    <col min="2258" max="2258" width="7.7109375" style="652" customWidth="1"/>
    <col min="2259" max="2259" width="10.140625" style="652" customWidth="1"/>
    <col min="2260" max="2260" width="6.5703125" style="652" customWidth="1"/>
    <col min="2261" max="2261" width="1.140625" style="652" customWidth="1"/>
    <col min="2262" max="2262" width="24.5703125" style="652" customWidth="1"/>
    <col min="2263" max="2263" width="9.85546875" style="652" customWidth="1"/>
    <col min="2264" max="2264" width="10.7109375" style="652" customWidth="1"/>
    <col min="2265" max="2265" width="10.85546875" style="652" customWidth="1"/>
    <col min="2266" max="2266" width="11.140625" style="652" customWidth="1"/>
    <col min="2267" max="2267" width="9.85546875" style="652" customWidth="1"/>
    <col min="2268" max="2268" width="1" style="652" customWidth="1"/>
    <col min="2269" max="2269" width="16.5703125" style="652" customWidth="1"/>
    <col min="2270" max="2270" width="0.5703125" style="652" customWidth="1"/>
    <col min="2271" max="2271" width="0.7109375" style="652" customWidth="1"/>
    <col min="2272" max="2272" width="27.85546875" style="652" customWidth="1"/>
    <col min="2273" max="2273" width="0.85546875" style="652" customWidth="1"/>
    <col min="2274" max="2274" width="27.42578125" style="652" customWidth="1"/>
    <col min="2275" max="2275" width="14.7109375" style="652" customWidth="1"/>
    <col min="2276" max="2276" width="0.42578125" style="652" customWidth="1"/>
    <col min="2277" max="2277" width="0.7109375" style="652" customWidth="1"/>
    <col min="2278" max="2278" width="21.7109375" style="652" customWidth="1"/>
    <col min="2279" max="2279" width="1.28515625" style="652" customWidth="1"/>
    <col min="2280" max="2280" width="21.140625" style="652" customWidth="1"/>
    <col min="2281" max="2485" width="11.42578125" style="652"/>
    <col min="2486" max="2486" width="0.7109375" style="652" customWidth="1"/>
    <col min="2487" max="2488" width="1.5703125" style="652" customWidth="1"/>
    <col min="2489" max="2489" width="16.42578125" style="652" customWidth="1"/>
    <col min="2490" max="2492" width="10.42578125" style="652" customWidth="1"/>
    <col min="2493" max="2493" width="8.7109375" style="652" customWidth="1"/>
    <col min="2494" max="2494" width="0.7109375" style="652" customWidth="1"/>
    <col min="2495" max="2495" width="3.140625" style="652" customWidth="1"/>
    <col min="2496" max="2496" width="1.140625" style="652" customWidth="1"/>
    <col min="2497" max="2497" width="18" style="652" customWidth="1"/>
    <col min="2498" max="2498" width="9.42578125" style="652" customWidth="1"/>
    <col min="2499" max="2499" width="8.7109375" style="652" customWidth="1"/>
    <col min="2500" max="2500" width="9.28515625" style="652" customWidth="1"/>
    <col min="2501" max="2501" width="10.140625" style="652" customWidth="1"/>
    <col min="2502" max="2502" width="5.140625" style="652" customWidth="1"/>
    <col min="2503" max="2503" width="10.140625" style="652" customWidth="1"/>
    <col min="2504" max="2504" width="6.42578125" style="652" customWidth="1"/>
    <col min="2505" max="2505" width="11.42578125" style="652"/>
    <col min="2506" max="2506" width="1.28515625" style="652" customWidth="1"/>
    <col min="2507" max="2507" width="1.42578125" style="652" customWidth="1"/>
    <col min="2508" max="2508" width="8.28515625" style="652" customWidth="1"/>
    <col min="2509" max="2509" width="11.42578125" style="652"/>
    <col min="2510" max="2511" width="10.7109375" style="652" customWidth="1"/>
    <col min="2512" max="2512" width="10.28515625" style="652" customWidth="1"/>
    <col min="2513" max="2513" width="11.28515625" style="652" customWidth="1"/>
    <col min="2514" max="2514" width="7.7109375" style="652" customWidth="1"/>
    <col min="2515" max="2515" width="10.140625" style="652" customWidth="1"/>
    <col min="2516" max="2516" width="6.5703125" style="652" customWidth="1"/>
    <col min="2517" max="2517" width="1.140625" style="652" customWidth="1"/>
    <col min="2518" max="2518" width="24.5703125" style="652" customWidth="1"/>
    <col min="2519" max="2519" width="9.85546875" style="652" customWidth="1"/>
    <col min="2520" max="2520" width="10.7109375" style="652" customWidth="1"/>
    <col min="2521" max="2521" width="10.85546875" style="652" customWidth="1"/>
    <col min="2522" max="2522" width="11.140625" style="652" customWidth="1"/>
    <col min="2523" max="2523" width="9.85546875" style="652" customWidth="1"/>
    <col min="2524" max="2524" width="1" style="652" customWidth="1"/>
    <col min="2525" max="2525" width="16.5703125" style="652" customWidth="1"/>
    <col min="2526" max="2526" width="0.5703125" style="652" customWidth="1"/>
    <col min="2527" max="2527" width="0.7109375" style="652" customWidth="1"/>
    <col min="2528" max="2528" width="27.85546875" style="652" customWidth="1"/>
    <col min="2529" max="2529" width="0.85546875" style="652" customWidth="1"/>
    <col min="2530" max="2530" width="27.42578125" style="652" customWidth="1"/>
    <col min="2531" max="2531" width="14.7109375" style="652" customWidth="1"/>
    <col min="2532" max="2532" width="0.42578125" style="652" customWidth="1"/>
    <col min="2533" max="2533" width="0.7109375" style="652" customWidth="1"/>
    <col min="2534" max="2534" width="21.7109375" style="652" customWidth="1"/>
    <col min="2535" max="2535" width="1.28515625" style="652" customWidth="1"/>
    <col min="2536" max="2536" width="21.140625" style="652" customWidth="1"/>
    <col min="2537" max="2741" width="11.42578125" style="652"/>
    <col min="2742" max="2742" width="0.7109375" style="652" customWidth="1"/>
    <col min="2743" max="2744" width="1.5703125" style="652" customWidth="1"/>
    <col min="2745" max="2745" width="16.42578125" style="652" customWidth="1"/>
    <col min="2746" max="2748" width="10.42578125" style="652" customWidth="1"/>
    <col min="2749" max="2749" width="8.7109375" style="652" customWidth="1"/>
    <col min="2750" max="2750" width="0.7109375" style="652" customWidth="1"/>
    <col min="2751" max="2751" width="3.140625" style="652" customWidth="1"/>
    <col min="2752" max="2752" width="1.140625" style="652" customWidth="1"/>
    <col min="2753" max="2753" width="18" style="652" customWidth="1"/>
    <col min="2754" max="2754" width="9.42578125" style="652" customWidth="1"/>
    <col min="2755" max="2755" width="8.7109375" style="652" customWidth="1"/>
    <col min="2756" max="2756" width="9.28515625" style="652" customWidth="1"/>
    <col min="2757" max="2757" width="10.140625" style="652" customWidth="1"/>
    <col min="2758" max="2758" width="5.140625" style="652" customWidth="1"/>
    <col min="2759" max="2759" width="10.140625" style="652" customWidth="1"/>
    <col min="2760" max="2760" width="6.42578125" style="652" customWidth="1"/>
    <col min="2761" max="2761" width="11.42578125" style="652"/>
    <col min="2762" max="2762" width="1.28515625" style="652" customWidth="1"/>
    <col min="2763" max="2763" width="1.42578125" style="652" customWidth="1"/>
    <col min="2764" max="2764" width="8.28515625" style="652" customWidth="1"/>
    <col min="2765" max="2765" width="11.42578125" style="652"/>
    <col min="2766" max="2767" width="10.7109375" style="652" customWidth="1"/>
    <col min="2768" max="2768" width="10.28515625" style="652" customWidth="1"/>
    <col min="2769" max="2769" width="11.28515625" style="652" customWidth="1"/>
    <col min="2770" max="2770" width="7.7109375" style="652" customWidth="1"/>
    <col min="2771" max="2771" width="10.140625" style="652" customWidth="1"/>
    <col min="2772" max="2772" width="6.5703125" style="652" customWidth="1"/>
    <col min="2773" max="2773" width="1.140625" style="652" customWidth="1"/>
    <col min="2774" max="2774" width="24.5703125" style="652" customWidth="1"/>
    <col min="2775" max="2775" width="9.85546875" style="652" customWidth="1"/>
    <col min="2776" max="2776" width="10.7109375" style="652" customWidth="1"/>
    <col min="2777" max="2777" width="10.85546875" style="652" customWidth="1"/>
    <col min="2778" max="2778" width="11.140625" style="652" customWidth="1"/>
    <col min="2779" max="2779" width="9.85546875" style="652" customWidth="1"/>
    <col min="2780" max="2780" width="1" style="652" customWidth="1"/>
    <col min="2781" max="2781" width="16.5703125" style="652" customWidth="1"/>
    <col min="2782" max="2782" width="0.5703125" style="652" customWidth="1"/>
    <col min="2783" max="2783" width="0.7109375" style="652" customWidth="1"/>
    <col min="2784" max="2784" width="27.85546875" style="652" customWidth="1"/>
    <col min="2785" max="2785" width="0.85546875" style="652" customWidth="1"/>
    <col min="2786" max="2786" width="27.42578125" style="652" customWidth="1"/>
    <col min="2787" max="2787" width="14.7109375" style="652" customWidth="1"/>
    <col min="2788" max="2788" width="0.42578125" style="652" customWidth="1"/>
    <col min="2789" max="2789" width="0.7109375" style="652" customWidth="1"/>
    <col min="2790" max="2790" width="21.7109375" style="652" customWidth="1"/>
    <col min="2791" max="2791" width="1.28515625" style="652" customWidth="1"/>
    <col min="2792" max="2792" width="21.140625" style="652" customWidth="1"/>
    <col min="2793" max="2997" width="11.42578125" style="652"/>
    <col min="2998" max="2998" width="0.7109375" style="652" customWidth="1"/>
    <col min="2999" max="3000" width="1.5703125" style="652" customWidth="1"/>
    <col min="3001" max="3001" width="16.42578125" style="652" customWidth="1"/>
    <col min="3002" max="3004" width="10.42578125" style="652" customWidth="1"/>
    <col min="3005" max="3005" width="8.7109375" style="652" customWidth="1"/>
    <col min="3006" max="3006" width="0.7109375" style="652" customWidth="1"/>
    <col min="3007" max="3007" width="3.140625" style="652" customWidth="1"/>
    <col min="3008" max="3008" width="1.140625" style="652" customWidth="1"/>
    <col min="3009" max="3009" width="18" style="652" customWidth="1"/>
    <col min="3010" max="3010" width="9.42578125" style="652" customWidth="1"/>
    <col min="3011" max="3011" width="8.7109375" style="652" customWidth="1"/>
    <col min="3012" max="3012" width="9.28515625" style="652" customWidth="1"/>
    <col min="3013" max="3013" width="10.140625" style="652" customWidth="1"/>
    <col min="3014" max="3014" width="5.140625" style="652" customWidth="1"/>
    <col min="3015" max="3015" width="10.140625" style="652" customWidth="1"/>
    <col min="3016" max="3016" width="6.42578125" style="652" customWidth="1"/>
    <col min="3017" max="3017" width="11.42578125" style="652"/>
    <col min="3018" max="3018" width="1.28515625" style="652" customWidth="1"/>
    <col min="3019" max="3019" width="1.42578125" style="652" customWidth="1"/>
    <col min="3020" max="3020" width="8.28515625" style="652" customWidth="1"/>
    <col min="3021" max="3021" width="11.42578125" style="652"/>
    <col min="3022" max="3023" width="10.7109375" style="652" customWidth="1"/>
    <col min="3024" max="3024" width="10.28515625" style="652" customWidth="1"/>
    <col min="3025" max="3025" width="11.28515625" style="652" customWidth="1"/>
    <col min="3026" max="3026" width="7.7109375" style="652" customWidth="1"/>
    <col min="3027" max="3027" width="10.140625" style="652" customWidth="1"/>
    <col min="3028" max="3028" width="6.5703125" style="652" customWidth="1"/>
    <col min="3029" max="3029" width="1.140625" style="652" customWidth="1"/>
    <col min="3030" max="3030" width="24.5703125" style="652" customWidth="1"/>
    <col min="3031" max="3031" width="9.85546875" style="652" customWidth="1"/>
    <col min="3032" max="3032" width="10.7109375" style="652" customWidth="1"/>
    <col min="3033" max="3033" width="10.85546875" style="652" customWidth="1"/>
    <col min="3034" max="3034" width="11.140625" style="652" customWidth="1"/>
    <col min="3035" max="3035" width="9.85546875" style="652" customWidth="1"/>
    <col min="3036" max="3036" width="1" style="652" customWidth="1"/>
    <col min="3037" max="3037" width="16.5703125" style="652" customWidth="1"/>
    <col min="3038" max="3038" width="0.5703125" style="652" customWidth="1"/>
    <col min="3039" max="3039" width="0.7109375" style="652" customWidth="1"/>
    <col min="3040" max="3040" width="27.85546875" style="652" customWidth="1"/>
    <col min="3041" max="3041" width="0.85546875" style="652" customWidth="1"/>
    <col min="3042" max="3042" width="27.42578125" style="652" customWidth="1"/>
    <col min="3043" max="3043" width="14.7109375" style="652" customWidth="1"/>
    <col min="3044" max="3044" width="0.42578125" style="652" customWidth="1"/>
    <col min="3045" max="3045" width="0.7109375" style="652" customWidth="1"/>
    <col min="3046" max="3046" width="21.7109375" style="652" customWidth="1"/>
    <col min="3047" max="3047" width="1.28515625" style="652" customWidth="1"/>
    <col min="3048" max="3048" width="21.140625" style="652" customWidth="1"/>
    <col min="3049" max="3253" width="11.42578125" style="652"/>
    <col min="3254" max="3254" width="0.7109375" style="652" customWidth="1"/>
    <col min="3255" max="3256" width="1.5703125" style="652" customWidth="1"/>
    <col min="3257" max="3257" width="16.42578125" style="652" customWidth="1"/>
    <col min="3258" max="3260" width="10.42578125" style="652" customWidth="1"/>
    <col min="3261" max="3261" width="8.7109375" style="652" customWidth="1"/>
    <col min="3262" max="3262" width="0.7109375" style="652" customWidth="1"/>
    <col min="3263" max="3263" width="3.140625" style="652" customWidth="1"/>
    <col min="3264" max="3264" width="1.140625" style="652" customWidth="1"/>
    <col min="3265" max="3265" width="18" style="652" customWidth="1"/>
    <col min="3266" max="3266" width="9.42578125" style="652" customWidth="1"/>
    <col min="3267" max="3267" width="8.7109375" style="652" customWidth="1"/>
    <col min="3268" max="3268" width="9.28515625" style="652" customWidth="1"/>
    <col min="3269" max="3269" width="10.140625" style="652" customWidth="1"/>
    <col min="3270" max="3270" width="5.140625" style="652" customWidth="1"/>
    <col min="3271" max="3271" width="10.140625" style="652" customWidth="1"/>
    <col min="3272" max="3272" width="6.42578125" style="652" customWidth="1"/>
    <col min="3273" max="3273" width="11.42578125" style="652"/>
    <col min="3274" max="3274" width="1.28515625" style="652" customWidth="1"/>
    <col min="3275" max="3275" width="1.42578125" style="652" customWidth="1"/>
    <col min="3276" max="3276" width="8.28515625" style="652" customWidth="1"/>
    <col min="3277" max="3277" width="11.42578125" style="652"/>
    <col min="3278" max="3279" width="10.7109375" style="652" customWidth="1"/>
    <col min="3280" max="3280" width="10.28515625" style="652" customWidth="1"/>
    <col min="3281" max="3281" width="11.28515625" style="652" customWidth="1"/>
    <col min="3282" max="3282" width="7.7109375" style="652" customWidth="1"/>
    <col min="3283" max="3283" width="10.140625" style="652" customWidth="1"/>
    <col min="3284" max="3284" width="6.5703125" style="652" customWidth="1"/>
    <col min="3285" max="3285" width="1.140625" style="652" customWidth="1"/>
    <col min="3286" max="3286" width="24.5703125" style="652" customWidth="1"/>
    <col min="3287" max="3287" width="9.85546875" style="652" customWidth="1"/>
    <col min="3288" max="3288" width="10.7109375" style="652" customWidth="1"/>
    <col min="3289" max="3289" width="10.85546875" style="652" customWidth="1"/>
    <col min="3290" max="3290" width="11.140625" style="652" customWidth="1"/>
    <col min="3291" max="3291" width="9.85546875" style="652" customWidth="1"/>
    <col min="3292" max="3292" width="1" style="652" customWidth="1"/>
    <col min="3293" max="3293" width="16.5703125" style="652" customWidth="1"/>
    <col min="3294" max="3294" width="0.5703125" style="652" customWidth="1"/>
    <col min="3295" max="3295" width="0.7109375" style="652" customWidth="1"/>
    <col min="3296" max="3296" width="27.85546875" style="652" customWidth="1"/>
    <col min="3297" max="3297" width="0.85546875" style="652" customWidth="1"/>
    <col min="3298" max="3298" width="27.42578125" style="652" customWidth="1"/>
    <col min="3299" max="3299" width="14.7109375" style="652" customWidth="1"/>
    <col min="3300" max="3300" width="0.42578125" style="652" customWidth="1"/>
    <col min="3301" max="3301" width="0.7109375" style="652" customWidth="1"/>
    <col min="3302" max="3302" width="21.7109375" style="652" customWidth="1"/>
    <col min="3303" max="3303" width="1.28515625" style="652" customWidth="1"/>
    <col min="3304" max="3304" width="21.140625" style="652" customWidth="1"/>
    <col min="3305" max="3509" width="11.42578125" style="652"/>
    <col min="3510" max="3510" width="0.7109375" style="652" customWidth="1"/>
    <col min="3511" max="3512" width="1.5703125" style="652" customWidth="1"/>
    <col min="3513" max="3513" width="16.42578125" style="652" customWidth="1"/>
    <col min="3514" max="3516" width="10.42578125" style="652" customWidth="1"/>
    <col min="3517" max="3517" width="8.7109375" style="652" customWidth="1"/>
    <col min="3518" max="3518" width="0.7109375" style="652" customWidth="1"/>
    <col min="3519" max="3519" width="3.140625" style="652" customWidth="1"/>
    <col min="3520" max="3520" width="1.140625" style="652" customWidth="1"/>
    <col min="3521" max="3521" width="18" style="652" customWidth="1"/>
    <col min="3522" max="3522" width="9.42578125" style="652" customWidth="1"/>
    <col min="3523" max="3523" width="8.7109375" style="652" customWidth="1"/>
    <col min="3524" max="3524" width="9.28515625" style="652" customWidth="1"/>
    <col min="3525" max="3525" width="10.140625" style="652" customWidth="1"/>
    <col min="3526" max="3526" width="5.140625" style="652" customWidth="1"/>
    <col min="3527" max="3527" width="10.140625" style="652" customWidth="1"/>
    <col min="3528" max="3528" width="6.42578125" style="652" customWidth="1"/>
    <col min="3529" max="3529" width="11.42578125" style="652"/>
    <col min="3530" max="3530" width="1.28515625" style="652" customWidth="1"/>
    <col min="3531" max="3531" width="1.42578125" style="652" customWidth="1"/>
    <col min="3532" max="3532" width="8.28515625" style="652" customWidth="1"/>
    <col min="3533" max="3533" width="11.42578125" style="652"/>
    <col min="3534" max="3535" width="10.7109375" style="652" customWidth="1"/>
    <col min="3536" max="3536" width="10.28515625" style="652" customWidth="1"/>
    <col min="3537" max="3537" width="11.28515625" style="652" customWidth="1"/>
    <col min="3538" max="3538" width="7.7109375" style="652" customWidth="1"/>
    <col min="3539" max="3539" width="10.140625" style="652" customWidth="1"/>
    <col min="3540" max="3540" width="6.5703125" style="652" customWidth="1"/>
    <col min="3541" max="3541" width="1.140625" style="652" customWidth="1"/>
    <col min="3542" max="3542" width="24.5703125" style="652" customWidth="1"/>
    <col min="3543" max="3543" width="9.85546875" style="652" customWidth="1"/>
    <col min="3544" max="3544" width="10.7109375" style="652" customWidth="1"/>
    <col min="3545" max="3545" width="10.85546875" style="652" customWidth="1"/>
    <col min="3546" max="3546" width="11.140625" style="652" customWidth="1"/>
    <col min="3547" max="3547" width="9.85546875" style="652" customWidth="1"/>
    <col min="3548" max="3548" width="1" style="652" customWidth="1"/>
    <col min="3549" max="3549" width="16.5703125" style="652" customWidth="1"/>
    <col min="3550" max="3550" width="0.5703125" style="652" customWidth="1"/>
    <col min="3551" max="3551" width="0.7109375" style="652" customWidth="1"/>
    <col min="3552" max="3552" width="27.85546875" style="652" customWidth="1"/>
    <col min="3553" max="3553" width="0.85546875" style="652" customWidth="1"/>
    <col min="3554" max="3554" width="27.42578125" style="652" customWidth="1"/>
    <col min="3555" max="3555" width="14.7109375" style="652" customWidth="1"/>
    <col min="3556" max="3556" width="0.42578125" style="652" customWidth="1"/>
    <col min="3557" max="3557" width="0.7109375" style="652" customWidth="1"/>
    <col min="3558" max="3558" width="21.7109375" style="652" customWidth="1"/>
    <col min="3559" max="3559" width="1.28515625" style="652" customWidth="1"/>
    <col min="3560" max="3560" width="21.140625" style="652" customWidth="1"/>
    <col min="3561" max="3765" width="11.42578125" style="652"/>
    <col min="3766" max="3766" width="0.7109375" style="652" customWidth="1"/>
    <col min="3767" max="3768" width="1.5703125" style="652" customWidth="1"/>
    <col min="3769" max="3769" width="16.42578125" style="652" customWidth="1"/>
    <col min="3770" max="3772" width="10.42578125" style="652" customWidth="1"/>
    <col min="3773" max="3773" width="8.7109375" style="652" customWidth="1"/>
    <col min="3774" max="3774" width="0.7109375" style="652" customWidth="1"/>
    <col min="3775" max="3775" width="3.140625" style="652" customWidth="1"/>
    <col min="3776" max="3776" width="1.140625" style="652" customWidth="1"/>
    <col min="3777" max="3777" width="18" style="652" customWidth="1"/>
    <col min="3778" max="3778" width="9.42578125" style="652" customWidth="1"/>
    <col min="3779" max="3779" width="8.7109375" style="652" customWidth="1"/>
    <col min="3780" max="3780" width="9.28515625" style="652" customWidth="1"/>
    <col min="3781" max="3781" width="10.140625" style="652" customWidth="1"/>
    <col min="3782" max="3782" width="5.140625" style="652" customWidth="1"/>
    <col min="3783" max="3783" width="10.140625" style="652" customWidth="1"/>
    <col min="3784" max="3784" width="6.42578125" style="652" customWidth="1"/>
    <col min="3785" max="3785" width="11.42578125" style="652"/>
    <col min="3786" max="3786" width="1.28515625" style="652" customWidth="1"/>
    <col min="3787" max="3787" width="1.42578125" style="652" customWidth="1"/>
    <col min="3788" max="3788" width="8.28515625" style="652" customWidth="1"/>
    <col min="3789" max="3789" width="11.42578125" style="652"/>
    <col min="3790" max="3791" width="10.7109375" style="652" customWidth="1"/>
    <col min="3792" max="3792" width="10.28515625" style="652" customWidth="1"/>
    <col min="3793" max="3793" width="11.28515625" style="652" customWidth="1"/>
    <col min="3794" max="3794" width="7.7109375" style="652" customWidth="1"/>
    <col min="3795" max="3795" width="10.140625" style="652" customWidth="1"/>
    <col min="3796" max="3796" width="6.5703125" style="652" customWidth="1"/>
    <col min="3797" max="3797" width="1.140625" style="652" customWidth="1"/>
    <col min="3798" max="3798" width="24.5703125" style="652" customWidth="1"/>
    <col min="3799" max="3799" width="9.85546875" style="652" customWidth="1"/>
    <col min="3800" max="3800" width="10.7109375" style="652" customWidth="1"/>
    <col min="3801" max="3801" width="10.85546875" style="652" customWidth="1"/>
    <col min="3802" max="3802" width="11.140625" style="652" customWidth="1"/>
    <col min="3803" max="3803" width="9.85546875" style="652" customWidth="1"/>
    <col min="3804" max="3804" width="1" style="652" customWidth="1"/>
    <col min="3805" max="3805" width="16.5703125" style="652" customWidth="1"/>
    <col min="3806" max="3806" width="0.5703125" style="652" customWidth="1"/>
    <col min="3807" max="3807" width="0.7109375" style="652" customWidth="1"/>
    <col min="3808" max="3808" width="27.85546875" style="652" customWidth="1"/>
    <col min="3809" max="3809" width="0.85546875" style="652" customWidth="1"/>
    <col min="3810" max="3810" width="27.42578125" style="652" customWidth="1"/>
    <col min="3811" max="3811" width="14.7109375" style="652" customWidth="1"/>
    <col min="3812" max="3812" width="0.42578125" style="652" customWidth="1"/>
    <col min="3813" max="3813" width="0.7109375" style="652" customWidth="1"/>
    <col min="3814" max="3814" width="21.7109375" style="652" customWidth="1"/>
    <col min="3815" max="3815" width="1.28515625" style="652" customWidth="1"/>
    <col min="3816" max="3816" width="21.140625" style="652" customWidth="1"/>
    <col min="3817" max="4021" width="11.42578125" style="652"/>
    <col min="4022" max="4022" width="0.7109375" style="652" customWidth="1"/>
    <col min="4023" max="4024" width="1.5703125" style="652" customWidth="1"/>
    <col min="4025" max="4025" width="16.42578125" style="652" customWidth="1"/>
    <col min="4026" max="4028" width="10.42578125" style="652" customWidth="1"/>
    <col min="4029" max="4029" width="8.7109375" style="652" customWidth="1"/>
    <col min="4030" max="4030" width="0.7109375" style="652" customWidth="1"/>
    <col min="4031" max="4031" width="3.140625" style="652" customWidth="1"/>
    <col min="4032" max="4032" width="1.140625" style="652" customWidth="1"/>
    <col min="4033" max="4033" width="18" style="652" customWidth="1"/>
    <col min="4034" max="4034" width="9.42578125" style="652" customWidth="1"/>
    <col min="4035" max="4035" width="8.7109375" style="652" customWidth="1"/>
    <col min="4036" max="4036" width="9.28515625" style="652" customWidth="1"/>
    <col min="4037" max="4037" width="10.140625" style="652" customWidth="1"/>
    <col min="4038" max="4038" width="5.140625" style="652" customWidth="1"/>
    <col min="4039" max="4039" width="10.140625" style="652" customWidth="1"/>
    <col min="4040" max="4040" width="6.42578125" style="652" customWidth="1"/>
    <col min="4041" max="4041" width="11.42578125" style="652"/>
    <col min="4042" max="4042" width="1.28515625" style="652" customWidth="1"/>
    <col min="4043" max="4043" width="1.42578125" style="652" customWidth="1"/>
    <col min="4044" max="4044" width="8.28515625" style="652" customWidth="1"/>
    <col min="4045" max="4045" width="11.42578125" style="652"/>
    <col min="4046" max="4047" width="10.7109375" style="652" customWidth="1"/>
    <col min="4048" max="4048" width="10.28515625" style="652" customWidth="1"/>
    <col min="4049" max="4049" width="11.28515625" style="652" customWidth="1"/>
    <col min="4050" max="4050" width="7.7109375" style="652" customWidth="1"/>
    <col min="4051" max="4051" width="10.140625" style="652" customWidth="1"/>
    <col min="4052" max="4052" width="6.5703125" style="652" customWidth="1"/>
    <col min="4053" max="4053" width="1.140625" style="652" customWidth="1"/>
    <col min="4054" max="4054" width="24.5703125" style="652" customWidth="1"/>
    <col min="4055" max="4055" width="9.85546875" style="652" customWidth="1"/>
    <col min="4056" max="4056" width="10.7109375" style="652" customWidth="1"/>
    <col min="4057" max="4057" width="10.85546875" style="652" customWidth="1"/>
    <col min="4058" max="4058" width="11.140625" style="652" customWidth="1"/>
    <col min="4059" max="4059" width="9.85546875" style="652" customWidth="1"/>
    <col min="4060" max="4060" width="1" style="652" customWidth="1"/>
    <col min="4061" max="4061" width="16.5703125" style="652" customWidth="1"/>
    <col min="4062" max="4062" width="0.5703125" style="652" customWidth="1"/>
    <col min="4063" max="4063" width="0.7109375" style="652" customWidth="1"/>
    <col min="4064" max="4064" width="27.85546875" style="652" customWidth="1"/>
    <col min="4065" max="4065" width="0.85546875" style="652" customWidth="1"/>
    <col min="4066" max="4066" width="27.42578125" style="652" customWidth="1"/>
    <col min="4067" max="4067" width="14.7109375" style="652" customWidth="1"/>
    <col min="4068" max="4068" width="0.42578125" style="652" customWidth="1"/>
    <col min="4069" max="4069" width="0.7109375" style="652" customWidth="1"/>
    <col min="4070" max="4070" width="21.7109375" style="652" customWidth="1"/>
    <col min="4071" max="4071" width="1.28515625" style="652" customWidth="1"/>
    <col min="4072" max="4072" width="21.140625" style="652" customWidth="1"/>
    <col min="4073" max="4277" width="11.42578125" style="652"/>
    <col min="4278" max="4278" width="0.7109375" style="652" customWidth="1"/>
    <col min="4279" max="4280" width="1.5703125" style="652" customWidth="1"/>
    <col min="4281" max="4281" width="16.42578125" style="652" customWidth="1"/>
    <col min="4282" max="4284" width="10.42578125" style="652" customWidth="1"/>
    <col min="4285" max="4285" width="8.7109375" style="652" customWidth="1"/>
    <col min="4286" max="4286" width="0.7109375" style="652" customWidth="1"/>
    <col min="4287" max="4287" width="3.140625" style="652" customWidth="1"/>
    <col min="4288" max="4288" width="1.140625" style="652" customWidth="1"/>
    <col min="4289" max="4289" width="18" style="652" customWidth="1"/>
    <col min="4290" max="4290" width="9.42578125" style="652" customWidth="1"/>
    <col min="4291" max="4291" width="8.7109375" style="652" customWidth="1"/>
    <col min="4292" max="4292" width="9.28515625" style="652" customWidth="1"/>
    <col min="4293" max="4293" width="10.140625" style="652" customWidth="1"/>
    <col min="4294" max="4294" width="5.140625" style="652" customWidth="1"/>
    <col min="4295" max="4295" width="10.140625" style="652" customWidth="1"/>
    <col min="4296" max="4296" width="6.42578125" style="652" customWidth="1"/>
    <col min="4297" max="4297" width="11.42578125" style="652"/>
    <col min="4298" max="4298" width="1.28515625" style="652" customWidth="1"/>
    <col min="4299" max="4299" width="1.42578125" style="652" customWidth="1"/>
    <col min="4300" max="4300" width="8.28515625" style="652" customWidth="1"/>
    <col min="4301" max="4301" width="11.42578125" style="652"/>
    <col min="4302" max="4303" width="10.7109375" style="652" customWidth="1"/>
    <col min="4304" max="4304" width="10.28515625" style="652" customWidth="1"/>
    <col min="4305" max="4305" width="11.28515625" style="652" customWidth="1"/>
    <col min="4306" max="4306" width="7.7109375" style="652" customWidth="1"/>
    <col min="4307" max="4307" width="10.140625" style="652" customWidth="1"/>
    <col min="4308" max="4308" width="6.5703125" style="652" customWidth="1"/>
    <col min="4309" max="4309" width="1.140625" style="652" customWidth="1"/>
    <col min="4310" max="4310" width="24.5703125" style="652" customWidth="1"/>
    <col min="4311" max="4311" width="9.85546875" style="652" customWidth="1"/>
    <col min="4312" max="4312" width="10.7109375" style="652" customWidth="1"/>
    <col min="4313" max="4313" width="10.85546875" style="652" customWidth="1"/>
    <col min="4314" max="4314" width="11.140625" style="652" customWidth="1"/>
    <col min="4315" max="4315" width="9.85546875" style="652" customWidth="1"/>
    <col min="4316" max="4316" width="1" style="652" customWidth="1"/>
    <col min="4317" max="4317" width="16.5703125" style="652" customWidth="1"/>
    <col min="4318" max="4318" width="0.5703125" style="652" customWidth="1"/>
    <col min="4319" max="4319" width="0.7109375" style="652" customWidth="1"/>
    <col min="4320" max="4320" width="27.85546875" style="652" customWidth="1"/>
    <col min="4321" max="4321" width="0.85546875" style="652" customWidth="1"/>
    <col min="4322" max="4322" width="27.42578125" style="652" customWidth="1"/>
    <col min="4323" max="4323" width="14.7109375" style="652" customWidth="1"/>
    <col min="4324" max="4324" width="0.42578125" style="652" customWidth="1"/>
    <col min="4325" max="4325" width="0.7109375" style="652" customWidth="1"/>
    <col min="4326" max="4326" width="21.7109375" style="652" customWidth="1"/>
    <col min="4327" max="4327" width="1.28515625" style="652" customWidth="1"/>
    <col min="4328" max="4328" width="21.140625" style="652" customWidth="1"/>
    <col min="4329" max="4533" width="11.42578125" style="652"/>
    <col min="4534" max="4534" width="0.7109375" style="652" customWidth="1"/>
    <col min="4535" max="4536" width="1.5703125" style="652" customWidth="1"/>
    <col min="4537" max="4537" width="16.42578125" style="652" customWidth="1"/>
    <col min="4538" max="4540" width="10.42578125" style="652" customWidth="1"/>
    <col min="4541" max="4541" width="8.7109375" style="652" customWidth="1"/>
    <col min="4542" max="4542" width="0.7109375" style="652" customWidth="1"/>
    <col min="4543" max="4543" width="3.140625" style="652" customWidth="1"/>
    <col min="4544" max="4544" width="1.140625" style="652" customWidth="1"/>
    <col min="4545" max="4545" width="18" style="652" customWidth="1"/>
    <col min="4546" max="4546" width="9.42578125" style="652" customWidth="1"/>
    <col min="4547" max="4547" width="8.7109375" style="652" customWidth="1"/>
    <col min="4548" max="4548" width="9.28515625" style="652" customWidth="1"/>
    <col min="4549" max="4549" width="10.140625" style="652" customWidth="1"/>
    <col min="4550" max="4550" width="5.140625" style="652" customWidth="1"/>
    <col min="4551" max="4551" width="10.140625" style="652" customWidth="1"/>
    <col min="4552" max="4552" width="6.42578125" style="652" customWidth="1"/>
    <col min="4553" max="4553" width="11.42578125" style="652"/>
    <col min="4554" max="4554" width="1.28515625" style="652" customWidth="1"/>
    <col min="4555" max="4555" width="1.42578125" style="652" customWidth="1"/>
    <col min="4556" max="4556" width="8.28515625" style="652" customWidth="1"/>
    <col min="4557" max="4557" width="11.42578125" style="652"/>
    <col min="4558" max="4559" width="10.7109375" style="652" customWidth="1"/>
    <col min="4560" max="4560" width="10.28515625" style="652" customWidth="1"/>
    <col min="4561" max="4561" width="11.28515625" style="652" customWidth="1"/>
    <col min="4562" max="4562" width="7.7109375" style="652" customWidth="1"/>
    <col min="4563" max="4563" width="10.140625" style="652" customWidth="1"/>
    <col min="4564" max="4564" width="6.5703125" style="652" customWidth="1"/>
    <col min="4565" max="4565" width="1.140625" style="652" customWidth="1"/>
    <col min="4566" max="4566" width="24.5703125" style="652" customWidth="1"/>
    <col min="4567" max="4567" width="9.85546875" style="652" customWidth="1"/>
    <col min="4568" max="4568" width="10.7109375" style="652" customWidth="1"/>
    <col min="4569" max="4569" width="10.85546875" style="652" customWidth="1"/>
    <col min="4570" max="4570" width="11.140625" style="652" customWidth="1"/>
    <col min="4571" max="4571" width="9.85546875" style="652" customWidth="1"/>
    <col min="4572" max="4572" width="1" style="652" customWidth="1"/>
    <col min="4573" max="4573" width="16.5703125" style="652" customWidth="1"/>
    <col min="4574" max="4574" width="0.5703125" style="652" customWidth="1"/>
    <col min="4575" max="4575" width="0.7109375" style="652" customWidth="1"/>
    <col min="4576" max="4576" width="27.85546875" style="652" customWidth="1"/>
    <col min="4577" max="4577" width="0.85546875" style="652" customWidth="1"/>
    <col min="4578" max="4578" width="27.42578125" style="652" customWidth="1"/>
    <col min="4579" max="4579" width="14.7109375" style="652" customWidth="1"/>
    <col min="4580" max="4580" width="0.42578125" style="652" customWidth="1"/>
    <col min="4581" max="4581" width="0.7109375" style="652" customWidth="1"/>
    <col min="4582" max="4582" width="21.7109375" style="652" customWidth="1"/>
    <col min="4583" max="4583" width="1.28515625" style="652" customWidth="1"/>
    <col min="4584" max="4584" width="21.140625" style="652" customWidth="1"/>
    <col min="4585" max="4789" width="11.42578125" style="652"/>
    <col min="4790" max="4790" width="0.7109375" style="652" customWidth="1"/>
    <col min="4791" max="4792" width="1.5703125" style="652" customWidth="1"/>
    <col min="4793" max="4793" width="16.42578125" style="652" customWidth="1"/>
    <col min="4794" max="4796" width="10.42578125" style="652" customWidth="1"/>
    <col min="4797" max="4797" width="8.7109375" style="652" customWidth="1"/>
    <col min="4798" max="4798" width="0.7109375" style="652" customWidth="1"/>
    <col min="4799" max="4799" width="3.140625" style="652" customWidth="1"/>
    <col min="4800" max="4800" width="1.140625" style="652" customWidth="1"/>
    <col min="4801" max="4801" width="18" style="652" customWidth="1"/>
    <col min="4802" max="4802" width="9.42578125" style="652" customWidth="1"/>
    <col min="4803" max="4803" width="8.7109375" style="652" customWidth="1"/>
    <col min="4804" max="4804" width="9.28515625" style="652" customWidth="1"/>
    <col min="4805" max="4805" width="10.140625" style="652" customWidth="1"/>
    <col min="4806" max="4806" width="5.140625" style="652" customWidth="1"/>
    <col min="4807" max="4807" width="10.140625" style="652" customWidth="1"/>
    <col min="4808" max="4808" width="6.42578125" style="652" customWidth="1"/>
    <col min="4809" max="4809" width="11.42578125" style="652"/>
    <col min="4810" max="4810" width="1.28515625" style="652" customWidth="1"/>
    <col min="4811" max="4811" width="1.42578125" style="652" customWidth="1"/>
    <col min="4812" max="4812" width="8.28515625" style="652" customWidth="1"/>
    <col min="4813" max="4813" width="11.42578125" style="652"/>
    <col min="4814" max="4815" width="10.7109375" style="652" customWidth="1"/>
    <col min="4816" max="4816" width="10.28515625" style="652" customWidth="1"/>
    <col min="4817" max="4817" width="11.28515625" style="652" customWidth="1"/>
    <col min="4818" max="4818" width="7.7109375" style="652" customWidth="1"/>
    <col min="4819" max="4819" width="10.140625" style="652" customWidth="1"/>
    <col min="4820" max="4820" width="6.5703125" style="652" customWidth="1"/>
    <col min="4821" max="4821" width="1.140625" style="652" customWidth="1"/>
    <col min="4822" max="4822" width="24.5703125" style="652" customWidth="1"/>
    <col min="4823" max="4823" width="9.85546875" style="652" customWidth="1"/>
    <col min="4824" max="4824" width="10.7109375" style="652" customWidth="1"/>
    <col min="4825" max="4825" width="10.85546875" style="652" customWidth="1"/>
    <col min="4826" max="4826" width="11.140625" style="652" customWidth="1"/>
    <col min="4827" max="4827" width="9.85546875" style="652" customWidth="1"/>
    <col min="4828" max="4828" width="1" style="652" customWidth="1"/>
    <col min="4829" max="4829" width="16.5703125" style="652" customWidth="1"/>
    <col min="4830" max="4830" width="0.5703125" style="652" customWidth="1"/>
    <col min="4831" max="4831" width="0.7109375" style="652" customWidth="1"/>
    <col min="4832" max="4832" width="27.85546875" style="652" customWidth="1"/>
    <col min="4833" max="4833" width="0.85546875" style="652" customWidth="1"/>
    <col min="4834" max="4834" width="27.42578125" style="652" customWidth="1"/>
    <col min="4835" max="4835" width="14.7109375" style="652" customWidth="1"/>
    <col min="4836" max="4836" width="0.42578125" style="652" customWidth="1"/>
    <col min="4837" max="4837" width="0.7109375" style="652" customWidth="1"/>
    <col min="4838" max="4838" width="21.7109375" style="652" customWidth="1"/>
    <col min="4839" max="4839" width="1.28515625" style="652" customWidth="1"/>
    <col min="4840" max="4840" width="21.140625" style="652" customWidth="1"/>
    <col min="4841" max="5045" width="11.42578125" style="652"/>
    <col min="5046" max="5046" width="0.7109375" style="652" customWidth="1"/>
    <col min="5047" max="5048" width="1.5703125" style="652" customWidth="1"/>
    <col min="5049" max="5049" width="16.42578125" style="652" customWidth="1"/>
    <col min="5050" max="5052" width="10.42578125" style="652" customWidth="1"/>
    <col min="5053" max="5053" width="8.7109375" style="652" customWidth="1"/>
    <col min="5054" max="5054" width="0.7109375" style="652" customWidth="1"/>
    <col min="5055" max="5055" width="3.140625" style="652" customWidth="1"/>
    <col min="5056" max="5056" width="1.140625" style="652" customWidth="1"/>
    <col min="5057" max="5057" width="18" style="652" customWidth="1"/>
    <col min="5058" max="5058" width="9.42578125" style="652" customWidth="1"/>
    <col min="5059" max="5059" width="8.7109375" style="652" customWidth="1"/>
    <col min="5060" max="5060" width="9.28515625" style="652" customWidth="1"/>
    <col min="5061" max="5061" width="10.140625" style="652" customWidth="1"/>
    <col min="5062" max="5062" width="5.140625" style="652" customWidth="1"/>
    <col min="5063" max="5063" width="10.140625" style="652" customWidth="1"/>
    <col min="5064" max="5064" width="6.42578125" style="652" customWidth="1"/>
    <col min="5065" max="5065" width="11.42578125" style="652"/>
    <col min="5066" max="5066" width="1.28515625" style="652" customWidth="1"/>
    <col min="5067" max="5067" width="1.42578125" style="652" customWidth="1"/>
    <col min="5068" max="5068" width="8.28515625" style="652" customWidth="1"/>
    <col min="5069" max="5069" width="11.42578125" style="652"/>
    <col min="5070" max="5071" width="10.7109375" style="652" customWidth="1"/>
    <col min="5072" max="5072" width="10.28515625" style="652" customWidth="1"/>
    <col min="5073" max="5073" width="11.28515625" style="652" customWidth="1"/>
    <col min="5074" max="5074" width="7.7109375" style="652" customWidth="1"/>
    <col min="5075" max="5075" width="10.140625" style="652" customWidth="1"/>
    <col min="5076" max="5076" width="6.5703125" style="652" customWidth="1"/>
    <col min="5077" max="5077" width="1.140625" style="652" customWidth="1"/>
    <col min="5078" max="5078" width="24.5703125" style="652" customWidth="1"/>
    <col min="5079" max="5079" width="9.85546875" style="652" customWidth="1"/>
    <col min="5080" max="5080" width="10.7109375" style="652" customWidth="1"/>
    <col min="5081" max="5081" width="10.85546875" style="652" customWidth="1"/>
    <col min="5082" max="5082" width="11.140625" style="652" customWidth="1"/>
    <col min="5083" max="5083" width="9.85546875" style="652" customWidth="1"/>
    <col min="5084" max="5084" width="1" style="652" customWidth="1"/>
    <col min="5085" max="5085" width="16.5703125" style="652" customWidth="1"/>
    <col min="5086" max="5086" width="0.5703125" style="652" customWidth="1"/>
    <col min="5087" max="5087" width="0.7109375" style="652" customWidth="1"/>
    <col min="5088" max="5088" width="27.85546875" style="652" customWidth="1"/>
    <col min="5089" max="5089" width="0.85546875" style="652" customWidth="1"/>
    <col min="5090" max="5090" width="27.42578125" style="652" customWidth="1"/>
    <col min="5091" max="5091" width="14.7109375" style="652" customWidth="1"/>
    <col min="5092" max="5092" width="0.42578125" style="652" customWidth="1"/>
    <col min="5093" max="5093" width="0.7109375" style="652" customWidth="1"/>
    <col min="5094" max="5094" width="21.7109375" style="652" customWidth="1"/>
    <col min="5095" max="5095" width="1.28515625" style="652" customWidth="1"/>
    <col min="5096" max="5096" width="21.140625" style="652" customWidth="1"/>
    <col min="5097" max="5301" width="11.42578125" style="652"/>
    <col min="5302" max="5302" width="0.7109375" style="652" customWidth="1"/>
    <col min="5303" max="5304" width="1.5703125" style="652" customWidth="1"/>
    <col min="5305" max="5305" width="16.42578125" style="652" customWidth="1"/>
    <col min="5306" max="5308" width="10.42578125" style="652" customWidth="1"/>
    <col min="5309" max="5309" width="8.7109375" style="652" customWidth="1"/>
    <col min="5310" max="5310" width="0.7109375" style="652" customWidth="1"/>
    <col min="5311" max="5311" width="3.140625" style="652" customWidth="1"/>
    <col min="5312" max="5312" width="1.140625" style="652" customWidth="1"/>
    <col min="5313" max="5313" width="18" style="652" customWidth="1"/>
    <col min="5314" max="5314" width="9.42578125" style="652" customWidth="1"/>
    <col min="5315" max="5315" width="8.7109375" style="652" customWidth="1"/>
    <col min="5316" max="5316" width="9.28515625" style="652" customWidth="1"/>
    <col min="5317" max="5317" width="10.140625" style="652" customWidth="1"/>
    <col min="5318" max="5318" width="5.140625" style="652" customWidth="1"/>
    <col min="5319" max="5319" width="10.140625" style="652" customWidth="1"/>
    <col min="5320" max="5320" width="6.42578125" style="652" customWidth="1"/>
    <col min="5321" max="5321" width="11.42578125" style="652"/>
    <col min="5322" max="5322" width="1.28515625" style="652" customWidth="1"/>
    <col min="5323" max="5323" width="1.42578125" style="652" customWidth="1"/>
    <col min="5324" max="5324" width="8.28515625" style="652" customWidth="1"/>
    <col min="5325" max="5325" width="11.42578125" style="652"/>
    <col min="5326" max="5327" width="10.7109375" style="652" customWidth="1"/>
    <col min="5328" max="5328" width="10.28515625" style="652" customWidth="1"/>
    <col min="5329" max="5329" width="11.28515625" style="652" customWidth="1"/>
    <col min="5330" max="5330" width="7.7109375" style="652" customWidth="1"/>
    <col min="5331" max="5331" width="10.140625" style="652" customWidth="1"/>
    <col min="5332" max="5332" width="6.5703125" style="652" customWidth="1"/>
    <col min="5333" max="5333" width="1.140625" style="652" customWidth="1"/>
    <col min="5334" max="5334" width="24.5703125" style="652" customWidth="1"/>
    <col min="5335" max="5335" width="9.85546875" style="652" customWidth="1"/>
    <col min="5336" max="5336" width="10.7109375" style="652" customWidth="1"/>
    <col min="5337" max="5337" width="10.85546875" style="652" customWidth="1"/>
    <col min="5338" max="5338" width="11.140625" style="652" customWidth="1"/>
    <col min="5339" max="5339" width="9.85546875" style="652" customWidth="1"/>
    <col min="5340" max="5340" width="1" style="652" customWidth="1"/>
    <col min="5341" max="5341" width="16.5703125" style="652" customWidth="1"/>
    <col min="5342" max="5342" width="0.5703125" style="652" customWidth="1"/>
    <col min="5343" max="5343" width="0.7109375" style="652" customWidth="1"/>
    <col min="5344" max="5344" width="27.85546875" style="652" customWidth="1"/>
    <col min="5345" max="5345" width="0.85546875" style="652" customWidth="1"/>
    <col min="5346" max="5346" width="27.42578125" style="652" customWidth="1"/>
    <col min="5347" max="5347" width="14.7109375" style="652" customWidth="1"/>
    <col min="5348" max="5348" width="0.42578125" style="652" customWidth="1"/>
    <col min="5349" max="5349" width="0.7109375" style="652" customWidth="1"/>
    <col min="5350" max="5350" width="21.7109375" style="652" customWidth="1"/>
    <col min="5351" max="5351" width="1.28515625" style="652" customWidth="1"/>
    <col min="5352" max="5352" width="21.140625" style="652" customWidth="1"/>
    <col min="5353" max="5557" width="11.42578125" style="652"/>
    <col min="5558" max="5558" width="0.7109375" style="652" customWidth="1"/>
    <col min="5559" max="5560" width="1.5703125" style="652" customWidth="1"/>
    <col min="5561" max="5561" width="16.42578125" style="652" customWidth="1"/>
    <col min="5562" max="5564" width="10.42578125" style="652" customWidth="1"/>
    <col min="5565" max="5565" width="8.7109375" style="652" customWidth="1"/>
    <col min="5566" max="5566" width="0.7109375" style="652" customWidth="1"/>
    <col min="5567" max="5567" width="3.140625" style="652" customWidth="1"/>
    <col min="5568" max="5568" width="1.140625" style="652" customWidth="1"/>
    <col min="5569" max="5569" width="18" style="652" customWidth="1"/>
    <col min="5570" max="5570" width="9.42578125" style="652" customWidth="1"/>
    <col min="5571" max="5571" width="8.7109375" style="652" customWidth="1"/>
    <col min="5572" max="5572" width="9.28515625" style="652" customWidth="1"/>
    <col min="5573" max="5573" width="10.140625" style="652" customWidth="1"/>
    <col min="5574" max="5574" width="5.140625" style="652" customWidth="1"/>
    <col min="5575" max="5575" width="10.140625" style="652" customWidth="1"/>
    <col min="5576" max="5576" width="6.42578125" style="652" customWidth="1"/>
    <col min="5577" max="5577" width="11.42578125" style="652"/>
    <col min="5578" max="5578" width="1.28515625" style="652" customWidth="1"/>
    <col min="5579" max="5579" width="1.42578125" style="652" customWidth="1"/>
    <col min="5580" max="5580" width="8.28515625" style="652" customWidth="1"/>
    <col min="5581" max="5581" width="11.42578125" style="652"/>
    <col min="5582" max="5583" width="10.7109375" style="652" customWidth="1"/>
    <col min="5584" max="5584" width="10.28515625" style="652" customWidth="1"/>
    <col min="5585" max="5585" width="11.28515625" style="652" customWidth="1"/>
    <col min="5586" max="5586" width="7.7109375" style="652" customWidth="1"/>
    <col min="5587" max="5587" width="10.140625" style="652" customWidth="1"/>
    <col min="5588" max="5588" width="6.5703125" style="652" customWidth="1"/>
    <col min="5589" max="5589" width="1.140625" style="652" customWidth="1"/>
    <col min="5590" max="5590" width="24.5703125" style="652" customWidth="1"/>
    <col min="5591" max="5591" width="9.85546875" style="652" customWidth="1"/>
    <col min="5592" max="5592" width="10.7109375" style="652" customWidth="1"/>
    <col min="5593" max="5593" width="10.85546875" style="652" customWidth="1"/>
    <col min="5594" max="5594" width="11.140625" style="652" customWidth="1"/>
    <col min="5595" max="5595" width="9.85546875" style="652" customWidth="1"/>
    <col min="5596" max="5596" width="1" style="652" customWidth="1"/>
    <col min="5597" max="5597" width="16.5703125" style="652" customWidth="1"/>
    <col min="5598" max="5598" width="0.5703125" style="652" customWidth="1"/>
    <col min="5599" max="5599" width="0.7109375" style="652" customWidth="1"/>
    <col min="5600" max="5600" width="27.85546875" style="652" customWidth="1"/>
    <col min="5601" max="5601" width="0.85546875" style="652" customWidth="1"/>
    <col min="5602" max="5602" width="27.42578125" style="652" customWidth="1"/>
    <col min="5603" max="5603" width="14.7109375" style="652" customWidth="1"/>
    <col min="5604" max="5604" width="0.42578125" style="652" customWidth="1"/>
    <col min="5605" max="5605" width="0.7109375" style="652" customWidth="1"/>
    <col min="5606" max="5606" width="21.7109375" style="652" customWidth="1"/>
    <col min="5607" max="5607" width="1.28515625" style="652" customWidth="1"/>
    <col min="5608" max="5608" width="21.140625" style="652" customWidth="1"/>
    <col min="5609" max="5813" width="11.42578125" style="652"/>
    <col min="5814" max="5814" width="0.7109375" style="652" customWidth="1"/>
    <col min="5815" max="5816" width="1.5703125" style="652" customWidth="1"/>
    <col min="5817" max="5817" width="16.42578125" style="652" customWidth="1"/>
    <col min="5818" max="5820" width="10.42578125" style="652" customWidth="1"/>
    <col min="5821" max="5821" width="8.7109375" style="652" customWidth="1"/>
    <col min="5822" max="5822" width="0.7109375" style="652" customWidth="1"/>
    <col min="5823" max="5823" width="3.140625" style="652" customWidth="1"/>
    <col min="5824" max="5824" width="1.140625" style="652" customWidth="1"/>
    <col min="5825" max="5825" width="18" style="652" customWidth="1"/>
    <col min="5826" max="5826" width="9.42578125" style="652" customWidth="1"/>
    <col min="5827" max="5827" width="8.7109375" style="652" customWidth="1"/>
    <col min="5828" max="5828" width="9.28515625" style="652" customWidth="1"/>
    <col min="5829" max="5829" width="10.140625" style="652" customWidth="1"/>
    <col min="5830" max="5830" width="5.140625" style="652" customWidth="1"/>
    <col min="5831" max="5831" width="10.140625" style="652" customWidth="1"/>
    <col min="5832" max="5832" width="6.42578125" style="652" customWidth="1"/>
    <col min="5833" max="5833" width="11.42578125" style="652"/>
    <col min="5834" max="5834" width="1.28515625" style="652" customWidth="1"/>
    <col min="5835" max="5835" width="1.42578125" style="652" customWidth="1"/>
    <col min="5836" max="5836" width="8.28515625" style="652" customWidth="1"/>
    <col min="5837" max="5837" width="11.42578125" style="652"/>
    <col min="5838" max="5839" width="10.7109375" style="652" customWidth="1"/>
    <col min="5840" max="5840" width="10.28515625" style="652" customWidth="1"/>
    <col min="5841" max="5841" width="11.28515625" style="652" customWidth="1"/>
    <col min="5842" max="5842" width="7.7109375" style="652" customWidth="1"/>
    <col min="5843" max="5843" width="10.140625" style="652" customWidth="1"/>
    <col min="5844" max="5844" width="6.5703125" style="652" customWidth="1"/>
    <col min="5845" max="5845" width="1.140625" style="652" customWidth="1"/>
    <col min="5846" max="5846" width="24.5703125" style="652" customWidth="1"/>
    <col min="5847" max="5847" width="9.85546875" style="652" customWidth="1"/>
    <col min="5848" max="5848" width="10.7109375" style="652" customWidth="1"/>
    <col min="5849" max="5849" width="10.85546875" style="652" customWidth="1"/>
    <col min="5850" max="5850" width="11.140625" style="652" customWidth="1"/>
    <col min="5851" max="5851" width="9.85546875" style="652" customWidth="1"/>
    <col min="5852" max="5852" width="1" style="652" customWidth="1"/>
    <col min="5853" max="5853" width="16.5703125" style="652" customWidth="1"/>
    <col min="5854" max="5854" width="0.5703125" style="652" customWidth="1"/>
    <col min="5855" max="5855" width="0.7109375" style="652" customWidth="1"/>
    <col min="5856" max="5856" width="27.85546875" style="652" customWidth="1"/>
    <col min="5857" max="5857" width="0.85546875" style="652" customWidth="1"/>
    <col min="5858" max="5858" width="27.42578125" style="652" customWidth="1"/>
    <col min="5859" max="5859" width="14.7109375" style="652" customWidth="1"/>
    <col min="5860" max="5860" width="0.42578125" style="652" customWidth="1"/>
    <col min="5861" max="5861" width="0.7109375" style="652" customWidth="1"/>
    <col min="5862" max="5862" width="21.7109375" style="652" customWidth="1"/>
    <col min="5863" max="5863" width="1.28515625" style="652" customWidth="1"/>
    <col min="5864" max="5864" width="21.140625" style="652" customWidth="1"/>
    <col min="5865" max="6069" width="11.42578125" style="652"/>
    <col min="6070" max="6070" width="0.7109375" style="652" customWidth="1"/>
    <col min="6071" max="6072" width="1.5703125" style="652" customWidth="1"/>
    <col min="6073" max="6073" width="16.42578125" style="652" customWidth="1"/>
    <col min="6074" max="6076" width="10.42578125" style="652" customWidth="1"/>
    <col min="6077" max="6077" width="8.7109375" style="652" customWidth="1"/>
    <col min="6078" max="6078" width="0.7109375" style="652" customWidth="1"/>
    <col min="6079" max="6079" width="3.140625" style="652" customWidth="1"/>
    <col min="6080" max="6080" width="1.140625" style="652" customWidth="1"/>
    <col min="6081" max="6081" width="18" style="652" customWidth="1"/>
    <col min="6082" max="6082" width="9.42578125" style="652" customWidth="1"/>
    <col min="6083" max="6083" width="8.7109375" style="652" customWidth="1"/>
    <col min="6084" max="6084" width="9.28515625" style="652" customWidth="1"/>
    <col min="6085" max="6085" width="10.140625" style="652" customWidth="1"/>
    <col min="6086" max="6086" width="5.140625" style="652" customWidth="1"/>
    <col min="6087" max="6087" width="10.140625" style="652" customWidth="1"/>
    <col min="6088" max="6088" width="6.42578125" style="652" customWidth="1"/>
    <col min="6089" max="6089" width="11.42578125" style="652"/>
    <col min="6090" max="6090" width="1.28515625" style="652" customWidth="1"/>
    <col min="6091" max="6091" width="1.42578125" style="652" customWidth="1"/>
    <col min="6092" max="6092" width="8.28515625" style="652" customWidth="1"/>
    <col min="6093" max="6093" width="11.42578125" style="652"/>
    <col min="6094" max="6095" width="10.7109375" style="652" customWidth="1"/>
    <col min="6096" max="6096" width="10.28515625" style="652" customWidth="1"/>
    <col min="6097" max="6097" width="11.28515625" style="652" customWidth="1"/>
    <col min="6098" max="6098" width="7.7109375" style="652" customWidth="1"/>
    <col min="6099" max="6099" width="10.140625" style="652" customWidth="1"/>
    <col min="6100" max="6100" width="6.5703125" style="652" customWidth="1"/>
    <col min="6101" max="6101" width="1.140625" style="652" customWidth="1"/>
    <col min="6102" max="6102" width="24.5703125" style="652" customWidth="1"/>
    <col min="6103" max="6103" width="9.85546875" style="652" customWidth="1"/>
    <col min="6104" max="6104" width="10.7109375" style="652" customWidth="1"/>
    <col min="6105" max="6105" width="10.85546875" style="652" customWidth="1"/>
    <col min="6106" max="6106" width="11.140625" style="652" customWidth="1"/>
    <col min="6107" max="6107" width="9.85546875" style="652" customWidth="1"/>
    <col min="6108" max="6108" width="1" style="652" customWidth="1"/>
    <col min="6109" max="6109" width="16.5703125" style="652" customWidth="1"/>
    <col min="6110" max="6110" width="0.5703125" style="652" customWidth="1"/>
    <col min="6111" max="6111" width="0.7109375" style="652" customWidth="1"/>
    <col min="6112" max="6112" width="27.85546875" style="652" customWidth="1"/>
    <col min="6113" max="6113" width="0.85546875" style="652" customWidth="1"/>
    <col min="6114" max="6114" width="27.42578125" style="652" customWidth="1"/>
    <col min="6115" max="6115" width="14.7109375" style="652" customWidth="1"/>
    <col min="6116" max="6116" width="0.42578125" style="652" customWidth="1"/>
    <col min="6117" max="6117" width="0.7109375" style="652" customWidth="1"/>
    <col min="6118" max="6118" width="21.7109375" style="652" customWidth="1"/>
    <col min="6119" max="6119" width="1.28515625" style="652" customWidth="1"/>
    <col min="6120" max="6120" width="21.140625" style="652" customWidth="1"/>
    <col min="6121" max="6325" width="11.42578125" style="652"/>
    <col min="6326" max="6326" width="0.7109375" style="652" customWidth="1"/>
    <col min="6327" max="6328" width="1.5703125" style="652" customWidth="1"/>
    <col min="6329" max="6329" width="16.42578125" style="652" customWidth="1"/>
    <col min="6330" max="6332" width="10.42578125" style="652" customWidth="1"/>
    <col min="6333" max="6333" width="8.7109375" style="652" customWidth="1"/>
    <col min="6334" max="6334" width="0.7109375" style="652" customWidth="1"/>
    <col min="6335" max="6335" width="3.140625" style="652" customWidth="1"/>
    <col min="6336" max="6336" width="1.140625" style="652" customWidth="1"/>
    <col min="6337" max="6337" width="18" style="652" customWidth="1"/>
    <col min="6338" max="6338" width="9.42578125" style="652" customWidth="1"/>
    <col min="6339" max="6339" width="8.7109375" style="652" customWidth="1"/>
    <col min="6340" max="6340" width="9.28515625" style="652" customWidth="1"/>
    <col min="6341" max="6341" width="10.140625" style="652" customWidth="1"/>
    <col min="6342" max="6342" width="5.140625" style="652" customWidth="1"/>
    <col min="6343" max="6343" width="10.140625" style="652" customWidth="1"/>
    <col min="6344" max="6344" width="6.42578125" style="652" customWidth="1"/>
    <col min="6345" max="6345" width="11.42578125" style="652"/>
    <col min="6346" max="6346" width="1.28515625" style="652" customWidth="1"/>
    <col min="6347" max="6347" width="1.42578125" style="652" customWidth="1"/>
    <col min="6348" max="6348" width="8.28515625" style="652" customWidth="1"/>
    <col min="6349" max="6349" width="11.42578125" style="652"/>
    <col min="6350" max="6351" width="10.7109375" style="652" customWidth="1"/>
    <col min="6352" max="6352" width="10.28515625" style="652" customWidth="1"/>
    <col min="6353" max="6353" width="11.28515625" style="652" customWidth="1"/>
    <col min="6354" max="6354" width="7.7109375" style="652" customWidth="1"/>
    <col min="6355" max="6355" width="10.140625" style="652" customWidth="1"/>
    <col min="6356" max="6356" width="6.5703125" style="652" customWidth="1"/>
    <col min="6357" max="6357" width="1.140625" style="652" customWidth="1"/>
    <col min="6358" max="6358" width="24.5703125" style="652" customWidth="1"/>
    <col min="6359" max="6359" width="9.85546875" style="652" customWidth="1"/>
    <col min="6360" max="6360" width="10.7109375" style="652" customWidth="1"/>
    <col min="6361" max="6361" width="10.85546875" style="652" customWidth="1"/>
    <col min="6362" max="6362" width="11.140625" style="652" customWidth="1"/>
    <col min="6363" max="6363" width="9.85546875" style="652" customWidth="1"/>
    <col min="6364" max="6364" width="1" style="652" customWidth="1"/>
    <col min="6365" max="6365" width="16.5703125" style="652" customWidth="1"/>
    <col min="6366" max="6366" width="0.5703125" style="652" customWidth="1"/>
    <col min="6367" max="6367" width="0.7109375" style="652" customWidth="1"/>
    <col min="6368" max="6368" width="27.85546875" style="652" customWidth="1"/>
    <col min="6369" max="6369" width="0.85546875" style="652" customWidth="1"/>
    <col min="6370" max="6370" width="27.42578125" style="652" customWidth="1"/>
    <col min="6371" max="6371" width="14.7109375" style="652" customWidth="1"/>
    <col min="6372" max="6372" width="0.42578125" style="652" customWidth="1"/>
    <col min="6373" max="6373" width="0.7109375" style="652" customWidth="1"/>
    <col min="6374" max="6374" width="21.7109375" style="652" customWidth="1"/>
    <col min="6375" max="6375" width="1.28515625" style="652" customWidth="1"/>
    <col min="6376" max="6376" width="21.140625" style="652" customWidth="1"/>
    <col min="6377" max="6581" width="11.42578125" style="652"/>
    <col min="6582" max="6582" width="0.7109375" style="652" customWidth="1"/>
    <col min="6583" max="6584" width="1.5703125" style="652" customWidth="1"/>
    <col min="6585" max="6585" width="16.42578125" style="652" customWidth="1"/>
    <col min="6586" max="6588" width="10.42578125" style="652" customWidth="1"/>
    <col min="6589" max="6589" width="8.7109375" style="652" customWidth="1"/>
    <col min="6590" max="6590" width="0.7109375" style="652" customWidth="1"/>
    <col min="6591" max="6591" width="3.140625" style="652" customWidth="1"/>
    <col min="6592" max="6592" width="1.140625" style="652" customWidth="1"/>
    <col min="6593" max="6593" width="18" style="652" customWidth="1"/>
    <col min="6594" max="6594" width="9.42578125" style="652" customWidth="1"/>
    <col min="6595" max="6595" width="8.7109375" style="652" customWidth="1"/>
    <col min="6596" max="6596" width="9.28515625" style="652" customWidth="1"/>
    <col min="6597" max="6597" width="10.140625" style="652" customWidth="1"/>
    <col min="6598" max="6598" width="5.140625" style="652" customWidth="1"/>
    <col min="6599" max="6599" width="10.140625" style="652" customWidth="1"/>
    <col min="6600" max="6600" width="6.42578125" style="652" customWidth="1"/>
    <col min="6601" max="6601" width="11.42578125" style="652"/>
    <col min="6602" max="6602" width="1.28515625" style="652" customWidth="1"/>
    <col min="6603" max="6603" width="1.42578125" style="652" customWidth="1"/>
    <col min="6604" max="6604" width="8.28515625" style="652" customWidth="1"/>
    <col min="6605" max="6605" width="11.42578125" style="652"/>
    <col min="6606" max="6607" width="10.7109375" style="652" customWidth="1"/>
    <col min="6608" max="6608" width="10.28515625" style="652" customWidth="1"/>
    <col min="6609" max="6609" width="11.28515625" style="652" customWidth="1"/>
    <col min="6610" max="6610" width="7.7109375" style="652" customWidth="1"/>
    <col min="6611" max="6611" width="10.140625" style="652" customWidth="1"/>
    <col min="6612" max="6612" width="6.5703125" style="652" customWidth="1"/>
    <col min="6613" max="6613" width="1.140625" style="652" customWidth="1"/>
    <col min="6614" max="6614" width="24.5703125" style="652" customWidth="1"/>
    <col min="6615" max="6615" width="9.85546875" style="652" customWidth="1"/>
    <col min="6616" max="6616" width="10.7109375" style="652" customWidth="1"/>
    <col min="6617" max="6617" width="10.85546875" style="652" customWidth="1"/>
    <col min="6618" max="6618" width="11.140625" style="652" customWidth="1"/>
    <col min="6619" max="6619" width="9.85546875" style="652" customWidth="1"/>
    <col min="6620" max="6620" width="1" style="652" customWidth="1"/>
    <col min="6621" max="6621" width="16.5703125" style="652" customWidth="1"/>
    <col min="6622" max="6622" width="0.5703125" style="652" customWidth="1"/>
    <col min="6623" max="6623" width="0.7109375" style="652" customWidth="1"/>
    <col min="6624" max="6624" width="27.85546875" style="652" customWidth="1"/>
    <col min="6625" max="6625" width="0.85546875" style="652" customWidth="1"/>
    <col min="6626" max="6626" width="27.42578125" style="652" customWidth="1"/>
    <col min="6627" max="6627" width="14.7109375" style="652" customWidth="1"/>
    <col min="6628" max="6628" width="0.42578125" style="652" customWidth="1"/>
    <col min="6629" max="6629" width="0.7109375" style="652" customWidth="1"/>
    <col min="6630" max="6630" width="21.7109375" style="652" customWidth="1"/>
    <col min="6631" max="6631" width="1.28515625" style="652" customWidth="1"/>
    <col min="6632" max="6632" width="21.140625" style="652" customWidth="1"/>
    <col min="6633" max="6837" width="11.42578125" style="652"/>
    <col min="6838" max="6838" width="0.7109375" style="652" customWidth="1"/>
    <col min="6839" max="6840" width="1.5703125" style="652" customWidth="1"/>
    <col min="6841" max="6841" width="16.42578125" style="652" customWidth="1"/>
    <col min="6842" max="6844" width="10.42578125" style="652" customWidth="1"/>
    <col min="6845" max="6845" width="8.7109375" style="652" customWidth="1"/>
    <col min="6846" max="6846" width="0.7109375" style="652" customWidth="1"/>
    <col min="6847" max="6847" width="3.140625" style="652" customWidth="1"/>
    <col min="6848" max="6848" width="1.140625" style="652" customWidth="1"/>
    <col min="6849" max="6849" width="18" style="652" customWidth="1"/>
    <col min="6850" max="6850" width="9.42578125" style="652" customWidth="1"/>
    <col min="6851" max="6851" width="8.7109375" style="652" customWidth="1"/>
    <col min="6852" max="6852" width="9.28515625" style="652" customWidth="1"/>
    <col min="6853" max="6853" width="10.140625" style="652" customWidth="1"/>
    <col min="6854" max="6854" width="5.140625" style="652" customWidth="1"/>
    <col min="6855" max="6855" width="10.140625" style="652" customWidth="1"/>
    <col min="6856" max="6856" width="6.42578125" style="652" customWidth="1"/>
    <col min="6857" max="6857" width="11.42578125" style="652"/>
    <col min="6858" max="6858" width="1.28515625" style="652" customWidth="1"/>
    <col min="6859" max="6859" width="1.42578125" style="652" customWidth="1"/>
    <col min="6860" max="6860" width="8.28515625" style="652" customWidth="1"/>
    <col min="6861" max="6861" width="11.42578125" style="652"/>
    <col min="6862" max="6863" width="10.7109375" style="652" customWidth="1"/>
    <col min="6864" max="6864" width="10.28515625" style="652" customWidth="1"/>
    <col min="6865" max="6865" width="11.28515625" style="652" customWidth="1"/>
    <col min="6866" max="6866" width="7.7109375" style="652" customWidth="1"/>
    <col min="6867" max="6867" width="10.140625" style="652" customWidth="1"/>
    <col min="6868" max="6868" width="6.5703125" style="652" customWidth="1"/>
    <col min="6869" max="6869" width="1.140625" style="652" customWidth="1"/>
    <col min="6870" max="6870" width="24.5703125" style="652" customWidth="1"/>
    <col min="6871" max="6871" width="9.85546875" style="652" customWidth="1"/>
    <col min="6872" max="6872" width="10.7109375" style="652" customWidth="1"/>
    <col min="6873" max="6873" width="10.85546875" style="652" customWidth="1"/>
    <col min="6874" max="6874" width="11.140625" style="652" customWidth="1"/>
    <col min="6875" max="6875" width="9.85546875" style="652" customWidth="1"/>
    <col min="6876" max="6876" width="1" style="652" customWidth="1"/>
    <col min="6877" max="6877" width="16.5703125" style="652" customWidth="1"/>
    <col min="6878" max="6878" width="0.5703125" style="652" customWidth="1"/>
    <col min="6879" max="6879" width="0.7109375" style="652" customWidth="1"/>
    <col min="6880" max="6880" width="27.85546875" style="652" customWidth="1"/>
    <col min="6881" max="6881" width="0.85546875" style="652" customWidth="1"/>
    <col min="6882" max="6882" width="27.42578125" style="652" customWidth="1"/>
    <col min="6883" max="6883" width="14.7109375" style="652" customWidth="1"/>
    <col min="6884" max="6884" width="0.42578125" style="652" customWidth="1"/>
    <col min="6885" max="6885" width="0.7109375" style="652" customWidth="1"/>
    <col min="6886" max="6886" width="21.7109375" style="652" customWidth="1"/>
    <col min="6887" max="6887" width="1.28515625" style="652" customWidth="1"/>
    <col min="6888" max="6888" width="21.140625" style="652" customWidth="1"/>
    <col min="6889" max="7093" width="11.42578125" style="652"/>
    <col min="7094" max="7094" width="0.7109375" style="652" customWidth="1"/>
    <col min="7095" max="7096" width="1.5703125" style="652" customWidth="1"/>
    <col min="7097" max="7097" width="16.42578125" style="652" customWidth="1"/>
    <col min="7098" max="7100" width="10.42578125" style="652" customWidth="1"/>
    <col min="7101" max="7101" width="8.7109375" style="652" customWidth="1"/>
    <col min="7102" max="7102" width="0.7109375" style="652" customWidth="1"/>
    <col min="7103" max="7103" width="3.140625" style="652" customWidth="1"/>
    <col min="7104" max="7104" width="1.140625" style="652" customWidth="1"/>
    <col min="7105" max="7105" width="18" style="652" customWidth="1"/>
    <col min="7106" max="7106" width="9.42578125" style="652" customWidth="1"/>
    <col min="7107" max="7107" width="8.7109375" style="652" customWidth="1"/>
    <col min="7108" max="7108" width="9.28515625" style="652" customWidth="1"/>
    <col min="7109" max="7109" width="10.140625" style="652" customWidth="1"/>
    <col min="7110" max="7110" width="5.140625" style="652" customWidth="1"/>
    <col min="7111" max="7111" width="10.140625" style="652" customWidth="1"/>
    <col min="7112" max="7112" width="6.42578125" style="652" customWidth="1"/>
    <col min="7113" max="7113" width="11.42578125" style="652"/>
    <col min="7114" max="7114" width="1.28515625" style="652" customWidth="1"/>
    <col min="7115" max="7115" width="1.42578125" style="652" customWidth="1"/>
    <col min="7116" max="7116" width="8.28515625" style="652" customWidth="1"/>
    <col min="7117" max="7117" width="11.42578125" style="652"/>
    <col min="7118" max="7119" width="10.7109375" style="652" customWidth="1"/>
    <col min="7120" max="7120" width="10.28515625" style="652" customWidth="1"/>
    <col min="7121" max="7121" width="11.28515625" style="652" customWidth="1"/>
    <col min="7122" max="7122" width="7.7109375" style="652" customWidth="1"/>
    <col min="7123" max="7123" width="10.140625" style="652" customWidth="1"/>
    <col min="7124" max="7124" width="6.5703125" style="652" customWidth="1"/>
    <col min="7125" max="7125" width="1.140625" style="652" customWidth="1"/>
    <col min="7126" max="7126" width="24.5703125" style="652" customWidth="1"/>
    <col min="7127" max="7127" width="9.85546875" style="652" customWidth="1"/>
    <col min="7128" max="7128" width="10.7109375" style="652" customWidth="1"/>
    <col min="7129" max="7129" width="10.85546875" style="652" customWidth="1"/>
    <col min="7130" max="7130" width="11.140625" style="652" customWidth="1"/>
    <col min="7131" max="7131" width="9.85546875" style="652" customWidth="1"/>
    <col min="7132" max="7132" width="1" style="652" customWidth="1"/>
    <col min="7133" max="7133" width="16.5703125" style="652" customWidth="1"/>
    <col min="7134" max="7134" width="0.5703125" style="652" customWidth="1"/>
    <col min="7135" max="7135" width="0.7109375" style="652" customWidth="1"/>
    <col min="7136" max="7136" width="27.85546875" style="652" customWidth="1"/>
    <col min="7137" max="7137" width="0.85546875" style="652" customWidth="1"/>
    <col min="7138" max="7138" width="27.42578125" style="652" customWidth="1"/>
    <col min="7139" max="7139" width="14.7109375" style="652" customWidth="1"/>
    <col min="7140" max="7140" width="0.42578125" style="652" customWidth="1"/>
    <col min="7141" max="7141" width="0.7109375" style="652" customWidth="1"/>
    <col min="7142" max="7142" width="21.7109375" style="652" customWidth="1"/>
    <col min="7143" max="7143" width="1.28515625" style="652" customWidth="1"/>
    <col min="7144" max="7144" width="21.140625" style="652" customWidth="1"/>
    <col min="7145" max="7349" width="11.42578125" style="652"/>
    <col min="7350" max="7350" width="0.7109375" style="652" customWidth="1"/>
    <col min="7351" max="7352" width="1.5703125" style="652" customWidth="1"/>
    <col min="7353" max="7353" width="16.42578125" style="652" customWidth="1"/>
    <col min="7354" max="7356" width="10.42578125" style="652" customWidth="1"/>
    <col min="7357" max="7357" width="8.7109375" style="652" customWidth="1"/>
    <col min="7358" max="7358" width="0.7109375" style="652" customWidth="1"/>
    <col min="7359" max="7359" width="3.140625" style="652" customWidth="1"/>
    <col min="7360" max="7360" width="1.140625" style="652" customWidth="1"/>
    <col min="7361" max="7361" width="18" style="652" customWidth="1"/>
    <col min="7362" max="7362" width="9.42578125" style="652" customWidth="1"/>
    <col min="7363" max="7363" width="8.7109375" style="652" customWidth="1"/>
    <col min="7364" max="7364" width="9.28515625" style="652" customWidth="1"/>
    <col min="7365" max="7365" width="10.140625" style="652" customWidth="1"/>
    <col min="7366" max="7366" width="5.140625" style="652" customWidth="1"/>
    <col min="7367" max="7367" width="10.140625" style="652" customWidth="1"/>
    <col min="7368" max="7368" width="6.42578125" style="652" customWidth="1"/>
    <col min="7369" max="7369" width="11.42578125" style="652"/>
    <col min="7370" max="7370" width="1.28515625" style="652" customWidth="1"/>
    <col min="7371" max="7371" width="1.42578125" style="652" customWidth="1"/>
    <col min="7372" max="7372" width="8.28515625" style="652" customWidth="1"/>
    <col min="7373" max="7373" width="11.42578125" style="652"/>
    <col min="7374" max="7375" width="10.7109375" style="652" customWidth="1"/>
    <col min="7376" max="7376" width="10.28515625" style="652" customWidth="1"/>
    <col min="7377" max="7377" width="11.28515625" style="652" customWidth="1"/>
    <col min="7378" max="7378" width="7.7109375" style="652" customWidth="1"/>
    <col min="7379" max="7379" width="10.140625" style="652" customWidth="1"/>
    <col min="7380" max="7380" width="6.5703125" style="652" customWidth="1"/>
    <col min="7381" max="7381" width="1.140625" style="652" customWidth="1"/>
    <col min="7382" max="7382" width="24.5703125" style="652" customWidth="1"/>
    <col min="7383" max="7383" width="9.85546875" style="652" customWidth="1"/>
    <col min="7384" max="7384" width="10.7109375" style="652" customWidth="1"/>
    <col min="7385" max="7385" width="10.85546875" style="652" customWidth="1"/>
    <col min="7386" max="7386" width="11.140625" style="652" customWidth="1"/>
    <col min="7387" max="7387" width="9.85546875" style="652" customWidth="1"/>
    <col min="7388" max="7388" width="1" style="652" customWidth="1"/>
    <col min="7389" max="7389" width="16.5703125" style="652" customWidth="1"/>
    <col min="7390" max="7390" width="0.5703125" style="652" customWidth="1"/>
    <col min="7391" max="7391" width="0.7109375" style="652" customWidth="1"/>
    <col min="7392" max="7392" width="27.85546875" style="652" customWidth="1"/>
    <col min="7393" max="7393" width="0.85546875" style="652" customWidth="1"/>
    <col min="7394" max="7394" width="27.42578125" style="652" customWidth="1"/>
    <col min="7395" max="7395" width="14.7109375" style="652" customWidth="1"/>
    <col min="7396" max="7396" width="0.42578125" style="652" customWidth="1"/>
    <col min="7397" max="7397" width="0.7109375" style="652" customWidth="1"/>
    <col min="7398" max="7398" width="21.7109375" style="652" customWidth="1"/>
    <col min="7399" max="7399" width="1.28515625" style="652" customWidth="1"/>
    <col min="7400" max="7400" width="21.140625" style="652" customWidth="1"/>
    <col min="7401" max="7605" width="11.42578125" style="652"/>
    <col min="7606" max="7606" width="0.7109375" style="652" customWidth="1"/>
    <col min="7607" max="7608" width="1.5703125" style="652" customWidth="1"/>
    <col min="7609" max="7609" width="16.42578125" style="652" customWidth="1"/>
    <col min="7610" max="7612" width="10.42578125" style="652" customWidth="1"/>
    <col min="7613" max="7613" width="8.7109375" style="652" customWidth="1"/>
    <col min="7614" max="7614" width="0.7109375" style="652" customWidth="1"/>
    <col min="7615" max="7615" width="3.140625" style="652" customWidth="1"/>
    <col min="7616" max="7616" width="1.140625" style="652" customWidth="1"/>
    <col min="7617" max="7617" width="18" style="652" customWidth="1"/>
    <col min="7618" max="7618" width="9.42578125" style="652" customWidth="1"/>
    <col min="7619" max="7619" width="8.7109375" style="652" customWidth="1"/>
    <col min="7620" max="7620" width="9.28515625" style="652" customWidth="1"/>
    <col min="7621" max="7621" width="10.140625" style="652" customWidth="1"/>
    <col min="7622" max="7622" width="5.140625" style="652" customWidth="1"/>
    <col min="7623" max="7623" width="10.140625" style="652" customWidth="1"/>
    <col min="7624" max="7624" width="6.42578125" style="652" customWidth="1"/>
    <col min="7625" max="7625" width="11.42578125" style="652"/>
    <col min="7626" max="7626" width="1.28515625" style="652" customWidth="1"/>
    <col min="7627" max="7627" width="1.42578125" style="652" customWidth="1"/>
    <col min="7628" max="7628" width="8.28515625" style="652" customWidth="1"/>
    <col min="7629" max="7629" width="11.42578125" style="652"/>
    <col min="7630" max="7631" width="10.7109375" style="652" customWidth="1"/>
    <col min="7632" max="7632" width="10.28515625" style="652" customWidth="1"/>
    <col min="7633" max="7633" width="11.28515625" style="652" customWidth="1"/>
    <col min="7634" max="7634" width="7.7109375" style="652" customWidth="1"/>
    <col min="7635" max="7635" width="10.140625" style="652" customWidth="1"/>
    <col min="7636" max="7636" width="6.5703125" style="652" customWidth="1"/>
    <col min="7637" max="7637" width="1.140625" style="652" customWidth="1"/>
    <col min="7638" max="7638" width="24.5703125" style="652" customWidth="1"/>
    <col min="7639" max="7639" width="9.85546875" style="652" customWidth="1"/>
    <col min="7640" max="7640" width="10.7109375" style="652" customWidth="1"/>
    <col min="7641" max="7641" width="10.85546875" style="652" customWidth="1"/>
    <col min="7642" max="7642" width="11.140625" style="652" customWidth="1"/>
    <col min="7643" max="7643" width="9.85546875" style="652" customWidth="1"/>
    <col min="7644" max="7644" width="1" style="652" customWidth="1"/>
    <col min="7645" max="7645" width="16.5703125" style="652" customWidth="1"/>
    <col min="7646" max="7646" width="0.5703125" style="652" customWidth="1"/>
    <col min="7647" max="7647" width="0.7109375" style="652" customWidth="1"/>
    <col min="7648" max="7648" width="27.85546875" style="652" customWidth="1"/>
    <col min="7649" max="7649" width="0.85546875" style="652" customWidth="1"/>
    <col min="7650" max="7650" width="27.42578125" style="652" customWidth="1"/>
    <col min="7651" max="7651" width="14.7109375" style="652" customWidth="1"/>
    <col min="7652" max="7652" width="0.42578125" style="652" customWidth="1"/>
    <col min="7653" max="7653" width="0.7109375" style="652" customWidth="1"/>
    <col min="7654" max="7654" width="21.7109375" style="652" customWidth="1"/>
    <col min="7655" max="7655" width="1.28515625" style="652" customWidth="1"/>
    <col min="7656" max="7656" width="21.140625" style="652" customWidth="1"/>
    <col min="7657" max="7861" width="11.42578125" style="652"/>
    <col min="7862" max="7862" width="0.7109375" style="652" customWidth="1"/>
    <col min="7863" max="7864" width="1.5703125" style="652" customWidth="1"/>
    <col min="7865" max="7865" width="16.42578125" style="652" customWidth="1"/>
    <col min="7866" max="7868" width="10.42578125" style="652" customWidth="1"/>
    <col min="7869" max="7869" width="8.7109375" style="652" customWidth="1"/>
    <col min="7870" max="7870" width="0.7109375" style="652" customWidth="1"/>
    <col min="7871" max="7871" width="3.140625" style="652" customWidth="1"/>
    <col min="7872" max="7872" width="1.140625" style="652" customWidth="1"/>
    <col min="7873" max="7873" width="18" style="652" customWidth="1"/>
    <col min="7874" max="7874" width="9.42578125" style="652" customWidth="1"/>
    <col min="7875" max="7875" width="8.7109375" style="652" customWidth="1"/>
    <col min="7876" max="7876" width="9.28515625" style="652" customWidth="1"/>
    <col min="7877" max="7877" width="10.140625" style="652" customWidth="1"/>
    <col min="7878" max="7878" width="5.140625" style="652" customWidth="1"/>
    <col min="7879" max="7879" width="10.140625" style="652" customWidth="1"/>
    <col min="7880" max="7880" width="6.42578125" style="652" customWidth="1"/>
    <col min="7881" max="7881" width="11.42578125" style="652"/>
    <col min="7882" max="7882" width="1.28515625" style="652" customWidth="1"/>
    <col min="7883" max="7883" width="1.42578125" style="652" customWidth="1"/>
    <col min="7884" max="7884" width="8.28515625" style="652" customWidth="1"/>
    <col min="7885" max="7885" width="11.42578125" style="652"/>
    <col min="7886" max="7887" width="10.7109375" style="652" customWidth="1"/>
    <col min="7888" max="7888" width="10.28515625" style="652" customWidth="1"/>
    <col min="7889" max="7889" width="11.28515625" style="652" customWidth="1"/>
    <col min="7890" max="7890" width="7.7109375" style="652" customWidth="1"/>
    <col min="7891" max="7891" width="10.140625" style="652" customWidth="1"/>
    <col min="7892" max="7892" width="6.5703125" style="652" customWidth="1"/>
    <col min="7893" max="7893" width="1.140625" style="652" customWidth="1"/>
    <col min="7894" max="7894" width="24.5703125" style="652" customWidth="1"/>
    <col min="7895" max="7895" width="9.85546875" style="652" customWidth="1"/>
    <col min="7896" max="7896" width="10.7109375" style="652" customWidth="1"/>
    <col min="7897" max="7897" width="10.85546875" style="652" customWidth="1"/>
    <col min="7898" max="7898" width="11.140625" style="652" customWidth="1"/>
    <col min="7899" max="7899" width="9.85546875" style="652" customWidth="1"/>
    <col min="7900" max="7900" width="1" style="652" customWidth="1"/>
    <col min="7901" max="7901" width="16.5703125" style="652" customWidth="1"/>
    <col min="7902" max="7902" width="0.5703125" style="652" customWidth="1"/>
    <col min="7903" max="7903" width="0.7109375" style="652" customWidth="1"/>
    <col min="7904" max="7904" width="27.85546875" style="652" customWidth="1"/>
    <col min="7905" max="7905" width="0.85546875" style="652" customWidth="1"/>
    <col min="7906" max="7906" width="27.42578125" style="652" customWidth="1"/>
    <col min="7907" max="7907" width="14.7109375" style="652" customWidth="1"/>
    <col min="7908" max="7908" width="0.42578125" style="652" customWidth="1"/>
    <col min="7909" max="7909" width="0.7109375" style="652" customWidth="1"/>
    <col min="7910" max="7910" width="21.7109375" style="652" customWidth="1"/>
    <col min="7911" max="7911" width="1.28515625" style="652" customWidth="1"/>
    <col min="7912" max="7912" width="21.140625" style="652" customWidth="1"/>
    <col min="7913" max="8117" width="11.42578125" style="652"/>
    <col min="8118" max="8118" width="0.7109375" style="652" customWidth="1"/>
    <col min="8119" max="8120" width="1.5703125" style="652" customWidth="1"/>
    <col min="8121" max="8121" width="16.42578125" style="652" customWidth="1"/>
    <col min="8122" max="8124" width="10.42578125" style="652" customWidth="1"/>
    <col min="8125" max="8125" width="8.7109375" style="652" customWidth="1"/>
    <col min="8126" max="8126" width="0.7109375" style="652" customWidth="1"/>
    <col min="8127" max="8127" width="3.140625" style="652" customWidth="1"/>
    <col min="8128" max="8128" width="1.140625" style="652" customWidth="1"/>
    <col min="8129" max="8129" width="18" style="652" customWidth="1"/>
    <col min="8130" max="8130" width="9.42578125" style="652" customWidth="1"/>
    <col min="8131" max="8131" width="8.7109375" style="652" customWidth="1"/>
    <col min="8132" max="8132" width="9.28515625" style="652" customWidth="1"/>
    <col min="8133" max="8133" width="10.140625" style="652" customWidth="1"/>
    <col min="8134" max="8134" width="5.140625" style="652" customWidth="1"/>
    <col min="8135" max="8135" width="10.140625" style="652" customWidth="1"/>
    <col min="8136" max="8136" width="6.42578125" style="652" customWidth="1"/>
    <col min="8137" max="8137" width="11.42578125" style="652"/>
    <col min="8138" max="8138" width="1.28515625" style="652" customWidth="1"/>
    <col min="8139" max="8139" width="1.42578125" style="652" customWidth="1"/>
    <col min="8140" max="8140" width="8.28515625" style="652" customWidth="1"/>
    <col min="8141" max="8141" width="11.42578125" style="652"/>
    <col min="8142" max="8143" width="10.7109375" style="652" customWidth="1"/>
    <col min="8144" max="8144" width="10.28515625" style="652" customWidth="1"/>
    <col min="8145" max="8145" width="11.28515625" style="652" customWidth="1"/>
    <col min="8146" max="8146" width="7.7109375" style="652" customWidth="1"/>
    <col min="8147" max="8147" width="10.140625" style="652" customWidth="1"/>
    <col min="8148" max="8148" width="6.5703125" style="652" customWidth="1"/>
    <col min="8149" max="8149" width="1.140625" style="652" customWidth="1"/>
    <col min="8150" max="8150" width="24.5703125" style="652" customWidth="1"/>
    <col min="8151" max="8151" width="9.85546875" style="652" customWidth="1"/>
    <col min="8152" max="8152" width="10.7109375" style="652" customWidth="1"/>
    <col min="8153" max="8153" width="10.85546875" style="652" customWidth="1"/>
    <col min="8154" max="8154" width="11.140625" style="652" customWidth="1"/>
    <col min="8155" max="8155" width="9.85546875" style="652" customWidth="1"/>
    <col min="8156" max="8156" width="1" style="652" customWidth="1"/>
    <col min="8157" max="8157" width="16.5703125" style="652" customWidth="1"/>
    <col min="8158" max="8158" width="0.5703125" style="652" customWidth="1"/>
    <col min="8159" max="8159" width="0.7109375" style="652" customWidth="1"/>
    <col min="8160" max="8160" width="27.85546875" style="652" customWidth="1"/>
    <col min="8161" max="8161" width="0.85546875" style="652" customWidth="1"/>
    <col min="8162" max="8162" width="27.42578125" style="652" customWidth="1"/>
    <col min="8163" max="8163" width="14.7109375" style="652" customWidth="1"/>
    <col min="8164" max="8164" width="0.42578125" style="652" customWidth="1"/>
    <col min="8165" max="8165" width="0.7109375" style="652" customWidth="1"/>
    <col min="8166" max="8166" width="21.7109375" style="652" customWidth="1"/>
    <col min="8167" max="8167" width="1.28515625" style="652" customWidth="1"/>
    <col min="8168" max="8168" width="21.140625" style="652" customWidth="1"/>
    <col min="8169" max="8373" width="11.42578125" style="652"/>
    <col min="8374" max="8374" width="0.7109375" style="652" customWidth="1"/>
    <col min="8375" max="8376" width="1.5703125" style="652" customWidth="1"/>
    <col min="8377" max="8377" width="16.42578125" style="652" customWidth="1"/>
    <col min="8378" max="8380" width="10.42578125" style="652" customWidth="1"/>
    <col min="8381" max="8381" width="8.7109375" style="652" customWidth="1"/>
    <col min="8382" max="8382" width="0.7109375" style="652" customWidth="1"/>
    <col min="8383" max="8383" width="3.140625" style="652" customWidth="1"/>
    <col min="8384" max="8384" width="1.140625" style="652" customWidth="1"/>
    <col min="8385" max="8385" width="18" style="652" customWidth="1"/>
    <col min="8386" max="8386" width="9.42578125" style="652" customWidth="1"/>
    <col min="8387" max="8387" width="8.7109375" style="652" customWidth="1"/>
    <col min="8388" max="8388" width="9.28515625" style="652" customWidth="1"/>
    <col min="8389" max="8389" width="10.140625" style="652" customWidth="1"/>
    <col min="8390" max="8390" width="5.140625" style="652" customWidth="1"/>
    <col min="8391" max="8391" width="10.140625" style="652" customWidth="1"/>
    <col min="8392" max="8392" width="6.42578125" style="652" customWidth="1"/>
    <col min="8393" max="8393" width="11.42578125" style="652"/>
    <col min="8394" max="8394" width="1.28515625" style="652" customWidth="1"/>
    <col min="8395" max="8395" width="1.42578125" style="652" customWidth="1"/>
    <col min="8396" max="8396" width="8.28515625" style="652" customWidth="1"/>
    <col min="8397" max="8397" width="11.42578125" style="652"/>
    <col min="8398" max="8399" width="10.7109375" style="652" customWidth="1"/>
    <col min="8400" max="8400" width="10.28515625" style="652" customWidth="1"/>
    <col min="8401" max="8401" width="11.28515625" style="652" customWidth="1"/>
    <col min="8402" max="8402" width="7.7109375" style="652" customWidth="1"/>
    <col min="8403" max="8403" width="10.140625" style="652" customWidth="1"/>
    <col min="8404" max="8404" width="6.5703125" style="652" customWidth="1"/>
    <col min="8405" max="8405" width="1.140625" style="652" customWidth="1"/>
    <col min="8406" max="8406" width="24.5703125" style="652" customWidth="1"/>
    <col min="8407" max="8407" width="9.85546875" style="652" customWidth="1"/>
    <col min="8408" max="8408" width="10.7109375" style="652" customWidth="1"/>
    <col min="8409" max="8409" width="10.85546875" style="652" customWidth="1"/>
    <col min="8410" max="8410" width="11.140625" style="652" customWidth="1"/>
    <col min="8411" max="8411" width="9.85546875" style="652" customWidth="1"/>
    <col min="8412" max="8412" width="1" style="652" customWidth="1"/>
    <col min="8413" max="8413" width="16.5703125" style="652" customWidth="1"/>
    <col min="8414" max="8414" width="0.5703125" style="652" customWidth="1"/>
    <col min="8415" max="8415" width="0.7109375" style="652" customWidth="1"/>
    <col min="8416" max="8416" width="27.85546875" style="652" customWidth="1"/>
    <col min="8417" max="8417" width="0.85546875" style="652" customWidth="1"/>
    <col min="8418" max="8418" width="27.42578125" style="652" customWidth="1"/>
    <col min="8419" max="8419" width="14.7109375" style="652" customWidth="1"/>
    <col min="8420" max="8420" width="0.42578125" style="652" customWidth="1"/>
    <col min="8421" max="8421" width="0.7109375" style="652" customWidth="1"/>
    <col min="8422" max="8422" width="21.7109375" style="652" customWidth="1"/>
    <col min="8423" max="8423" width="1.28515625" style="652" customWidth="1"/>
    <col min="8424" max="8424" width="21.140625" style="652" customWidth="1"/>
    <col min="8425" max="8629" width="11.42578125" style="652"/>
    <col min="8630" max="8630" width="0.7109375" style="652" customWidth="1"/>
    <col min="8631" max="8632" width="1.5703125" style="652" customWidth="1"/>
    <col min="8633" max="8633" width="16.42578125" style="652" customWidth="1"/>
    <col min="8634" max="8636" width="10.42578125" style="652" customWidth="1"/>
    <col min="8637" max="8637" width="8.7109375" style="652" customWidth="1"/>
    <col min="8638" max="8638" width="0.7109375" style="652" customWidth="1"/>
    <col min="8639" max="8639" width="3.140625" style="652" customWidth="1"/>
    <col min="8640" max="8640" width="1.140625" style="652" customWidth="1"/>
    <col min="8641" max="8641" width="18" style="652" customWidth="1"/>
    <col min="8642" max="8642" width="9.42578125" style="652" customWidth="1"/>
    <col min="8643" max="8643" width="8.7109375" style="652" customWidth="1"/>
    <col min="8644" max="8644" width="9.28515625" style="652" customWidth="1"/>
    <col min="8645" max="8645" width="10.140625" style="652" customWidth="1"/>
    <col min="8646" max="8646" width="5.140625" style="652" customWidth="1"/>
    <col min="8647" max="8647" width="10.140625" style="652" customWidth="1"/>
    <col min="8648" max="8648" width="6.42578125" style="652" customWidth="1"/>
    <col min="8649" max="8649" width="11.42578125" style="652"/>
    <col min="8650" max="8650" width="1.28515625" style="652" customWidth="1"/>
    <col min="8651" max="8651" width="1.42578125" style="652" customWidth="1"/>
    <col min="8652" max="8652" width="8.28515625" style="652" customWidth="1"/>
    <col min="8653" max="8653" width="11.42578125" style="652"/>
    <col min="8654" max="8655" width="10.7109375" style="652" customWidth="1"/>
    <col min="8656" max="8656" width="10.28515625" style="652" customWidth="1"/>
    <col min="8657" max="8657" width="11.28515625" style="652" customWidth="1"/>
    <col min="8658" max="8658" width="7.7109375" style="652" customWidth="1"/>
    <col min="8659" max="8659" width="10.140625" style="652" customWidth="1"/>
    <col min="8660" max="8660" width="6.5703125" style="652" customWidth="1"/>
    <col min="8661" max="8661" width="1.140625" style="652" customWidth="1"/>
    <col min="8662" max="8662" width="24.5703125" style="652" customWidth="1"/>
    <col min="8663" max="8663" width="9.85546875" style="652" customWidth="1"/>
    <col min="8664" max="8664" width="10.7109375" style="652" customWidth="1"/>
    <col min="8665" max="8665" width="10.85546875" style="652" customWidth="1"/>
    <col min="8666" max="8666" width="11.140625" style="652" customWidth="1"/>
    <col min="8667" max="8667" width="9.85546875" style="652" customWidth="1"/>
    <col min="8668" max="8668" width="1" style="652" customWidth="1"/>
    <col min="8669" max="8669" width="16.5703125" style="652" customWidth="1"/>
    <col min="8670" max="8670" width="0.5703125" style="652" customWidth="1"/>
    <col min="8671" max="8671" width="0.7109375" style="652" customWidth="1"/>
    <col min="8672" max="8672" width="27.85546875" style="652" customWidth="1"/>
    <col min="8673" max="8673" width="0.85546875" style="652" customWidth="1"/>
    <col min="8674" max="8674" width="27.42578125" style="652" customWidth="1"/>
    <col min="8675" max="8675" width="14.7109375" style="652" customWidth="1"/>
    <col min="8676" max="8676" width="0.42578125" style="652" customWidth="1"/>
    <col min="8677" max="8677" width="0.7109375" style="652" customWidth="1"/>
    <col min="8678" max="8678" width="21.7109375" style="652" customWidth="1"/>
    <col min="8679" max="8679" width="1.28515625" style="652" customWidth="1"/>
    <col min="8680" max="8680" width="21.140625" style="652" customWidth="1"/>
    <col min="8681" max="8885" width="11.42578125" style="652"/>
    <col min="8886" max="8886" width="0.7109375" style="652" customWidth="1"/>
    <col min="8887" max="8888" width="1.5703125" style="652" customWidth="1"/>
    <col min="8889" max="8889" width="16.42578125" style="652" customWidth="1"/>
    <col min="8890" max="8892" width="10.42578125" style="652" customWidth="1"/>
    <col min="8893" max="8893" width="8.7109375" style="652" customWidth="1"/>
    <col min="8894" max="8894" width="0.7109375" style="652" customWidth="1"/>
    <col min="8895" max="8895" width="3.140625" style="652" customWidth="1"/>
    <col min="8896" max="8896" width="1.140625" style="652" customWidth="1"/>
    <col min="8897" max="8897" width="18" style="652" customWidth="1"/>
    <col min="8898" max="8898" width="9.42578125" style="652" customWidth="1"/>
    <col min="8899" max="8899" width="8.7109375" style="652" customWidth="1"/>
    <col min="8900" max="8900" width="9.28515625" style="652" customWidth="1"/>
    <col min="8901" max="8901" width="10.140625" style="652" customWidth="1"/>
    <col min="8902" max="8902" width="5.140625" style="652" customWidth="1"/>
    <col min="8903" max="8903" width="10.140625" style="652" customWidth="1"/>
    <col min="8904" max="8904" width="6.42578125" style="652" customWidth="1"/>
    <col min="8905" max="8905" width="11.42578125" style="652"/>
    <col min="8906" max="8906" width="1.28515625" style="652" customWidth="1"/>
    <col min="8907" max="8907" width="1.42578125" style="652" customWidth="1"/>
    <col min="8908" max="8908" width="8.28515625" style="652" customWidth="1"/>
    <col min="8909" max="8909" width="11.42578125" style="652"/>
    <col min="8910" max="8911" width="10.7109375" style="652" customWidth="1"/>
    <col min="8912" max="8912" width="10.28515625" style="652" customWidth="1"/>
    <col min="8913" max="8913" width="11.28515625" style="652" customWidth="1"/>
    <col min="8914" max="8914" width="7.7109375" style="652" customWidth="1"/>
    <col min="8915" max="8915" width="10.140625" style="652" customWidth="1"/>
    <col min="8916" max="8916" width="6.5703125" style="652" customWidth="1"/>
    <col min="8917" max="8917" width="1.140625" style="652" customWidth="1"/>
    <col min="8918" max="8918" width="24.5703125" style="652" customWidth="1"/>
    <col min="8919" max="8919" width="9.85546875" style="652" customWidth="1"/>
    <col min="8920" max="8920" width="10.7109375" style="652" customWidth="1"/>
    <col min="8921" max="8921" width="10.85546875" style="652" customWidth="1"/>
    <col min="8922" max="8922" width="11.140625" style="652" customWidth="1"/>
    <col min="8923" max="8923" width="9.85546875" style="652" customWidth="1"/>
    <col min="8924" max="8924" width="1" style="652" customWidth="1"/>
    <col min="8925" max="8925" width="16.5703125" style="652" customWidth="1"/>
    <col min="8926" max="8926" width="0.5703125" style="652" customWidth="1"/>
    <col min="8927" max="8927" width="0.7109375" style="652" customWidth="1"/>
    <col min="8928" max="8928" width="27.85546875" style="652" customWidth="1"/>
    <col min="8929" max="8929" width="0.85546875" style="652" customWidth="1"/>
    <col min="8930" max="8930" width="27.42578125" style="652" customWidth="1"/>
    <col min="8931" max="8931" width="14.7109375" style="652" customWidth="1"/>
    <col min="8932" max="8932" width="0.42578125" style="652" customWidth="1"/>
    <col min="8933" max="8933" width="0.7109375" style="652" customWidth="1"/>
    <col min="8934" max="8934" width="21.7109375" style="652" customWidth="1"/>
    <col min="8935" max="8935" width="1.28515625" style="652" customWidth="1"/>
    <col min="8936" max="8936" width="21.140625" style="652" customWidth="1"/>
    <col min="8937" max="9141" width="11.42578125" style="652"/>
    <col min="9142" max="9142" width="0.7109375" style="652" customWidth="1"/>
    <col min="9143" max="9144" width="1.5703125" style="652" customWidth="1"/>
    <col min="9145" max="9145" width="16.42578125" style="652" customWidth="1"/>
    <col min="9146" max="9148" width="10.42578125" style="652" customWidth="1"/>
    <col min="9149" max="9149" width="8.7109375" style="652" customWidth="1"/>
    <col min="9150" max="9150" width="0.7109375" style="652" customWidth="1"/>
    <col min="9151" max="9151" width="3.140625" style="652" customWidth="1"/>
    <col min="9152" max="9152" width="1.140625" style="652" customWidth="1"/>
    <col min="9153" max="9153" width="18" style="652" customWidth="1"/>
    <col min="9154" max="9154" width="9.42578125" style="652" customWidth="1"/>
    <col min="9155" max="9155" width="8.7109375" style="652" customWidth="1"/>
    <col min="9156" max="9156" width="9.28515625" style="652" customWidth="1"/>
    <col min="9157" max="9157" width="10.140625" style="652" customWidth="1"/>
    <col min="9158" max="9158" width="5.140625" style="652" customWidth="1"/>
    <col min="9159" max="9159" width="10.140625" style="652" customWidth="1"/>
    <col min="9160" max="9160" width="6.42578125" style="652" customWidth="1"/>
    <col min="9161" max="9161" width="11.42578125" style="652"/>
    <col min="9162" max="9162" width="1.28515625" style="652" customWidth="1"/>
    <col min="9163" max="9163" width="1.42578125" style="652" customWidth="1"/>
    <col min="9164" max="9164" width="8.28515625" style="652" customWidth="1"/>
    <col min="9165" max="9165" width="11.42578125" style="652"/>
    <col min="9166" max="9167" width="10.7109375" style="652" customWidth="1"/>
    <col min="9168" max="9168" width="10.28515625" style="652" customWidth="1"/>
    <col min="9169" max="9169" width="11.28515625" style="652" customWidth="1"/>
    <col min="9170" max="9170" width="7.7109375" style="652" customWidth="1"/>
    <col min="9171" max="9171" width="10.140625" style="652" customWidth="1"/>
    <col min="9172" max="9172" width="6.5703125" style="652" customWidth="1"/>
    <col min="9173" max="9173" width="1.140625" style="652" customWidth="1"/>
    <col min="9174" max="9174" width="24.5703125" style="652" customWidth="1"/>
    <col min="9175" max="9175" width="9.85546875" style="652" customWidth="1"/>
    <col min="9176" max="9176" width="10.7109375" style="652" customWidth="1"/>
    <col min="9177" max="9177" width="10.85546875" style="652" customWidth="1"/>
    <col min="9178" max="9178" width="11.140625" style="652" customWidth="1"/>
    <col min="9179" max="9179" width="9.85546875" style="652" customWidth="1"/>
    <col min="9180" max="9180" width="1" style="652" customWidth="1"/>
    <col min="9181" max="9181" width="16.5703125" style="652" customWidth="1"/>
    <col min="9182" max="9182" width="0.5703125" style="652" customWidth="1"/>
    <col min="9183" max="9183" width="0.7109375" style="652" customWidth="1"/>
    <col min="9184" max="9184" width="27.85546875" style="652" customWidth="1"/>
    <col min="9185" max="9185" width="0.85546875" style="652" customWidth="1"/>
    <col min="9186" max="9186" width="27.42578125" style="652" customWidth="1"/>
    <col min="9187" max="9187" width="14.7109375" style="652" customWidth="1"/>
    <col min="9188" max="9188" width="0.42578125" style="652" customWidth="1"/>
    <col min="9189" max="9189" width="0.7109375" style="652" customWidth="1"/>
    <col min="9190" max="9190" width="21.7109375" style="652" customWidth="1"/>
    <col min="9191" max="9191" width="1.28515625" style="652" customWidth="1"/>
    <col min="9192" max="9192" width="21.140625" style="652" customWidth="1"/>
    <col min="9193" max="9397" width="11.42578125" style="652"/>
    <col min="9398" max="9398" width="0.7109375" style="652" customWidth="1"/>
    <col min="9399" max="9400" width="1.5703125" style="652" customWidth="1"/>
    <col min="9401" max="9401" width="16.42578125" style="652" customWidth="1"/>
    <col min="9402" max="9404" width="10.42578125" style="652" customWidth="1"/>
    <col min="9405" max="9405" width="8.7109375" style="652" customWidth="1"/>
    <col min="9406" max="9406" width="0.7109375" style="652" customWidth="1"/>
    <col min="9407" max="9407" width="3.140625" style="652" customWidth="1"/>
    <col min="9408" max="9408" width="1.140625" style="652" customWidth="1"/>
    <col min="9409" max="9409" width="18" style="652" customWidth="1"/>
    <col min="9410" max="9410" width="9.42578125" style="652" customWidth="1"/>
    <col min="9411" max="9411" width="8.7109375" style="652" customWidth="1"/>
    <col min="9412" max="9412" width="9.28515625" style="652" customWidth="1"/>
    <col min="9413" max="9413" width="10.140625" style="652" customWidth="1"/>
    <col min="9414" max="9414" width="5.140625" style="652" customWidth="1"/>
    <col min="9415" max="9415" width="10.140625" style="652" customWidth="1"/>
    <col min="9416" max="9416" width="6.42578125" style="652" customWidth="1"/>
    <col min="9417" max="9417" width="11.42578125" style="652"/>
    <col min="9418" max="9418" width="1.28515625" style="652" customWidth="1"/>
    <col min="9419" max="9419" width="1.42578125" style="652" customWidth="1"/>
    <col min="9420" max="9420" width="8.28515625" style="652" customWidth="1"/>
    <col min="9421" max="9421" width="11.42578125" style="652"/>
    <col min="9422" max="9423" width="10.7109375" style="652" customWidth="1"/>
    <col min="9424" max="9424" width="10.28515625" style="652" customWidth="1"/>
    <col min="9425" max="9425" width="11.28515625" style="652" customWidth="1"/>
    <col min="9426" max="9426" width="7.7109375" style="652" customWidth="1"/>
    <col min="9427" max="9427" width="10.140625" style="652" customWidth="1"/>
    <col min="9428" max="9428" width="6.5703125" style="652" customWidth="1"/>
    <col min="9429" max="9429" width="1.140625" style="652" customWidth="1"/>
    <col min="9430" max="9430" width="24.5703125" style="652" customWidth="1"/>
    <col min="9431" max="9431" width="9.85546875" style="652" customWidth="1"/>
    <col min="9432" max="9432" width="10.7109375" style="652" customWidth="1"/>
    <col min="9433" max="9433" width="10.85546875" style="652" customWidth="1"/>
    <col min="9434" max="9434" width="11.140625" style="652" customWidth="1"/>
    <col min="9435" max="9435" width="9.85546875" style="652" customWidth="1"/>
    <col min="9436" max="9436" width="1" style="652" customWidth="1"/>
    <col min="9437" max="9437" width="16.5703125" style="652" customWidth="1"/>
    <col min="9438" max="9438" width="0.5703125" style="652" customWidth="1"/>
    <col min="9439" max="9439" width="0.7109375" style="652" customWidth="1"/>
    <col min="9440" max="9440" width="27.85546875" style="652" customWidth="1"/>
    <col min="9441" max="9441" width="0.85546875" style="652" customWidth="1"/>
    <col min="9442" max="9442" width="27.42578125" style="652" customWidth="1"/>
    <col min="9443" max="9443" width="14.7109375" style="652" customWidth="1"/>
    <col min="9444" max="9444" width="0.42578125" style="652" customWidth="1"/>
    <col min="9445" max="9445" width="0.7109375" style="652" customWidth="1"/>
    <col min="9446" max="9446" width="21.7109375" style="652" customWidth="1"/>
    <col min="9447" max="9447" width="1.28515625" style="652" customWidth="1"/>
    <col min="9448" max="9448" width="21.140625" style="652" customWidth="1"/>
    <col min="9449" max="9653" width="11.42578125" style="652"/>
    <col min="9654" max="9654" width="0.7109375" style="652" customWidth="1"/>
    <col min="9655" max="9656" width="1.5703125" style="652" customWidth="1"/>
    <col min="9657" max="9657" width="16.42578125" style="652" customWidth="1"/>
    <col min="9658" max="9660" width="10.42578125" style="652" customWidth="1"/>
    <col min="9661" max="9661" width="8.7109375" style="652" customWidth="1"/>
    <col min="9662" max="9662" width="0.7109375" style="652" customWidth="1"/>
    <col min="9663" max="9663" width="3.140625" style="652" customWidth="1"/>
    <col min="9664" max="9664" width="1.140625" style="652" customWidth="1"/>
    <col min="9665" max="9665" width="18" style="652" customWidth="1"/>
    <col min="9666" max="9666" width="9.42578125" style="652" customWidth="1"/>
    <col min="9667" max="9667" width="8.7109375" style="652" customWidth="1"/>
    <col min="9668" max="9668" width="9.28515625" style="652" customWidth="1"/>
    <col min="9669" max="9669" width="10.140625" style="652" customWidth="1"/>
    <col min="9670" max="9670" width="5.140625" style="652" customWidth="1"/>
    <col min="9671" max="9671" width="10.140625" style="652" customWidth="1"/>
    <col min="9672" max="9672" width="6.42578125" style="652" customWidth="1"/>
    <col min="9673" max="9673" width="11.42578125" style="652"/>
    <col min="9674" max="9674" width="1.28515625" style="652" customWidth="1"/>
    <col min="9675" max="9675" width="1.42578125" style="652" customWidth="1"/>
    <col min="9676" max="9676" width="8.28515625" style="652" customWidth="1"/>
    <col min="9677" max="9677" width="11.42578125" style="652"/>
    <col min="9678" max="9679" width="10.7109375" style="652" customWidth="1"/>
    <col min="9680" max="9680" width="10.28515625" style="652" customWidth="1"/>
    <col min="9681" max="9681" width="11.28515625" style="652" customWidth="1"/>
    <col min="9682" max="9682" width="7.7109375" style="652" customWidth="1"/>
    <col min="9683" max="9683" width="10.140625" style="652" customWidth="1"/>
    <col min="9684" max="9684" width="6.5703125" style="652" customWidth="1"/>
    <col min="9685" max="9685" width="1.140625" style="652" customWidth="1"/>
    <col min="9686" max="9686" width="24.5703125" style="652" customWidth="1"/>
    <col min="9687" max="9687" width="9.85546875" style="652" customWidth="1"/>
    <col min="9688" max="9688" width="10.7109375" style="652" customWidth="1"/>
    <col min="9689" max="9689" width="10.85546875" style="652" customWidth="1"/>
    <col min="9690" max="9690" width="11.140625" style="652" customWidth="1"/>
    <col min="9691" max="9691" width="9.85546875" style="652" customWidth="1"/>
    <col min="9692" max="9692" width="1" style="652" customWidth="1"/>
    <col min="9693" max="9693" width="16.5703125" style="652" customWidth="1"/>
    <col min="9694" max="9694" width="0.5703125" style="652" customWidth="1"/>
    <col min="9695" max="9695" width="0.7109375" style="652" customWidth="1"/>
    <col min="9696" max="9696" width="27.85546875" style="652" customWidth="1"/>
    <col min="9697" max="9697" width="0.85546875" style="652" customWidth="1"/>
    <col min="9698" max="9698" width="27.42578125" style="652" customWidth="1"/>
    <col min="9699" max="9699" width="14.7109375" style="652" customWidth="1"/>
    <col min="9700" max="9700" width="0.42578125" style="652" customWidth="1"/>
    <col min="9701" max="9701" width="0.7109375" style="652" customWidth="1"/>
    <col min="9702" max="9702" width="21.7109375" style="652" customWidth="1"/>
    <col min="9703" max="9703" width="1.28515625" style="652" customWidth="1"/>
    <col min="9704" max="9704" width="21.140625" style="652" customWidth="1"/>
    <col min="9705" max="9909" width="11.42578125" style="652"/>
    <col min="9910" max="9910" width="0.7109375" style="652" customWidth="1"/>
    <col min="9911" max="9912" width="1.5703125" style="652" customWidth="1"/>
    <col min="9913" max="9913" width="16.42578125" style="652" customWidth="1"/>
    <col min="9914" max="9916" width="10.42578125" style="652" customWidth="1"/>
    <col min="9917" max="9917" width="8.7109375" style="652" customWidth="1"/>
    <col min="9918" max="9918" width="0.7109375" style="652" customWidth="1"/>
    <col min="9919" max="9919" width="3.140625" style="652" customWidth="1"/>
    <col min="9920" max="9920" width="1.140625" style="652" customWidth="1"/>
    <col min="9921" max="9921" width="18" style="652" customWidth="1"/>
    <col min="9922" max="9922" width="9.42578125" style="652" customWidth="1"/>
    <col min="9923" max="9923" width="8.7109375" style="652" customWidth="1"/>
    <col min="9924" max="9924" width="9.28515625" style="652" customWidth="1"/>
    <col min="9925" max="9925" width="10.140625" style="652" customWidth="1"/>
    <col min="9926" max="9926" width="5.140625" style="652" customWidth="1"/>
    <col min="9927" max="9927" width="10.140625" style="652" customWidth="1"/>
    <col min="9928" max="9928" width="6.42578125" style="652" customWidth="1"/>
    <col min="9929" max="9929" width="11.42578125" style="652"/>
    <col min="9930" max="9930" width="1.28515625" style="652" customWidth="1"/>
    <col min="9931" max="9931" width="1.42578125" style="652" customWidth="1"/>
    <col min="9932" max="9932" width="8.28515625" style="652" customWidth="1"/>
    <col min="9933" max="9933" width="11.42578125" style="652"/>
    <col min="9934" max="9935" width="10.7109375" style="652" customWidth="1"/>
    <col min="9936" max="9936" width="10.28515625" style="652" customWidth="1"/>
    <col min="9937" max="9937" width="11.28515625" style="652" customWidth="1"/>
    <col min="9938" max="9938" width="7.7109375" style="652" customWidth="1"/>
    <col min="9939" max="9939" width="10.140625" style="652" customWidth="1"/>
    <col min="9940" max="9940" width="6.5703125" style="652" customWidth="1"/>
    <col min="9941" max="9941" width="1.140625" style="652" customWidth="1"/>
    <col min="9942" max="9942" width="24.5703125" style="652" customWidth="1"/>
    <col min="9943" max="9943" width="9.85546875" style="652" customWidth="1"/>
    <col min="9944" max="9944" width="10.7109375" style="652" customWidth="1"/>
    <col min="9945" max="9945" width="10.85546875" style="652" customWidth="1"/>
    <col min="9946" max="9946" width="11.140625" style="652" customWidth="1"/>
    <col min="9947" max="9947" width="9.85546875" style="652" customWidth="1"/>
    <col min="9948" max="9948" width="1" style="652" customWidth="1"/>
    <col min="9949" max="9949" width="16.5703125" style="652" customWidth="1"/>
    <col min="9950" max="9950" width="0.5703125" style="652" customWidth="1"/>
    <col min="9951" max="9951" width="0.7109375" style="652" customWidth="1"/>
    <col min="9952" max="9952" width="27.85546875" style="652" customWidth="1"/>
    <col min="9953" max="9953" width="0.85546875" style="652" customWidth="1"/>
    <col min="9954" max="9954" width="27.42578125" style="652" customWidth="1"/>
    <col min="9955" max="9955" width="14.7109375" style="652" customWidth="1"/>
    <col min="9956" max="9956" width="0.42578125" style="652" customWidth="1"/>
    <col min="9957" max="9957" width="0.7109375" style="652" customWidth="1"/>
    <col min="9958" max="9958" width="21.7109375" style="652" customWidth="1"/>
    <col min="9959" max="9959" width="1.28515625" style="652" customWidth="1"/>
    <col min="9960" max="9960" width="21.140625" style="652" customWidth="1"/>
    <col min="9961" max="10165" width="11.42578125" style="652"/>
    <col min="10166" max="10166" width="0.7109375" style="652" customWidth="1"/>
    <col min="10167" max="10168" width="1.5703125" style="652" customWidth="1"/>
    <col min="10169" max="10169" width="16.42578125" style="652" customWidth="1"/>
    <col min="10170" max="10172" width="10.42578125" style="652" customWidth="1"/>
    <col min="10173" max="10173" width="8.7109375" style="652" customWidth="1"/>
    <col min="10174" max="10174" width="0.7109375" style="652" customWidth="1"/>
    <col min="10175" max="10175" width="3.140625" style="652" customWidth="1"/>
    <col min="10176" max="10176" width="1.140625" style="652" customWidth="1"/>
    <col min="10177" max="10177" width="18" style="652" customWidth="1"/>
    <col min="10178" max="10178" width="9.42578125" style="652" customWidth="1"/>
    <col min="10179" max="10179" width="8.7109375" style="652" customWidth="1"/>
    <col min="10180" max="10180" width="9.28515625" style="652" customWidth="1"/>
    <col min="10181" max="10181" width="10.140625" style="652" customWidth="1"/>
    <col min="10182" max="10182" width="5.140625" style="652" customWidth="1"/>
    <col min="10183" max="10183" width="10.140625" style="652" customWidth="1"/>
    <col min="10184" max="10184" width="6.42578125" style="652" customWidth="1"/>
    <col min="10185" max="10185" width="11.42578125" style="652"/>
    <col min="10186" max="10186" width="1.28515625" style="652" customWidth="1"/>
    <col min="10187" max="10187" width="1.42578125" style="652" customWidth="1"/>
    <col min="10188" max="10188" width="8.28515625" style="652" customWidth="1"/>
    <col min="10189" max="10189" width="11.42578125" style="652"/>
    <col min="10190" max="10191" width="10.7109375" style="652" customWidth="1"/>
    <col min="10192" max="10192" width="10.28515625" style="652" customWidth="1"/>
    <col min="10193" max="10193" width="11.28515625" style="652" customWidth="1"/>
    <col min="10194" max="10194" width="7.7109375" style="652" customWidth="1"/>
    <col min="10195" max="10195" width="10.140625" style="652" customWidth="1"/>
    <col min="10196" max="10196" width="6.5703125" style="652" customWidth="1"/>
    <col min="10197" max="10197" width="1.140625" style="652" customWidth="1"/>
    <col min="10198" max="10198" width="24.5703125" style="652" customWidth="1"/>
    <col min="10199" max="10199" width="9.85546875" style="652" customWidth="1"/>
    <col min="10200" max="10200" width="10.7109375" style="652" customWidth="1"/>
    <col min="10201" max="10201" width="10.85546875" style="652" customWidth="1"/>
    <col min="10202" max="10202" width="11.140625" style="652" customWidth="1"/>
    <col min="10203" max="10203" width="9.85546875" style="652" customWidth="1"/>
    <col min="10204" max="10204" width="1" style="652" customWidth="1"/>
    <col min="10205" max="10205" width="16.5703125" style="652" customWidth="1"/>
    <col min="10206" max="10206" width="0.5703125" style="652" customWidth="1"/>
    <col min="10207" max="10207" width="0.7109375" style="652" customWidth="1"/>
    <col min="10208" max="10208" width="27.85546875" style="652" customWidth="1"/>
    <col min="10209" max="10209" width="0.85546875" style="652" customWidth="1"/>
    <col min="10210" max="10210" width="27.42578125" style="652" customWidth="1"/>
    <col min="10211" max="10211" width="14.7109375" style="652" customWidth="1"/>
    <col min="10212" max="10212" width="0.42578125" style="652" customWidth="1"/>
    <col min="10213" max="10213" width="0.7109375" style="652" customWidth="1"/>
    <col min="10214" max="10214" width="21.7109375" style="652" customWidth="1"/>
    <col min="10215" max="10215" width="1.28515625" style="652" customWidth="1"/>
    <col min="10216" max="10216" width="21.140625" style="652" customWidth="1"/>
    <col min="10217" max="10421" width="11.42578125" style="652"/>
    <col min="10422" max="10422" width="0.7109375" style="652" customWidth="1"/>
    <col min="10423" max="10424" width="1.5703125" style="652" customWidth="1"/>
    <col min="10425" max="10425" width="16.42578125" style="652" customWidth="1"/>
    <col min="10426" max="10428" width="10.42578125" style="652" customWidth="1"/>
    <col min="10429" max="10429" width="8.7109375" style="652" customWidth="1"/>
    <col min="10430" max="10430" width="0.7109375" style="652" customWidth="1"/>
    <col min="10431" max="10431" width="3.140625" style="652" customWidth="1"/>
    <col min="10432" max="10432" width="1.140625" style="652" customWidth="1"/>
    <col min="10433" max="10433" width="18" style="652" customWidth="1"/>
    <col min="10434" max="10434" width="9.42578125" style="652" customWidth="1"/>
    <col min="10435" max="10435" width="8.7109375" style="652" customWidth="1"/>
    <col min="10436" max="10436" width="9.28515625" style="652" customWidth="1"/>
    <col min="10437" max="10437" width="10.140625" style="652" customWidth="1"/>
    <col min="10438" max="10438" width="5.140625" style="652" customWidth="1"/>
    <col min="10439" max="10439" width="10.140625" style="652" customWidth="1"/>
    <col min="10440" max="10440" width="6.42578125" style="652" customWidth="1"/>
    <col min="10441" max="10441" width="11.42578125" style="652"/>
    <col min="10442" max="10442" width="1.28515625" style="652" customWidth="1"/>
    <col min="10443" max="10443" width="1.42578125" style="652" customWidth="1"/>
    <col min="10444" max="10444" width="8.28515625" style="652" customWidth="1"/>
    <col min="10445" max="10445" width="11.42578125" style="652"/>
    <col min="10446" max="10447" width="10.7109375" style="652" customWidth="1"/>
    <col min="10448" max="10448" width="10.28515625" style="652" customWidth="1"/>
    <col min="10449" max="10449" width="11.28515625" style="652" customWidth="1"/>
    <col min="10450" max="10450" width="7.7109375" style="652" customWidth="1"/>
    <col min="10451" max="10451" width="10.140625" style="652" customWidth="1"/>
    <col min="10452" max="10452" width="6.5703125" style="652" customWidth="1"/>
    <col min="10453" max="10453" width="1.140625" style="652" customWidth="1"/>
    <col min="10454" max="10454" width="24.5703125" style="652" customWidth="1"/>
    <col min="10455" max="10455" width="9.85546875" style="652" customWidth="1"/>
    <col min="10456" max="10456" width="10.7109375" style="652" customWidth="1"/>
    <col min="10457" max="10457" width="10.85546875" style="652" customWidth="1"/>
    <col min="10458" max="10458" width="11.140625" style="652" customWidth="1"/>
    <col min="10459" max="10459" width="9.85546875" style="652" customWidth="1"/>
    <col min="10460" max="10460" width="1" style="652" customWidth="1"/>
    <col min="10461" max="10461" width="16.5703125" style="652" customWidth="1"/>
    <col min="10462" max="10462" width="0.5703125" style="652" customWidth="1"/>
    <col min="10463" max="10463" width="0.7109375" style="652" customWidth="1"/>
    <col min="10464" max="10464" width="27.85546875" style="652" customWidth="1"/>
    <col min="10465" max="10465" width="0.85546875" style="652" customWidth="1"/>
    <col min="10466" max="10466" width="27.42578125" style="652" customWidth="1"/>
    <col min="10467" max="10467" width="14.7109375" style="652" customWidth="1"/>
    <col min="10468" max="10468" width="0.42578125" style="652" customWidth="1"/>
    <col min="10469" max="10469" width="0.7109375" style="652" customWidth="1"/>
    <col min="10470" max="10470" width="21.7109375" style="652" customWidth="1"/>
    <col min="10471" max="10471" width="1.28515625" style="652" customWidth="1"/>
    <col min="10472" max="10472" width="21.140625" style="652" customWidth="1"/>
    <col min="10473" max="10677" width="11.42578125" style="652"/>
    <col min="10678" max="10678" width="0.7109375" style="652" customWidth="1"/>
    <col min="10679" max="10680" width="1.5703125" style="652" customWidth="1"/>
    <col min="10681" max="10681" width="16.42578125" style="652" customWidth="1"/>
    <col min="10682" max="10684" width="10.42578125" style="652" customWidth="1"/>
    <col min="10685" max="10685" width="8.7109375" style="652" customWidth="1"/>
    <col min="10686" max="10686" width="0.7109375" style="652" customWidth="1"/>
    <col min="10687" max="10687" width="3.140625" style="652" customWidth="1"/>
    <col min="10688" max="10688" width="1.140625" style="652" customWidth="1"/>
    <col min="10689" max="10689" width="18" style="652" customWidth="1"/>
    <col min="10690" max="10690" width="9.42578125" style="652" customWidth="1"/>
    <col min="10691" max="10691" width="8.7109375" style="652" customWidth="1"/>
    <col min="10692" max="10692" width="9.28515625" style="652" customWidth="1"/>
    <col min="10693" max="10693" width="10.140625" style="652" customWidth="1"/>
    <col min="10694" max="10694" width="5.140625" style="652" customWidth="1"/>
    <col min="10695" max="10695" width="10.140625" style="652" customWidth="1"/>
    <col min="10696" max="10696" width="6.42578125" style="652" customWidth="1"/>
    <col min="10697" max="10697" width="11.42578125" style="652"/>
    <col min="10698" max="10698" width="1.28515625" style="652" customWidth="1"/>
    <col min="10699" max="10699" width="1.42578125" style="652" customWidth="1"/>
    <col min="10700" max="10700" width="8.28515625" style="652" customWidth="1"/>
    <col min="10701" max="10701" width="11.42578125" style="652"/>
    <col min="10702" max="10703" width="10.7109375" style="652" customWidth="1"/>
    <col min="10704" max="10704" width="10.28515625" style="652" customWidth="1"/>
    <col min="10705" max="10705" width="11.28515625" style="652" customWidth="1"/>
    <col min="10706" max="10706" width="7.7109375" style="652" customWidth="1"/>
    <col min="10707" max="10707" width="10.140625" style="652" customWidth="1"/>
    <col min="10708" max="10708" width="6.5703125" style="652" customWidth="1"/>
    <col min="10709" max="10709" width="1.140625" style="652" customWidth="1"/>
    <col min="10710" max="10710" width="24.5703125" style="652" customWidth="1"/>
    <col min="10711" max="10711" width="9.85546875" style="652" customWidth="1"/>
    <col min="10712" max="10712" width="10.7109375" style="652" customWidth="1"/>
    <col min="10713" max="10713" width="10.85546875" style="652" customWidth="1"/>
    <col min="10714" max="10714" width="11.140625" style="652" customWidth="1"/>
    <col min="10715" max="10715" width="9.85546875" style="652" customWidth="1"/>
    <col min="10716" max="10716" width="1" style="652" customWidth="1"/>
    <col min="10717" max="10717" width="16.5703125" style="652" customWidth="1"/>
    <col min="10718" max="10718" width="0.5703125" style="652" customWidth="1"/>
    <col min="10719" max="10719" width="0.7109375" style="652" customWidth="1"/>
    <col min="10720" max="10720" width="27.85546875" style="652" customWidth="1"/>
    <col min="10721" max="10721" width="0.85546875" style="652" customWidth="1"/>
    <col min="10722" max="10722" width="27.42578125" style="652" customWidth="1"/>
    <col min="10723" max="10723" width="14.7109375" style="652" customWidth="1"/>
    <col min="10724" max="10724" width="0.42578125" style="652" customWidth="1"/>
    <col min="10725" max="10725" width="0.7109375" style="652" customWidth="1"/>
    <col min="10726" max="10726" width="21.7109375" style="652" customWidth="1"/>
    <col min="10727" max="10727" width="1.28515625" style="652" customWidth="1"/>
    <col min="10728" max="10728" width="21.140625" style="652" customWidth="1"/>
    <col min="10729" max="10933" width="11.42578125" style="652"/>
    <col min="10934" max="10934" width="0.7109375" style="652" customWidth="1"/>
    <col min="10935" max="10936" width="1.5703125" style="652" customWidth="1"/>
    <col min="10937" max="10937" width="16.42578125" style="652" customWidth="1"/>
    <col min="10938" max="10940" width="10.42578125" style="652" customWidth="1"/>
    <col min="10941" max="10941" width="8.7109375" style="652" customWidth="1"/>
    <col min="10942" max="10942" width="0.7109375" style="652" customWidth="1"/>
    <col min="10943" max="10943" width="3.140625" style="652" customWidth="1"/>
    <col min="10944" max="10944" width="1.140625" style="652" customWidth="1"/>
    <col min="10945" max="10945" width="18" style="652" customWidth="1"/>
    <col min="10946" max="10946" width="9.42578125" style="652" customWidth="1"/>
    <col min="10947" max="10947" width="8.7109375" style="652" customWidth="1"/>
    <col min="10948" max="10948" width="9.28515625" style="652" customWidth="1"/>
    <col min="10949" max="10949" width="10.140625" style="652" customWidth="1"/>
    <col min="10950" max="10950" width="5.140625" style="652" customWidth="1"/>
    <col min="10951" max="10951" width="10.140625" style="652" customWidth="1"/>
    <col min="10952" max="10952" width="6.42578125" style="652" customWidth="1"/>
    <col min="10953" max="10953" width="11.42578125" style="652"/>
    <col min="10954" max="10954" width="1.28515625" style="652" customWidth="1"/>
    <col min="10955" max="10955" width="1.42578125" style="652" customWidth="1"/>
    <col min="10956" max="10956" width="8.28515625" style="652" customWidth="1"/>
    <col min="10957" max="10957" width="11.42578125" style="652"/>
    <col min="10958" max="10959" width="10.7109375" style="652" customWidth="1"/>
    <col min="10960" max="10960" width="10.28515625" style="652" customWidth="1"/>
    <col min="10961" max="10961" width="11.28515625" style="652" customWidth="1"/>
    <col min="10962" max="10962" width="7.7109375" style="652" customWidth="1"/>
    <col min="10963" max="10963" width="10.140625" style="652" customWidth="1"/>
    <col min="10964" max="10964" width="6.5703125" style="652" customWidth="1"/>
    <col min="10965" max="10965" width="1.140625" style="652" customWidth="1"/>
    <col min="10966" max="10966" width="24.5703125" style="652" customWidth="1"/>
    <col min="10967" max="10967" width="9.85546875" style="652" customWidth="1"/>
    <col min="10968" max="10968" width="10.7109375" style="652" customWidth="1"/>
    <col min="10969" max="10969" width="10.85546875" style="652" customWidth="1"/>
    <col min="10970" max="10970" width="11.140625" style="652" customWidth="1"/>
    <col min="10971" max="10971" width="9.85546875" style="652" customWidth="1"/>
    <col min="10972" max="10972" width="1" style="652" customWidth="1"/>
    <col min="10973" max="10973" width="16.5703125" style="652" customWidth="1"/>
    <col min="10974" max="10974" width="0.5703125" style="652" customWidth="1"/>
    <col min="10975" max="10975" width="0.7109375" style="652" customWidth="1"/>
    <col min="10976" max="10976" width="27.85546875" style="652" customWidth="1"/>
    <col min="10977" max="10977" width="0.85546875" style="652" customWidth="1"/>
    <col min="10978" max="10978" width="27.42578125" style="652" customWidth="1"/>
    <col min="10979" max="10979" width="14.7109375" style="652" customWidth="1"/>
    <col min="10980" max="10980" width="0.42578125" style="652" customWidth="1"/>
    <col min="10981" max="10981" width="0.7109375" style="652" customWidth="1"/>
    <col min="10982" max="10982" width="21.7109375" style="652" customWidth="1"/>
    <col min="10983" max="10983" width="1.28515625" style="652" customWidth="1"/>
    <col min="10984" max="10984" width="21.140625" style="652" customWidth="1"/>
    <col min="10985" max="11189" width="11.42578125" style="652"/>
    <col min="11190" max="11190" width="0.7109375" style="652" customWidth="1"/>
    <col min="11191" max="11192" width="1.5703125" style="652" customWidth="1"/>
    <col min="11193" max="11193" width="16.42578125" style="652" customWidth="1"/>
    <col min="11194" max="11196" width="10.42578125" style="652" customWidth="1"/>
    <col min="11197" max="11197" width="8.7109375" style="652" customWidth="1"/>
    <col min="11198" max="11198" width="0.7109375" style="652" customWidth="1"/>
    <col min="11199" max="11199" width="3.140625" style="652" customWidth="1"/>
    <col min="11200" max="11200" width="1.140625" style="652" customWidth="1"/>
    <col min="11201" max="11201" width="18" style="652" customWidth="1"/>
    <col min="11202" max="11202" width="9.42578125" style="652" customWidth="1"/>
    <col min="11203" max="11203" width="8.7109375" style="652" customWidth="1"/>
    <col min="11204" max="11204" width="9.28515625" style="652" customWidth="1"/>
    <col min="11205" max="11205" width="10.140625" style="652" customWidth="1"/>
    <col min="11206" max="11206" width="5.140625" style="652" customWidth="1"/>
    <col min="11207" max="11207" width="10.140625" style="652" customWidth="1"/>
    <col min="11208" max="11208" width="6.42578125" style="652" customWidth="1"/>
    <col min="11209" max="11209" width="11.42578125" style="652"/>
    <col min="11210" max="11210" width="1.28515625" style="652" customWidth="1"/>
    <col min="11211" max="11211" width="1.42578125" style="652" customWidth="1"/>
    <col min="11212" max="11212" width="8.28515625" style="652" customWidth="1"/>
    <col min="11213" max="11213" width="11.42578125" style="652"/>
    <col min="11214" max="11215" width="10.7109375" style="652" customWidth="1"/>
    <col min="11216" max="11216" width="10.28515625" style="652" customWidth="1"/>
    <col min="11217" max="11217" width="11.28515625" style="652" customWidth="1"/>
    <col min="11218" max="11218" width="7.7109375" style="652" customWidth="1"/>
    <col min="11219" max="11219" width="10.140625" style="652" customWidth="1"/>
    <col min="11220" max="11220" width="6.5703125" style="652" customWidth="1"/>
    <col min="11221" max="11221" width="1.140625" style="652" customWidth="1"/>
    <col min="11222" max="11222" width="24.5703125" style="652" customWidth="1"/>
    <col min="11223" max="11223" width="9.85546875" style="652" customWidth="1"/>
    <col min="11224" max="11224" width="10.7109375" style="652" customWidth="1"/>
    <col min="11225" max="11225" width="10.85546875" style="652" customWidth="1"/>
    <col min="11226" max="11226" width="11.140625" style="652" customWidth="1"/>
    <col min="11227" max="11227" width="9.85546875" style="652" customWidth="1"/>
    <col min="11228" max="11228" width="1" style="652" customWidth="1"/>
    <col min="11229" max="11229" width="16.5703125" style="652" customWidth="1"/>
    <col min="11230" max="11230" width="0.5703125" style="652" customWidth="1"/>
    <col min="11231" max="11231" width="0.7109375" style="652" customWidth="1"/>
    <col min="11232" max="11232" width="27.85546875" style="652" customWidth="1"/>
    <col min="11233" max="11233" width="0.85546875" style="652" customWidth="1"/>
    <col min="11234" max="11234" width="27.42578125" style="652" customWidth="1"/>
    <col min="11235" max="11235" width="14.7109375" style="652" customWidth="1"/>
    <col min="11236" max="11236" width="0.42578125" style="652" customWidth="1"/>
    <col min="11237" max="11237" width="0.7109375" style="652" customWidth="1"/>
    <col min="11238" max="11238" width="21.7109375" style="652" customWidth="1"/>
    <col min="11239" max="11239" width="1.28515625" style="652" customWidth="1"/>
    <col min="11240" max="11240" width="21.140625" style="652" customWidth="1"/>
    <col min="11241" max="11445" width="11.42578125" style="652"/>
    <col min="11446" max="11446" width="0.7109375" style="652" customWidth="1"/>
    <col min="11447" max="11448" width="1.5703125" style="652" customWidth="1"/>
    <col min="11449" max="11449" width="16.42578125" style="652" customWidth="1"/>
    <col min="11450" max="11452" width="10.42578125" style="652" customWidth="1"/>
    <col min="11453" max="11453" width="8.7109375" style="652" customWidth="1"/>
    <col min="11454" max="11454" width="0.7109375" style="652" customWidth="1"/>
    <col min="11455" max="11455" width="3.140625" style="652" customWidth="1"/>
    <col min="11456" max="11456" width="1.140625" style="652" customWidth="1"/>
    <col min="11457" max="11457" width="18" style="652" customWidth="1"/>
    <col min="11458" max="11458" width="9.42578125" style="652" customWidth="1"/>
    <col min="11459" max="11459" width="8.7109375" style="652" customWidth="1"/>
    <col min="11460" max="11460" width="9.28515625" style="652" customWidth="1"/>
    <col min="11461" max="11461" width="10.140625" style="652" customWidth="1"/>
    <col min="11462" max="11462" width="5.140625" style="652" customWidth="1"/>
    <col min="11463" max="11463" width="10.140625" style="652" customWidth="1"/>
    <col min="11464" max="11464" width="6.42578125" style="652" customWidth="1"/>
    <col min="11465" max="11465" width="11.42578125" style="652"/>
    <col min="11466" max="11466" width="1.28515625" style="652" customWidth="1"/>
    <col min="11467" max="11467" width="1.42578125" style="652" customWidth="1"/>
    <col min="11468" max="11468" width="8.28515625" style="652" customWidth="1"/>
    <col min="11469" max="11469" width="11.42578125" style="652"/>
    <col min="11470" max="11471" width="10.7109375" style="652" customWidth="1"/>
    <col min="11472" max="11472" width="10.28515625" style="652" customWidth="1"/>
    <col min="11473" max="11473" width="11.28515625" style="652" customWidth="1"/>
    <col min="11474" max="11474" width="7.7109375" style="652" customWidth="1"/>
    <col min="11475" max="11475" width="10.140625" style="652" customWidth="1"/>
    <col min="11476" max="11476" width="6.5703125" style="652" customWidth="1"/>
    <col min="11477" max="11477" width="1.140625" style="652" customWidth="1"/>
    <col min="11478" max="11478" width="24.5703125" style="652" customWidth="1"/>
    <col min="11479" max="11479" width="9.85546875" style="652" customWidth="1"/>
    <col min="11480" max="11480" width="10.7109375" style="652" customWidth="1"/>
    <col min="11481" max="11481" width="10.85546875" style="652" customWidth="1"/>
    <col min="11482" max="11482" width="11.140625" style="652" customWidth="1"/>
    <col min="11483" max="11483" width="9.85546875" style="652" customWidth="1"/>
    <col min="11484" max="11484" width="1" style="652" customWidth="1"/>
    <col min="11485" max="11485" width="16.5703125" style="652" customWidth="1"/>
    <col min="11486" max="11486" width="0.5703125" style="652" customWidth="1"/>
    <col min="11487" max="11487" width="0.7109375" style="652" customWidth="1"/>
    <col min="11488" max="11488" width="27.85546875" style="652" customWidth="1"/>
    <col min="11489" max="11489" width="0.85546875" style="652" customWidth="1"/>
    <col min="11490" max="11490" width="27.42578125" style="652" customWidth="1"/>
    <col min="11491" max="11491" width="14.7109375" style="652" customWidth="1"/>
    <col min="11492" max="11492" width="0.42578125" style="652" customWidth="1"/>
    <col min="11493" max="11493" width="0.7109375" style="652" customWidth="1"/>
    <col min="11494" max="11494" width="21.7109375" style="652" customWidth="1"/>
    <col min="11495" max="11495" width="1.28515625" style="652" customWidth="1"/>
    <col min="11496" max="11496" width="21.140625" style="652" customWidth="1"/>
    <col min="11497" max="11701" width="11.42578125" style="652"/>
    <col min="11702" max="11702" width="0.7109375" style="652" customWidth="1"/>
    <col min="11703" max="11704" width="1.5703125" style="652" customWidth="1"/>
    <col min="11705" max="11705" width="16.42578125" style="652" customWidth="1"/>
    <col min="11706" max="11708" width="10.42578125" style="652" customWidth="1"/>
    <col min="11709" max="11709" width="8.7109375" style="652" customWidth="1"/>
    <col min="11710" max="11710" width="0.7109375" style="652" customWidth="1"/>
    <col min="11711" max="11711" width="3.140625" style="652" customWidth="1"/>
    <col min="11712" max="11712" width="1.140625" style="652" customWidth="1"/>
    <col min="11713" max="11713" width="18" style="652" customWidth="1"/>
    <col min="11714" max="11714" width="9.42578125" style="652" customWidth="1"/>
    <col min="11715" max="11715" width="8.7109375" style="652" customWidth="1"/>
    <col min="11716" max="11716" width="9.28515625" style="652" customWidth="1"/>
    <col min="11717" max="11717" width="10.140625" style="652" customWidth="1"/>
    <col min="11718" max="11718" width="5.140625" style="652" customWidth="1"/>
    <col min="11719" max="11719" width="10.140625" style="652" customWidth="1"/>
    <col min="11720" max="11720" width="6.42578125" style="652" customWidth="1"/>
    <col min="11721" max="11721" width="11.42578125" style="652"/>
    <col min="11722" max="11722" width="1.28515625" style="652" customWidth="1"/>
    <col min="11723" max="11723" width="1.42578125" style="652" customWidth="1"/>
    <col min="11724" max="11724" width="8.28515625" style="652" customWidth="1"/>
    <col min="11725" max="11725" width="11.42578125" style="652"/>
    <col min="11726" max="11727" width="10.7109375" style="652" customWidth="1"/>
    <col min="11728" max="11728" width="10.28515625" style="652" customWidth="1"/>
    <col min="11729" max="11729" width="11.28515625" style="652" customWidth="1"/>
    <col min="11730" max="11730" width="7.7109375" style="652" customWidth="1"/>
    <col min="11731" max="11731" width="10.140625" style="652" customWidth="1"/>
    <col min="11732" max="11732" width="6.5703125" style="652" customWidth="1"/>
    <col min="11733" max="11733" width="1.140625" style="652" customWidth="1"/>
    <col min="11734" max="11734" width="24.5703125" style="652" customWidth="1"/>
    <col min="11735" max="11735" width="9.85546875" style="652" customWidth="1"/>
    <col min="11736" max="11736" width="10.7109375" style="652" customWidth="1"/>
    <col min="11737" max="11737" width="10.85546875" style="652" customWidth="1"/>
    <col min="11738" max="11738" width="11.140625" style="652" customWidth="1"/>
    <col min="11739" max="11739" width="9.85546875" style="652" customWidth="1"/>
    <col min="11740" max="11740" width="1" style="652" customWidth="1"/>
    <col min="11741" max="11741" width="16.5703125" style="652" customWidth="1"/>
    <col min="11742" max="11742" width="0.5703125" style="652" customWidth="1"/>
    <col min="11743" max="11743" width="0.7109375" style="652" customWidth="1"/>
    <col min="11744" max="11744" width="27.85546875" style="652" customWidth="1"/>
    <col min="11745" max="11745" width="0.85546875" style="652" customWidth="1"/>
    <col min="11746" max="11746" width="27.42578125" style="652" customWidth="1"/>
    <col min="11747" max="11747" width="14.7109375" style="652" customWidth="1"/>
    <col min="11748" max="11748" width="0.42578125" style="652" customWidth="1"/>
    <col min="11749" max="11749" width="0.7109375" style="652" customWidth="1"/>
    <col min="11750" max="11750" width="21.7109375" style="652" customWidth="1"/>
    <col min="11751" max="11751" width="1.28515625" style="652" customWidth="1"/>
    <col min="11752" max="11752" width="21.140625" style="652" customWidth="1"/>
    <col min="11753" max="11957" width="11.42578125" style="652"/>
    <col min="11958" max="11958" width="0.7109375" style="652" customWidth="1"/>
    <col min="11959" max="11960" width="1.5703125" style="652" customWidth="1"/>
    <col min="11961" max="11961" width="16.42578125" style="652" customWidth="1"/>
    <col min="11962" max="11964" width="10.42578125" style="652" customWidth="1"/>
    <col min="11965" max="11965" width="8.7109375" style="652" customWidth="1"/>
    <col min="11966" max="11966" width="0.7109375" style="652" customWidth="1"/>
    <col min="11967" max="11967" width="3.140625" style="652" customWidth="1"/>
    <col min="11968" max="11968" width="1.140625" style="652" customWidth="1"/>
    <col min="11969" max="11969" width="18" style="652" customWidth="1"/>
    <col min="11970" max="11970" width="9.42578125" style="652" customWidth="1"/>
    <col min="11971" max="11971" width="8.7109375" style="652" customWidth="1"/>
    <col min="11972" max="11972" width="9.28515625" style="652" customWidth="1"/>
    <col min="11973" max="11973" width="10.140625" style="652" customWidth="1"/>
    <col min="11974" max="11974" width="5.140625" style="652" customWidth="1"/>
    <col min="11975" max="11975" width="10.140625" style="652" customWidth="1"/>
    <col min="11976" max="11976" width="6.42578125" style="652" customWidth="1"/>
    <col min="11977" max="11977" width="11.42578125" style="652"/>
    <col min="11978" max="11978" width="1.28515625" style="652" customWidth="1"/>
    <col min="11979" max="11979" width="1.42578125" style="652" customWidth="1"/>
    <col min="11980" max="11980" width="8.28515625" style="652" customWidth="1"/>
    <col min="11981" max="11981" width="11.42578125" style="652"/>
    <col min="11982" max="11983" width="10.7109375" style="652" customWidth="1"/>
    <col min="11984" max="11984" width="10.28515625" style="652" customWidth="1"/>
    <col min="11985" max="11985" width="11.28515625" style="652" customWidth="1"/>
    <col min="11986" max="11986" width="7.7109375" style="652" customWidth="1"/>
    <col min="11987" max="11987" width="10.140625" style="652" customWidth="1"/>
    <col min="11988" max="11988" width="6.5703125" style="652" customWidth="1"/>
    <col min="11989" max="11989" width="1.140625" style="652" customWidth="1"/>
    <col min="11990" max="11990" width="24.5703125" style="652" customWidth="1"/>
    <col min="11991" max="11991" width="9.85546875" style="652" customWidth="1"/>
    <col min="11992" max="11992" width="10.7109375" style="652" customWidth="1"/>
    <col min="11993" max="11993" width="10.85546875" style="652" customWidth="1"/>
    <col min="11994" max="11994" width="11.140625" style="652" customWidth="1"/>
    <col min="11995" max="11995" width="9.85546875" style="652" customWidth="1"/>
    <col min="11996" max="11996" width="1" style="652" customWidth="1"/>
    <col min="11997" max="11997" width="16.5703125" style="652" customWidth="1"/>
    <col min="11998" max="11998" width="0.5703125" style="652" customWidth="1"/>
    <col min="11999" max="11999" width="0.7109375" style="652" customWidth="1"/>
    <col min="12000" max="12000" width="27.85546875" style="652" customWidth="1"/>
    <col min="12001" max="12001" width="0.85546875" style="652" customWidth="1"/>
    <col min="12002" max="12002" width="27.42578125" style="652" customWidth="1"/>
    <col min="12003" max="12003" width="14.7109375" style="652" customWidth="1"/>
    <col min="12004" max="12004" width="0.42578125" style="652" customWidth="1"/>
    <col min="12005" max="12005" width="0.7109375" style="652" customWidth="1"/>
    <col min="12006" max="12006" width="21.7109375" style="652" customWidth="1"/>
    <col min="12007" max="12007" width="1.28515625" style="652" customWidth="1"/>
    <col min="12008" max="12008" width="21.140625" style="652" customWidth="1"/>
    <col min="12009" max="12213" width="11.42578125" style="652"/>
    <col min="12214" max="12214" width="0.7109375" style="652" customWidth="1"/>
    <col min="12215" max="12216" width="1.5703125" style="652" customWidth="1"/>
    <col min="12217" max="12217" width="16.42578125" style="652" customWidth="1"/>
    <col min="12218" max="12220" width="10.42578125" style="652" customWidth="1"/>
    <col min="12221" max="12221" width="8.7109375" style="652" customWidth="1"/>
    <col min="12222" max="12222" width="0.7109375" style="652" customWidth="1"/>
    <col min="12223" max="12223" width="3.140625" style="652" customWidth="1"/>
    <col min="12224" max="12224" width="1.140625" style="652" customWidth="1"/>
    <col min="12225" max="12225" width="18" style="652" customWidth="1"/>
    <col min="12226" max="12226" width="9.42578125" style="652" customWidth="1"/>
    <col min="12227" max="12227" width="8.7109375" style="652" customWidth="1"/>
    <col min="12228" max="12228" width="9.28515625" style="652" customWidth="1"/>
    <col min="12229" max="12229" width="10.140625" style="652" customWidth="1"/>
    <col min="12230" max="12230" width="5.140625" style="652" customWidth="1"/>
    <col min="12231" max="12231" width="10.140625" style="652" customWidth="1"/>
    <col min="12232" max="12232" width="6.42578125" style="652" customWidth="1"/>
    <col min="12233" max="12233" width="11.42578125" style="652"/>
    <col min="12234" max="12234" width="1.28515625" style="652" customWidth="1"/>
    <col min="12235" max="12235" width="1.42578125" style="652" customWidth="1"/>
    <col min="12236" max="12236" width="8.28515625" style="652" customWidth="1"/>
    <col min="12237" max="12237" width="11.42578125" style="652"/>
    <col min="12238" max="12239" width="10.7109375" style="652" customWidth="1"/>
    <col min="12240" max="12240" width="10.28515625" style="652" customWidth="1"/>
    <col min="12241" max="12241" width="11.28515625" style="652" customWidth="1"/>
    <col min="12242" max="12242" width="7.7109375" style="652" customWidth="1"/>
    <col min="12243" max="12243" width="10.140625" style="652" customWidth="1"/>
    <col min="12244" max="12244" width="6.5703125" style="652" customWidth="1"/>
    <col min="12245" max="12245" width="1.140625" style="652" customWidth="1"/>
    <col min="12246" max="12246" width="24.5703125" style="652" customWidth="1"/>
    <col min="12247" max="12247" width="9.85546875" style="652" customWidth="1"/>
    <col min="12248" max="12248" width="10.7109375" style="652" customWidth="1"/>
    <col min="12249" max="12249" width="10.85546875" style="652" customWidth="1"/>
    <col min="12250" max="12250" width="11.140625" style="652" customWidth="1"/>
    <col min="12251" max="12251" width="9.85546875" style="652" customWidth="1"/>
    <col min="12252" max="12252" width="1" style="652" customWidth="1"/>
    <col min="12253" max="12253" width="16.5703125" style="652" customWidth="1"/>
    <col min="12254" max="12254" width="0.5703125" style="652" customWidth="1"/>
    <col min="12255" max="12255" width="0.7109375" style="652" customWidth="1"/>
    <col min="12256" max="12256" width="27.85546875" style="652" customWidth="1"/>
    <col min="12257" max="12257" width="0.85546875" style="652" customWidth="1"/>
    <col min="12258" max="12258" width="27.42578125" style="652" customWidth="1"/>
    <col min="12259" max="12259" width="14.7109375" style="652" customWidth="1"/>
    <col min="12260" max="12260" width="0.42578125" style="652" customWidth="1"/>
    <col min="12261" max="12261" width="0.7109375" style="652" customWidth="1"/>
    <col min="12262" max="12262" width="21.7109375" style="652" customWidth="1"/>
    <col min="12263" max="12263" width="1.28515625" style="652" customWidth="1"/>
    <col min="12264" max="12264" width="21.140625" style="652" customWidth="1"/>
    <col min="12265" max="12469" width="11.42578125" style="652"/>
    <col min="12470" max="12470" width="0.7109375" style="652" customWidth="1"/>
    <col min="12471" max="12472" width="1.5703125" style="652" customWidth="1"/>
    <col min="12473" max="12473" width="16.42578125" style="652" customWidth="1"/>
    <col min="12474" max="12476" width="10.42578125" style="652" customWidth="1"/>
    <col min="12477" max="12477" width="8.7109375" style="652" customWidth="1"/>
    <col min="12478" max="12478" width="0.7109375" style="652" customWidth="1"/>
    <col min="12479" max="12479" width="3.140625" style="652" customWidth="1"/>
    <col min="12480" max="12480" width="1.140625" style="652" customWidth="1"/>
    <col min="12481" max="12481" width="18" style="652" customWidth="1"/>
    <col min="12482" max="12482" width="9.42578125" style="652" customWidth="1"/>
    <col min="12483" max="12483" width="8.7109375" style="652" customWidth="1"/>
    <col min="12484" max="12484" width="9.28515625" style="652" customWidth="1"/>
    <col min="12485" max="12485" width="10.140625" style="652" customWidth="1"/>
    <col min="12486" max="12486" width="5.140625" style="652" customWidth="1"/>
    <col min="12487" max="12487" width="10.140625" style="652" customWidth="1"/>
    <col min="12488" max="12488" width="6.42578125" style="652" customWidth="1"/>
    <col min="12489" max="12489" width="11.42578125" style="652"/>
    <col min="12490" max="12490" width="1.28515625" style="652" customWidth="1"/>
    <col min="12491" max="12491" width="1.42578125" style="652" customWidth="1"/>
    <col min="12492" max="12492" width="8.28515625" style="652" customWidth="1"/>
    <col min="12493" max="12493" width="11.42578125" style="652"/>
    <col min="12494" max="12495" width="10.7109375" style="652" customWidth="1"/>
    <col min="12496" max="12496" width="10.28515625" style="652" customWidth="1"/>
    <col min="12497" max="12497" width="11.28515625" style="652" customWidth="1"/>
    <col min="12498" max="12498" width="7.7109375" style="652" customWidth="1"/>
    <col min="12499" max="12499" width="10.140625" style="652" customWidth="1"/>
    <col min="12500" max="12500" width="6.5703125" style="652" customWidth="1"/>
    <col min="12501" max="12501" width="1.140625" style="652" customWidth="1"/>
    <col min="12502" max="12502" width="24.5703125" style="652" customWidth="1"/>
    <col min="12503" max="12503" width="9.85546875" style="652" customWidth="1"/>
    <col min="12504" max="12504" width="10.7109375" style="652" customWidth="1"/>
    <col min="12505" max="12505" width="10.85546875" style="652" customWidth="1"/>
    <col min="12506" max="12506" width="11.140625" style="652" customWidth="1"/>
    <col min="12507" max="12507" width="9.85546875" style="652" customWidth="1"/>
    <col min="12508" max="12508" width="1" style="652" customWidth="1"/>
    <col min="12509" max="12509" width="16.5703125" style="652" customWidth="1"/>
    <col min="12510" max="12510" width="0.5703125" style="652" customWidth="1"/>
    <col min="12511" max="12511" width="0.7109375" style="652" customWidth="1"/>
    <col min="12512" max="12512" width="27.85546875" style="652" customWidth="1"/>
    <col min="12513" max="12513" width="0.85546875" style="652" customWidth="1"/>
    <col min="12514" max="12514" width="27.42578125" style="652" customWidth="1"/>
    <col min="12515" max="12515" width="14.7109375" style="652" customWidth="1"/>
    <col min="12516" max="12516" width="0.42578125" style="652" customWidth="1"/>
    <col min="12517" max="12517" width="0.7109375" style="652" customWidth="1"/>
    <col min="12518" max="12518" width="21.7109375" style="652" customWidth="1"/>
    <col min="12519" max="12519" width="1.28515625" style="652" customWidth="1"/>
    <col min="12520" max="12520" width="21.140625" style="652" customWidth="1"/>
    <col min="12521" max="12725" width="11.42578125" style="652"/>
    <col min="12726" max="12726" width="0.7109375" style="652" customWidth="1"/>
    <col min="12727" max="12728" width="1.5703125" style="652" customWidth="1"/>
    <col min="12729" max="12729" width="16.42578125" style="652" customWidth="1"/>
    <col min="12730" max="12732" width="10.42578125" style="652" customWidth="1"/>
    <col min="12733" max="12733" width="8.7109375" style="652" customWidth="1"/>
    <col min="12734" max="12734" width="0.7109375" style="652" customWidth="1"/>
    <col min="12735" max="12735" width="3.140625" style="652" customWidth="1"/>
    <col min="12736" max="12736" width="1.140625" style="652" customWidth="1"/>
    <col min="12737" max="12737" width="18" style="652" customWidth="1"/>
    <col min="12738" max="12738" width="9.42578125" style="652" customWidth="1"/>
    <col min="12739" max="12739" width="8.7109375" style="652" customWidth="1"/>
    <col min="12740" max="12740" width="9.28515625" style="652" customWidth="1"/>
    <col min="12741" max="12741" width="10.140625" style="652" customWidth="1"/>
    <col min="12742" max="12742" width="5.140625" style="652" customWidth="1"/>
    <col min="12743" max="12743" width="10.140625" style="652" customWidth="1"/>
    <col min="12744" max="12744" width="6.42578125" style="652" customWidth="1"/>
    <col min="12745" max="12745" width="11.42578125" style="652"/>
    <col min="12746" max="12746" width="1.28515625" style="652" customWidth="1"/>
    <col min="12747" max="12747" width="1.42578125" style="652" customWidth="1"/>
    <col min="12748" max="12748" width="8.28515625" style="652" customWidth="1"/>
    <col min="12749" max="12749" width="11.42578125" style="652"/>
    <col min="12750" max="12751" width="10.7109375" style="652" customWidth="1"/>
    <col min="12752" max="12752" width="10.28515625" style="652" customWidth="1"/>
    <col min="12753" max="12753" width="11.28515625" style="652" customWidth="1"/>
    <col min="12754" max="12754" width="7.7109375" style="652" customWidth="1"/>
    <col min="12755" max="12755" width="10.140625" style="652" customWidth="1"/>
    <col min="12756" max="12756" width="6.5703125" style="652" customWidth="1"/>
    <col min="12757" max="12757" width="1.140625" style="652" customWidth="1"/>
    <col min="12758" max="12758" width="24.5703125" style="652" customWidth="1"/>
    <col min="12759" max="12759" width="9.85546875" style="652" customWidth="1"/>
    <col min="12760" max="12760" width="10.7109375" style="652" customWidth="1"/>
    <col min="12761" max="12761" width="10.85546875" style="652" customWidth="1"/>
    <col min="12762" max="12762" width="11.140625" style="652" customWidth="1"/>
    <col min="12763" max="12763" width="9.85546875" style="652" customWidth="1"/>
    <col min="12764" max="12764" width="1" style="652" customWidth="1"/>
    <col min="12765" max="12765" width="16.5703125" style="652" customWidth="1"/>
    <col min="12766" max="12766" width="0.5703125" style="652" customWidth="1"/>
    <col min="12767" max="12767" width="0.7109375" style="652" customWidth="1"/>
    <col min="12768" max="12768" width="27.85546875" style="652" customWidth="1"/>
    <col min="12769" max="12769" width="0.85546875" style="652" customWidth="1"/>
    <col min="12770" max="12770" width="27.42578125" style="652" customWidth="1"/>
    <col min="12771" max="12771" width="14.7109375" style="652" customWidth="1"/>
    <col min="12772" max="12772" width="0.42578125" style="652" customWidth="1"/>
    <col min="12773" max="12773" width="0.7109375" style="652" customWidth="1"/>
    <col min="12774" max="12774" width="21.7109375" style="652" customWidth="1"/>
    <col min="12775" max="12775" width="1.28515625" style="652" customWidth="1"/>
    <col min="12776" max="12776" width="21.140625" style="652" customWidth="1"/>
    <col min="12777" max="12981" width="11.42578125" style="652"/>
    <col min="12982" max="12982" width="0.7109375" style="652" customWidth="1"/>
    <col min="12983" max="12984" width="1.5703125" style="652" customWidth="1"/>
    <col min="12985" max="12985" width="16.42578125" style="652" customWidth="1"/>
    <col min="12986" max="12988" width="10.42578125" style="652" customWidth="1"/>
    <col min="12989" max="12989" width="8.7109375" style="652" customWidth="1"/>
    <col min="12990" max="12990" width="0.7109375" style="652" customWidth="1"/>
    <col min="12991" max="12991" width="3.140625" style="652" customWidth="1"/>
    <col min="12992" max="12992" width="1.140625" style="652" customWidth="1"/>
    <col min="12993" max="12993" width="18" style="652" customWidth="1"/>
    <col min="12994" max="12994" width="9.42578125" style="652" customWidth="1"/>
    <col min="12995" max="12995" width="8.7109375" style="652" customWidth="1"/>
    <col min="12996" max="12996" width="9.28515625" style="652" customWidth="1"/>
    <col min="12997" max="12997" width="10.140625" style="652" customWidth="1"/>
    <col min="12998" max="12998" width="5.140625" style="652" customWidth="1"/>
    <col min="12999" max="12999" width="10.140625" style="652" customWidth="1"/>
    <col min="13000" max="13000" width="6.42578125" style="652" customWidth="1"/>
    <col min="13001" max="13001" width="11.42578125" style="652"/>
    <col min="13002" max="13002" width="1.28515625" style="652" customWidth="1"/>
    <col min="13003" max="13003" width="1.42578125" style="652" customWidth="1"/>
    <col min="13004" max="13004" width="8.28515625" style="652" customWidth="1"/>
    <col min="13005" max="13005" width="11.42578125" style="652"/>
    <col min="13006" max="13007" width="10.7109375" style="652" customWidth="1"/>
    <col min="13008" max="13008" width="10.28515625" style="652" customWidth="1"/>
    <col min="13009" max="13009" width="11.28515625" style="652" customWidth="1"/>
    <col min="13010" max="13010" width="7.7109375" style="652" customWidth="1"/>
    <col min="13011" max="13011" width="10.140625" style="652" customWidth="1"/>
    <col min="13012" max="13012" width="6.5703125" style="652" customWidth="1"/>
    <col min="13013" max="13013" width="1.140625" style="652" customWidth="1"/>
    <col min="13014" max="13014" width="24.5703125" style="652" customWidth="1"/>
    <col min="13015" max="13015" width="9.85546875" style="652" customWidth="1"/>
    <col min="13016" max="13016" width="10.7109375" style="652" customWidth="1"/>
    <col min="13017" max="13017" width="10.85546875" style="652" customWidth="1"/>
    <col min="13018" max="13018" width="11.140625" style="652" customWidth="1"/>
    <col min="13019" max="13019" width="9.85546875" style="652" customWidth="1"/>
    <col min="13020" max="13020" width="1" style="652" customWidth="1"/>
    <col min="13021" max="13021" width="16.5703125" style="652" customWidth="1"/>
    <col min="13022" max="13022" width="0.5703125" style="652" customWidth="1"/>
    <col min="13023" max="13023" width="0.7109375" style="652" customWidth="1"/>
    <col min="13024" max="13024" width="27.85546875" style="652" customWidth="1"/>
    <col min="13025" max="13025" width="0.85546875" style="652" customWidth="1"/>
    <col min="13026" max="13026" width="27.42578125" style="652" customWidth="1"/>
    <col min="13027" max="13027" width="14.7109375" style="652" customWidth="1"/>
    <col min="13028" max="13028" width="0.42578125" style="652" customWidth="1"/>
    <col min="13029" max="13029" width="0.7109375" style="652" customWidth="1"/>
    <col min="13030" max="13030" width="21.7109375" style="652" customWidth="1"/>
    <col min="13031" max="13031" width="1.28515625" style="652" customWidth="1"/>
    <col min="13032" max="13032" width="21.140625" style="652" customWidth="1"/>
    <col min="13033" max="13237" width="11.42578125" style="652"/>
    <col min="13238" max="13238" width="0.7109375" style="652" customWidth="1"/>
    <col min="13239" max="13240" width="1.5703125" style="652" customWidth="1"/>
    <col min="13241" max="13241" width="16.42578125" style="652" customWidth="1"/>
    <col min="13242" max="13244" width="10.42578125" style="652" customWidth="1"/>
    <col min="13245" max="13245" width="8.7109375" style="652" customWidth="1"/>
    <col min="13246" max="13246" width="0.7109375" style="652" customWidth="1"/>
    <col min="13247" max="13247" width="3.140625" style="652" customWidth="1"/>
    <col min="13248" max="13248" width="1.140625" style="652" customWidth="1"/>
    <col min="13249" max="13249" width="18" style="652" customWidth="1"/>
    <col min="13250" max="13250" width="9.42578125" style="652" customWidth="1"/>
    <col min="13251" max="13251" width="8.7109375" style="652" customWidth="1"/>
    <col min="13252" max="13252" width="9.28515625" style="652" customWidth="1"/>
    <col min="13253" max="13253" width="10.140625" style="652" customWidth="1"/>
    <col min="13254" max="13254" width="5.140625" style="652" customWidth="1"/>
    <col min="13255" max="13255" width="10.140625" style="652" customWidth="1"/>
    <col min="13256" max="13256" width="6.42578125" style="652" customWidth="1"/>
    <col min="13257" max="13257" width="11.42578125" style="652"/>
    <col min="13258" max="13258" width="1.28515625" style="652" customWidth="1"/>
    <col min="13259" max="13259" width="1.42578125" style="652" customWidth="1"/>
    <col min="13260" max="13260" width="8.28515625" style="652" customWidth="1"/>
    <col min="13261" max="13261" width="11.42578125" style="652"/>
    <col min="13262" max="13263" width="10.7109375" style="652" customWidth="1"/>
    <col min="13264" max="13264" width="10.28515625" style="652" customWidth="1"/>
    <col min="13265" max="13265" width="11.28515625" style="652" customWidth="1"/>
    <col min="13266" max="13266" width="7.7109375" style="652" customWidth="1"/>
    <col min="13267" max="13267" width="10.140625" style="652" customWidth="1"/>
    <col min="13268" max="13268" width="6.5703125" style="652" customWidth="1"/>
    <col min="13269" max="13269" width="1.140625" style="652" customWidth="1"/>
    <col min="13270" max="13270" width="24.5703125" style="652" customWidth="1"/>
    <col min="13271" max="13271" width="9.85546875" style="652" customWidth="1"/>
    <col min="13272" max="13272" width="10.7109375" style="652" customWidth="1"/>
    <col min="13273" max="13273" width="10.85546875" style="652" customWidth="1"/>
    <col min="13274" max="13274" width="11.140625" style="652" customWidth="1"/>
    <col min="13275" max="13275" width="9.85546875" style="652" customWidth="1"/>
    <col min="13276" max="13276" width="1" style="652" customWidth="1"/>
    <col min="13277" max="13277" width="16.5703125" style="652" customWidth="1"/>
    <col min="13278" max="13278" width="0.5703125" style="652" customWidth="1"/>
    <col min="13279" max="13279" width="0.7109375" style="652" customWidth="1"/>
    <col min="13280" max="13280" width="27.85546875" style="652" customWidth="1"/>
    <col min="13281" max="13281" width="0.85546875" style="652" customWidth="1"/>
    <col min="13282" max="13282" width="27.42578125" style="652" customWidth="1"/>
    <col min="13283" max="13283" width="14.7109375" style="652" customWidth="1"/>
    <col min="13284" max="13284" width="0.42578125" style="652" customWidth="1"/>
    <col min="13285" max="13285" width="0.7109375" style="652" customWidth="1"/>
    <col min="13286" max="13286" width="21.7109375" style="652" customWidth="1"/>
    <col min="13287" max="13287" width="1.28515625" style="652" customWidth="1"/>
    <col min="13288" max="13288" width="21.140625" style="652" customWidth="1"/>
    <col min="13289" max="13493" width="11.42578125" style="652"/>
    <col min="13494" max="13494" width="0.7109375" style="652" customWidth="1"/>
    <col min="13495" max="13496" width="1.5703125" style="652" customWidth="1"/>
    <col min="13497" max="13497" width="16.42578125" style="652" customWidth="1"/>
    <col min="13498" max="13500" width="10.42578125" style="652" customWidth="1"/>
    <col min="13501" max="13501" width="8.7109375" style="652" customWidth="1"/>
    <col min="13502" max="13502" width="0.7109375" style="652" customWidth="1"/>
    <col min="13503" max="13503" width="3.140625" style="652" customWidth="1"/>
    <col min="13504" max="13504" width="1.140625" style="652" customWidth="1"/>
    <col min="13505" max="13505" width="18" style="652" customWidth="1"/>
    <col min="13506" max="13506" width="9.42578125" style="652" customWidth="1"/>
    <col min="13507" max="13507" width="8.7109375" style="652" customWidth="1"/>
    <col min="13508" max="13508" width="9.28515625" style="652" customWidth="1"/>
    <col min="13509" max="13509" width="10.140625" style="652" customWidth="1"/>
    <col min="13510" max="13510" width="5.140625" style="652" customWidth="1"/>
    <col min="13511" max="13511" width="10.140625" style="652" customWidth="1"/>
    <col min="13512" max="13512" width="6.42578125" style="652" customWidth="1"/>
    <col min="13513" max="13513" width="11.42578125" style="652"/>
    <col min="13514" max="13514" width="1.28515625" style="652" customWidth="1"/>
    <col min="13515" max="13515" width="1.42578125" style="652" customWidth="1"/>
    <col min="13516" max="13516" width="8.28515625" style="652" customWidth="1"/>
    <col min="13517" max="13517" width="11.42578125" style="652"/>
    <col min="13518" max="13519" width="10.7109375" style="652" customWidth="1"/>
    <col min="13520" max="13520" width="10.28515625" style="652" customWidth="1"/>
    <col min="13521" max="13521" width="11.28515625" style="652" customWidth="1"/>
    <col min="13522" max="13522" width="7.7109375" style="652" customWidth="1"/>
    <col min="13523" max="13523" width="10.140625" style="652" customWidth="1"/>
    <col min="13524" max="13524" width="6.5703125" style="652" customWidth="1"/>
    <col min="13525" max="13525" width="1.140625" style="652" customWidth="1"/>
    <col min="13526" max="13526" width="24.5703125" style="652" customWidth="1"/>
    <col min="13527" max="13527" width="9.85546875" style="652" customWidth="1"/>
    <col min="13528" max="13528" width="10.7109375" style="652" customWidth="1"/>
    <col min="13529" max="13529" width="10.85546875" style="652" customWidth="1"/>
    <col min="13530" max="13530" width="11.140625" style="652" customWidth="1"/>
    <col min="13531" max="13531" width="9.85546875" style="652" customWidth="1"/>
    <col min="13532" max="13532" width="1" style="652" customWidth="1"/>
    <col min="13533" max="13533" width="16.5703125" style="652" customWidth="1"/>
    <col min="13534" max="13534" width="0.5703125" style="652" customWidth="1"/>
    <col min="13535" max="13535" width="0.7109375" style="652" customWidth="1"/>
    <col min="13536" max="13536" width="27.85546875" style="652" customWidth="1"/>
    <col min="13537" max="13537" width="0.85546875" style="652" customWidth="1"/>
    <col min="13538" max="13538" width="27.42578125" style="652" customWidth="1"/>
    <col min="13539" max="13539" width="14.7109375" style="652" customWidth="1"/>
    <col min="13540" max="13540" width="0.42578125" style="652" customWidth="1"/>
    <col min="13541" max="13541" width="0.7109375" style="652" customWidth="1"/>
    <col min="13542" max="13542" width="21.7109375" style="652" customWidth="1"/>
    <col min="13543" max="13543" width="1.28515625" style="652" customWidth="1"/>
    <col min="13544" max="13544" width="21.140625" style="652" customWidth="1"/>
    <col min="13545" max="13749" width="11.42578125" style="652"/>
    <col min="13750" max="13750" width="0.7109375" style="652" customWidth="1"/>
    <col min="13751" max="13752" width="1.5703125" style="652" customWidth="1"/>
    <col min="13753" max="13753" width="16.42578125" style="652" customWidth="1"/>
    <col min="13754" max="13756" width="10.42578125" style="652" customWidth="1"/>
    <col min="13757" max="13757" width="8.7109375" style="652" customWidth="1"/>
    <col min="13758" max="13758" width="0.7109375" style="652" customWidth="1"/>
    <col min="13759" max="13759" width="3.140625" style="652" customWidth="1"/>
    <col min="13760" max="13760" width="1.140625" style="652" customWidth="1"/>
    <col min="13761" max="13761" width="18" style="652" customWidth="1"/>
    <col min="13762" max="13762" width="9.42578125" style="652" customWidth="1"/>
    <col min="13763" max="13763" width="8.7109375" style="652" customWidth="1"/>
    <col min="13764" max="13764" width="9.28515625" style="652" customWidth="1"/>
    <col min="13765" max="13765" width="10.140625" style="652" customWidth="1"/>
    <col min="13766" max="13766" width="5.140625" style="652" customWidth="1"/>
    <col min="13767" max="13767" width="10.140625" style="652" customWidth="1"/>
    <col min="13768" max="13768" width="6.42578125" style="652" customWidth="1"/>
    <col min="13769" max="13769" width="11.42578125" style="652"/>
    <col min="13770" max="13770" width="1.28515625" style="652" customWidth="1"/>
    <col min="13771" max="13771" width="1.42578125" style="652" customWidth="1"/>
    <col min="13772" max="13772" width="8.28515625" style="652" customWidth="1"/>
    <col min="13773" max="13773" width="11.42578125" style="652"/>
    <col min="13774" max="13775" width="10.7109375" style="652" customWidth="1"/>
    <col min="13776" max="13776" width="10.28515625" style="652" customWidth="1"/>
    <col min="13777" max="13777" width="11.28515625" style="652" customWidth="1"/>
    <col min="13778" max="13778" width="7.7109375" style="652" customWidth="1"/>
    <col min="13779" max="13779" width="10.140625" style="652" customWidth="1"/>
    <col min="13780" max="13780" width="6.5703125" style="652" customWidth="1"/>
    <col min="13781" max="13781" width="1.140625" style="652" customWidth="1"/>
    <col min="13782" max="13782" width="24.5703125" style="652" customWidth="1"/>
    <col min="13783" max="13783" width="9.85546875" style="652" customWidth="1"/>
    <col min="13784" max="13784" width="10.7109375" style="652" customWidth="1"/>
    <col min="13785" max="13785" width="10.85546875" style="652" customWidth="1"/>
    <col min="13786" max="13786" width="11.140625" style="652" customWidth="1"/>
    <col min="13787" max="13787" width="9.85546875" style="652" customWidth="1"/>
    <col min="13788" max="13788" width="1" style="652" customWidth="1"/>
    <col min="13789" max="13789" width="16.5703125" style="652" customWidth="1"/>
    <col min="13790" max="13790" width="0.5703125" style="652" customWidth="1"/>
    <col min="13791" max="13791" width="0.7109375" style="652" customWidth="1"/>
    <col min="13792" max="13792" width="27.85546875" style="652" customWidth="1"/>
    <col min="13793" max="13793" width="0.85546875" style="652" customWidth="1"/>
    <col min="13794" max="13794" width="27.42578125" style="652" customWidth="1"/>
    <col min="13795" max="13795" width="14.7109375" style="652" customWidth="1"/>
    <col min="13796" max="13796" width="0.42578125" style="652" customWidth="1"/>
    <col min="13797" max="13797" width="0.7109375" style="652" customWidth="1"/>
    <col min="13798" max="13798" width="21.7109375" style="652" customWidth="1"/>
    <col min="13799" max="13799" width="1.28515625" style="652" customWidth="1"/>
    <col min="13800" max="13800" width="21.140625" style="652" customWidth="1"/>
    <col min="13801" max="14005" width="11.42578125" style="652"/>
    <col min="14006" max="14006" width="0.7109375" style="652" customWidth="1"/>
    <col min="14007" max="14008" width="1.5703125" style="652" customWidth="1"/>
    <col min="14009" max="14009" width="16.42578125" style="652" customWidth="1"/>
    <col min="14010" max="14012" width="10.42578125" style="652" customWidth="1"/>
    <col min="14013" max="14013" width="8.7109375" style="652" customWidth="1"/>
    <col min="14014" max="14014" width="0.7109375" style="652" customWidth="1"/>
    <col min="14015" max="14015" width="3.140625" style="652" customWidth="1"/>
    <col min="14016" max="14016" width="1.140625" style="652" customWidth="1"/>
    <col min="14017" max="14017" width="18" style="652" customWidth="1"/>
    <col min="14018" max="14018" width="9.42578125" style="652" customWidth="1"/>
    <col min="14019" max="14019" width="8.7109375" style="652" customWidth="1"/>
    <col min="14020" max="14020" width="9.28515625" style="652" customWidth="1"/>
    <col min="14021" max="14021" width="10.140625" style="652" customWidth="1"/>
    <col min="14022" max="14022" width="5.140625" style="652" customWidth="1"/>
    <col min="14023" max="14023" width="10.140625" style="652" customWidth="1"/>
    <col min="14024" max="14024" width="6.42578125" style="652" customWidth="1"/>
    <col min="14025" max="14025" width="11.42578125" style="652"/>
    <col min="14026" max="14026" width="1.28515625" style="652" customWidth="1"/>
    <col min="14027" max="14027" width="1.42578125" style="652" customWidth="1"/>
    <col min="14028" max="14028" width="8.28515625" style="652" customWidth="1"/>
    <col min="14029" max="14029" width="11.42578125" style="652"/>
    <col min="14030" max="14031" width="10.7109375" style="652" customWidth="1"/>
    <col min="14032" max="14032" width="10.28515625" style="652" customWidth="1"/>
    <col min="14033" max="14033" width="11.28515625" style="652" customWidth="1"/>
    <col min="14034" max="14034" width="7.7109375" style="652" customWidth="1"/>
    <col min="14035" max="14035" width="10.140625" style="652" customWidth="1"/>
    <col min="14036" max="14036" width="6.5703125" style="652" customWidth="1"/>
    <col min="14037" max="14037" width="1.140625" style="652" customWidth="1"/>
    <col min="14038" max="14038" width="24.5703125" style="652" customWidth="1"/>
    <col min="14039" max="14039" width="9.85546875" style="652" customWidth="1"/>
    <col min="14040" max="14040" width="10.7109375" style="652" customWidth="1"/>
    <col min="14041" max="14041" width="10.85546875" style="652" customWidth="1"/>
    <col min="14042" max="14042" width="11.140625" style="652" customWidth="1"/>
    <col min="14043" max="14043" width="9.85546875" style="652" customWidth="1"/>
    <col min="14044" max="14044" width="1" style="652" customWidth="1"/>
    <col min="14045" max="14045" width="16.5703125" style="652" customWidth="1"/>
    <col min="14046" max="14046" width="0.5703125" style="652" customWidth="1"/>
    <col min="14047" max="14047" width="0.7109375" style="652" customWidth="1"/>
    <col min="14048" max="14048" width="27.85546875" style="652" customWidth="1"/>
    <col min="14049" max="14049" width="0.85546875" style="652" customWidth="1"/>
    <col min="14050" max="14050" width="27.42578125" style="652" customWidth="1"/>
    <col min="14051" max="14051" width="14.7109375" style="652" customWidth="1"/>
    <col min="14052" max="14052" width="0.42578125" style="652" customWidth="1"/>
    <col min="14053" max="14053" width="0.7109375" style="652" customWidth="1"/>
    <col min="14054" max="14054" width="21.7109375" style="652" customWidth="1"/>
    <col min="14055" max="14055" width="1.28515625" style="652" customWidth="1"/>
    <col min="14056" max="14056" width="21.140625" style="652" customWidth="1"/>
    <col min="14057" max="14261" width="11.42578125" style="652"/>
    <col min="14262" max="14262" width="0.7109375" style="652" customWidth="1"/>
    <col min="14263" max="14264" width="1.5703125" style="652" customWidth="1"/>
    <col min="14265" max="14265" width="16.42578125" style="652" customWidth="1"/>
    <col min="14266" max="14268" width="10.42578125" style="652" customWidth="1"/>
    <col min="14269" max="14269" width="8.7109375" style="652" customWidth="1"/>
    <col min="14270" max="14270" width="0.7109375" style="652" customWidth="1"/>
    <col min="14271" max="14271" width="3.140625" style="652" customWidth="1"/>
    <col min="14272" max="14272" width="1.140625" style="652" customWidth="1"/>
    <col min="14273" max="14273" width="18" style="652" customWidth="1"/>
    <col min="14274" max="14274" width="9.42578125" style="652" customWidth="1"/>
    <col min="14275" max="14275" width="8.7109375" style="652" customWidth="1"/>
    <col min="14276" max="14276" width="9.28515625" style="652" customWidth="1"/>
    <col min="14277" max="14277" width="10.140625" style="652" customWidth="1"/>
    <col min="14278" max="14278" width="5.140625" style="652" customWidth="1"/>
    <col min="14279" max="14279" width="10.140625" style="652" customWidth="1"/>
    <col min="14280" max="14280" width="6.42578125" style="652" customWidth="1"/>
    <col min="14281" max="14281" width="11.42578125" style="652"/>
    <col min="14282" max="14282" width="1.28515625" style="652" customWidth="1"/>
    <col min="14283" max="14283" width="1.42578125" style="652" customWidth="1"/>
    <col min="14284" max="14284" width="8.28515625" style="652" customWidth="1"/>
    <col min="14285" max="14285" width="11.42578125" style="652"/>
    <col min="14286" max="14287" width="10.7109375" style="652" customWidth="1"/>
    <col min="14288" max="14288" width="10.28515625" style="652" customWidth="1"/>
    <col min="14289" max="14289" width="11.28515625" style="652" customWidth="1"/>
    <col min="14290" max="14290" width="7.7109375" style="652" customWidth="1"/>
    <col min="14291" max="14291" width="10.140625" style="652" customWidth="1"/>
    <col min="14292" max="14292" width="6.5703125" style="652" customWidth="1"/>
    <col min="14293" max="14293" width="1.140625" style="652" customWidth="1"/>
    <col min="14294" max="14294" width="24.5703125" style="652" customWidth="1"/>
    <col min="14295" max="14295" width="9.85546875" style="652" customWidth="1"/>
    <col min="14296" max="14296" width="10.7109375" style="652" customWidth="1"/>
    <col min="14297" max="14297" width="10.85546875" style="652" customWidth="1"/>
    <col min="14298" max="14298" width="11.140625" style="652" customWidth="1"/>
    <col min="14299" max="14299" width="9.85546875" style="652" customWidth="1"/>
    <col min="14300" max="14300" width="1" style="652" customWidth="1"/>
    <col min="14301" max="14301" width="16.5703125" style="652" customWidth="1"/>
    <col min="14302" max="14302" width="0.5703125" style="652" customWidth="1"/>
    <col min="14303" max="14303" width="0.7109375" style="652" customWidth="1"/>
    <col min="14304" max="14304" width="27.85546875" style="652" customWidth="1"/>
    <col min="14305" max="14305" width="0.85546875" style="652" customWidth="1"/>
    <col min="14306" max="14306" width="27.42578125" style="652" customWidth="1"/>
    <col min="14307" max="14307" width="14.7109375" style="652" customWidth="1"/>
    <col min="14308" max="14308" width="0.42578125" style="652" customWidth="1"/>
    <col min="14309" max="14309" width="0.7109375" style="652" customWidth="1"/>
    <col min="14310" max="14310" width="21.7109375" style="652" customWidth="1"/>
    <col min="14311" max="14311" width="1.28515625" style="652" customWidth="1"/>
    <col min="14312" max="14312" width="21.140625" style="652" customWidth="1"/>
    <col min="14313" max="14517" width="11.42578125" style="652"/>
    <col min="14518" max="14518" width="0.7109375" style="652" customWidth="1"/>
    <col min="14519" max="14520" width="1.5703125" style="652" customWidth="1"/>
    <col min="14521" max="14521" width="16.42578125" style="652" customWidth="1"/>
    <col min="14522" max="14524" width="10.42578125" style="652" customWidth="1"/>
    <col min="14525" max="14525" width="8.7109375" style="652" customWidth="1"/>
    <col min="14526" max="14526" width="0.7109375" style="652" customWidth="1"/>
    <col min="14527" max="14527" width="3.140625" style="652" customWidth="1"/>
    <col min="14528" max="14528" width="1.140625" style="652" customWidth="1"/>
    <col min="14529" max="14529" width="18" style="652" customWidth="1"/>
    <col min="14530" max="14530" width="9.42578125" style="652" customWidth="1"/>
    <col min="14531" max="14531" width="8.7109375" style="652" customWidth="1"/>
    <col min="14532" max="14532" width="9.28515625" style="652" customWidth="1"/>
    <col min="14533" max="14533" width="10.140625" style="652" customWidth="1"/>
    <col min="14534" max="14534" width="5.140625" style="652" customWidth="1"/>
    <col min="14535" max="14535" width="10.140625" style="652" customWidth="1"/>
    <col min="14536" max="14536" width="6.42578125" style="652" customWidth="1"/>
    <col min="14537" max="14537" width="11.42578125" style="652"/>
    <col min="14538" max="14538" width="1.28515625" style="652" customWidth="1"/>
    <col min="14539" max="14539" width="1.42578125" style="652" customWidth="1"/>
    <col min="14540" max="14540" width="8.28515625" style="652" customWidth="1"/>
    <col min="14541" max="14541" width="11.42578125" style="652"/>
    <col min="14542" max="14543" width="10.7109375" style="652" customWidth="1"/>
    <col min="14544" max="14544" width="10.28515625" style="652" customWidth="1"/>
    <col min="14545" max="14545" width="11.28515625" style="652" customWidth="1"/>
    <col min="14546" max="14546" width="7.7109375" style="652" customWidth="1"/>
    <col min="14547" max="14547" width="10.140625" style="652" customWidth="1"/>
    <col min="14548" max="14548" width="6.5703125" style="652" customWidth="1"/>
    <col min="14549" max="14549" width="1.140625" style="652" customWidth="1"/>
    <col min="14550" max="14550" width="24.5703125" style="652" customWidth="1"/>
    <col min="14551" max="14551" width="9.85546875" style="652" customWidth="1"/>
    <col min="14552" max="14552" width="10.7109375" style="652" customWidth="1"/>
    <col min="14553" max="14553" width="10.85546875" style="652" customWidth="1"/>
    <col min="14554" max="14554" width="11.140625" style="652" customWidth="1"/>
    <col min="14555" max="14555" width="9.85546875" style="652" customWidth="1"/>
    <col min="14556" max="14556" width="1" style="652" customWidth="1"/>
    <col min="14557" max="14557" width="16.5703125" style="652" customWidth="1"/>
    <col min="14558" max="14558" width="0.5703125" style="652" customWidth="1"/>
    <col min="14559" max="14559" width="0.7109375" style="652" customWidth="1"/>
    <col min="14560" max="14560" width="27.85546875" style="652" customWidth="1"/>
    <col min="14561" max="14561" width="0.85546875" style="652" customWidth="1"/>
    <col min="14562" max="14562" width="27.42578125" style="652" customWidth="1"/>
    <col min="14563" max="14563" width="14.7109375" style="652" customWidth="1"/>
    <col min="14564" max="14564" width="0.42578125" style="652" customWidth="1"/>
    <col min="14565" max="14565" width="0.7109375" style="652" customWidth="1"/>
    <col min="14566" max="14566" width="21.7109375" style="652" customWidth="1"/>
    <col min="14567" max="14567" width="1.28515625" style="652" customWidth="1"/>
    <col min="14568" max="14568" width="21.140625" style="652" customWidth="1"/>
    <col min="14569" max="14773" width="11.42578125" style="652"/>
    <col min="14774" max="14774" width="0.7109375" style="652" customWidth="1"/>
    <col min="14775" max="14776" width="1.5703125" style="652" customWidth="1"/>
    <col min="14777" max="14777" width="16.42578125" style="652" customWidth="1"/>
    <col min="14778" max="14780" width="10.42578125" style="652" customWidth="1"/>
    <col min="14781" max="14781" width="8.7109375" style="652" customWidth="1"/>
    <col min="14782" max="14782" width="0.7109375" style="652" customWidth="1"/>
    <col min="14783" max="14783" width="3.140625" style="652" customWidth="1"/>
    <col min="14784" max="14784" width="1.140625" style="652" customWidth="1"/>
    <col min="14785" max="14785" width="18" style="652" customWidth="1"/>
    <col min="14786" max="14786" width="9.42578125" style="652" customWidth="1"/>
    <col min="14787" max="14787" width="8.7109375" style="652" customWidth="1"/>
    <col min="14788" max="14788" width="9.28515625" style="652" customWidth="1"/>
    <col min="14789" max="14789" width="10.140625" style="652" customWidth="1"/>
    <col min="14790" max="14790" width="5.140625" style="652" customWidth="1"/>
    <col min="14791" max="14791" width="10.140625" style="652" customWidth="1"/>
    <col min="14792" max="14792" width="6.42578125" style="652" customWidth="1"/>
    <col min="14793" max="14793" width="11.42578125" style="652"/>
    <col min="14794" max="14794" width="1.28515625" style="652" customWidth="1"/>
    <col min="14795" max="14795" width="1.42578125" style="652" customWidth="1"/>
    <col min="14796" max="14796" width="8.28515625" style="652" customWidth="1"/>
    <col min="14797" max="14797" width="11.42578125" style="652"/>
    <col min="14798" max="14799" width="10.7109375" style="652" customWidth="1"/>
    <col min="14800" max="14800" width="10.28515625" style="652" customWidth="1"/>
    <col min="14801" max="14801" width="11.28515625" style="652" customWidth="1"/>
    <col min="14802" max="14802" width="7.7109375" style="652" customWidth="1"/>
    <col min="14803" max="14803" width="10.140625" style="652" customWidth="1"/>
    <col min="14804" max="14804" width="6.5703125" style="652" customWidth="1"/>
    <col min="14805" max="14805" width="1.140625" style="652" customWidth="1"/>
    <col min="14806" max="14806" width="24.5703125" style="652" customWidth="1"/>
    <col min="14807" max="14807" width="9.85546875" style="652" customWidth="1"/>
    <col min="14808" max="14808" width="10.7109375" style="652" customWidth="1"/>
    <col min="14809" max="14809" width="10.85546875" style="652" customWidth="1"/>
    <col min="14810" max="14810" width="11.140625" style="652" customWidth="1"/>
    <col min="14811" max="14811" width="9.85546875" style="652" customWidth="1"/>
    <col min="14812" max="14812" width="1" style="652" customWidth="1"/>
    <col min="14813" max="14813" width="16.5703125" style="652" customWidth="1"/>
    <col min="14814" max="14814" width="0.5703125" style="652" customWidth="1"/>
    <col min="14815" max="14815" width="0.7109375" style="652" customWidth="1"/>
    <col min="14816" max="14816" width="27.85546875" style="652" customWidth="1"/>
    <col min="14817" max="14817" width="0.85546875" style="652" customWidth="1"/>
    <col min="14818" max="14818" width="27.42578125" style="652" customWidth="1"/>
    <col min="14819" max="14819" width="14.7109375" style="652" customWidth="1"/>
    <col min="14820" max="14820" width="0.42578125" style="652" customWidth="1"/>
    <col min="14821" max="14821" width="0.7109375" style="652" customWidth="1"/>
    <col min="14822" max="14822" width="21.7109375" style="652" customWidth="1"/>
    <col min="14823" max="14823" width="1.28515625" style="652" customWidth="1"/>
    <col min="14824" max="14824" width="21.140625" style="652" customWidth="1"/>
    <col min="14825" max="15029" width="11.42578125" style="652"/>
    <col min="15030" max="15030" width="0.7109375" style="652" customWidth="1"/>
    <col min="15031" max="15032" width="1.5703125" style="652" customWidth="1"/>
    <col min="15033" max="15033" width="16.42578125" style="652" customWidth="1"/>
    <col min="15034" max="15036" width="10.42578125" style="652" customWidth="1"/>
    <col min="15037" max="15037" width="8.7109375" style="652" customWidth="1"/>
    <col min="15038" max="15038" width="0.7109375" style="652" customWidth="1"/>
    <col min="15039" max="15039" width="3.140625" style="652" customWidth="1"/>
    <col min="15040" max="15040" width="1.140625" style="652" customWidth="1"/>
    <col min="15041" max="15041" width="18" style="652" customWidth="1"/>
    <col min="15042" max="15042" width="9.42578125" style="652" customWidth="1"/>
    <col min="15043" max="15043" width="8.7109375" style="652" customWidth="1"/>
    <col min="15044" max="15044" width="9.28515625" style="652" customWidth="1"/>
    <col min="15045" max="15045" width="10.140625" style="652" customWidth="1"/>
    <col min="15046" max="15046" width="5.140625" style="652" customWidth="1"/>
    <col min="15047" max="15047" width="10.140625" style="652" customWidth="1"/>
    <col min="15048" max="15048" width="6.42578125" style="652" customWidth="1"/>
    <col min="15049" max="15049" width="11.42578125" style="652"/>
    <col min="15050" max="15050" width="1.28515625" style="652" customWidth="1"/>
    <col min="15051" max="15051" width="1.42578125" style="652" customWidth="1"/>
    <col min="15052" max="15052" width="8.28515625" style="652" customWidth="1"/>
    <col min="15053" max="15053" width="11.42578125" style="652"/>
    <col min="15054" max="15055" width="10.7109375" style="652" customWidth="1"/>
    <col min="15056" max="15056" width="10.28515625" style="652" customWidth="1"/>
    <col min="15057" max="15057" width="11.28515625" style="652" customWidth="1"/>
    <col min="15058" max="15058" width="7.7109375" style="652" customWidth="1"/>
    <col min="15059" max="15059" width="10.140625" style="652" customWidth="1"/>
    <col min="15060" max="15060" width="6.5703125" style="652" customWidth="1"/>
    <col min="15061" max="15061" width="1.140625" style="652" customWidth="1"/>
    <col min="15062" max="15062" width="24.5703125" style="652" customWidth="1"/>
    <col min="15063" max="15063" width="9.85546875" style="652" customWidth="1"/>
    <col min="15064" max="15064" width="10.7109375" style="652" customWidth="1"/>
    <col min="15065" max="15065" width="10.85546875" style="652" customWidth="1"/>
    <col min="15066" max="15066" width="11.140625" style="652" customWidth="1"/>
    <col min="15067" max="15067" width="9.85546875" style="652" customWidth="1"/>
    <col min="15068" max="15068" width="1" style="652" customWidth="1"/>
    <col min="15069" max="15069" width="16.5703125" style="652" customWidth="1"/>
    <col min="15070" max="15070" width="0.5703125" style="652" customWidth="1"/>
    <col min="15071" max="15071" width="0.7109375" style="652" customWidth="1"/>
    <col min="15072" max="15072" width="27.85546875" style="652" customWidth="1"/>
    <col min="15073" max="15073" width="0.85546875" style="652" customWidth="1"/>
    <col min="15074" max="15074" width="27.42578125" style="652" customWidth="1"/>
    <col min="15075" max="15075" width="14.7109375" style="652" customWidth="1"/>
    <col min="15076" max="15076" width="0.42578125" style="652" customWidth="1"/>
    <col min="15077" max="15077" width="0.7109375" style="652" customWidth="1"/>
    <col min="15078" max="15078" width="21.7109375" style="652" customWidth="1"/>
    <col min="15079" max="15079" width="1.28515625" style="652" customWidth="1"/>
    <col min="15080" max="15080" width="21.140625" style="652" customWidth="1"/>
    <col min="15081" max="15285" width="11.42578125" style="652"/>
    <col min="15286" max="15286" width="0.7109375" style="652" customWidth="1"/>
    <col min="15287" max="15288" width="1.5703125" style="652" customWidth="1"/>
    <col min="15289" max="15289" width="16.42578125" style="652" customWidth="1"/>
    <col min="15290" max="15292" width="10.42578125" style="652" customWidth="1"/>
    <col min="15293" max="15293" width="8.7109375" style="652" customWidth="1"/>
    <col min="15294" max="15294" width="0.7109375" style="652" customWidth="1"/>
    <col min="15295" max="15295" width="3.140625" style="652" customWidth="1"/>
    <col min="15296" max="15296" width="1.140625" style="652" customWidth="1"/>
    <col min="15297" max="15297" width="18" style="652" customWidth="1"/>
    <col min="15298" max="15298" width="9.42578125" style="652" customWidth="1"/>
    <col min="15299" max="15299" width="8.7109375" style="652" customWidth="1"/>
    <col min="15300" max="15300" width="9.28515625" style="652" customWidth="1"/>
    <col min="15301" max="15301" width="10.140625" style="652" customWidth="1"/>
    <col min="15302" max="15302" width="5.140625" style="652" customWidth="1"/>
    <col min="15303" max="15303" width="10.140625" style="652" customWidth="1"/>
    <col min="15304" max="15304" width="6.42578125" style="652" customWidth="1"/>
    <col min="15305" max="15305" width="11.42578125" style="652"/>
    <col min="15306" max="15306" width="1.28515625" style="652" customWidth="1"/>
    <col min="15307" max="15307" width="1.42578125" style="652" customWidth="1"/>
    <col min="15308" max="15308" width="8.28515625" style="652" customWidth="1"/>
    <col min="15309" max="15309" width="11.42578125" style="652"/>
    <col min="15310" max="15311" width="10.7109375" style="652" customWidth="1"/>
    <col min="15312" max="15312" width="10.28515625" style="652" customWidth="1"/>
    <col min="15313" max="15313" width="11.28515625" style="652" customWidth="1"/>
    <col min="15314" max="15314" width="7.7109375" style="652" customWidth="1"/>
    <col min="15315" max="15315" width="10.140625" style="652" customWidth="1"/>
    <col min="15316" max="15316" width="6.5703125" style="652" customWidth="1"/>
    <col min="15317" max="15317" width="1.140625" style="652" customWidth="1"/>
    <col min="15318" max="15318" width="24.5703125" style="652" customWidth="1"/>
    <col min="15319" max="15319" width="9.85546875" style="652" customWidth="1"/>
    <col min="15320" max="15320" width="10.7109375" style="652" customWidth="1"/>
    <col min="15321" max="15321" width="10.85546875" style="652" customWidth="1"/>
    <col min="15322" max="15322" width="11.140625" style="652" customWidth="1"/>
    <col min="15323" max="15323" width="9.85546875" style="652" customWidth="1"/>
    <col min="15324" max="15324" width="1" style="652" customWidth="1"/>
    <col min="15325" max="15325" width="16.5703125" style="652" customWidth="1"/>
    <col min="15326" max="15326" width="0.5703125" style="652" customWidth="1"/>
    <col min="15327" max="15327" width="0.7109375" style="652" customWidth="1"/>
    <col min="15328" max="15328" width="27.85546875" style="652" customWidth="1"/>
    <col min="15329" max="15329" width="0.85546875" style="652" customWidth="1"/>
    <col min="15330" max="15330" width="27.42578125" style="652" customWidth="1"/>
    <col min="15331" max="15331" width="14.7109375" style="652" customWidth="1"/>
    <col min="15332" max="15332" width="0.42578125" style="652" customWidth="1"/>
    <col min="15333" max="15333" width="0.7109375" style="652" customWidth="1"/>
    <col min="15334" max="15334" width="21.7109375" style="652" customWidth="1"/>
    <col min="15335" max="15335" width="1.28515625" style="652" customWidth="1"/>
    <col min="15336" max="15336" width="21.140625" style="652" customWidth="1"/>
    <col min="15337" max="15541" width="11.42578125" style="652"/>
    <col min="15542" max="15542" width="0.7109375" style="652" customWidth="1"/>
    <col min="15543" max="15544" width="1.5703125" style="652" customWidth="1"/>
    <col min="15545" max="15545" width="16.42578125" style="652" customWidth="1"/>
    <col min="15546" max="15548" width="10.42578125" style="652" customWidth="1"/>
    <col min="15549" max="15549" width="8.7109375" style="652" customWidth="1"/>
    <col min="15550" max="15550" width="0.7109375" style="652" customWidth="1"/>
    <col min="15551" max="15551" width="3.140625" style="652" customWidth="1"/>
    <col min="15552" max="15552" width="1.140625" style="652" customWidth="1"/>
    <col min="15553" max="15553" width="18" style="652" customWidth="1"/>
    <col min="15554" max="15554" width="9.42578125" style="652" customWidth="1"/>
    <col min="15555" max="15555" width="8.7109375" style="652" customWidth="1"/>
    <col min="15556" max="15556" width="9.28515625" style="652" customWidth="1"/>
    <col min="15557" max="15557" width="10.140625" style="652" customWidth="1"/>
    <col min="15558" max="15558" width="5.140625" style="652" customWidth="1"/>
    <col min="15559" max="15559" width="10.140625" style="652" customWidth="1"/>
    <col min="15560" max="15560" width="6.42578125" style="652" customWidth="1"/>
    <col min="15561" max="15561" width="11.42578125" style="652"/>
    <col min="15562" max="15562" width="1.28515625" style="652" customWidth="1"/>
    <col min="15563" max="15563" width="1.42578125" style="652" customWidth="1"/>
    <col min="15564" max="15564" width="8.28515625" style="652" customWidth="1"/>
    <col min="15565" max="15565" width="11.42578125" style="652"/>
    <col min="15566" max="15567" width="10.7109375" style="652" customWidth="1"/>
    <col min="15568" max="15568" width="10.28515625" style="652" customWidth="1"/>
    <col min="15569" max="15569" width="11.28515625" style="652" customWidth="1"/>
    <col min="15570" max="15570" width="7.7109375" style="652" customWidth="1"/>
    <col min="15571" max="15571" width="10.140625" style="652" customWidth="1"/>
    <col min="15572" max="15572" width="6.5703125" style="652" customWidth="1"/>
    <col min="15573" max="15573" width="1.140625" style="652" customWidth="1"/>
    <col min="15574" max="15574" width="24.5703125" style="652" customWidth="1"/>
    <col min="15575" max="15575" width="9.85546875" style="652" customWidth="1"/>
    <col min="15576" max="15576" width="10.7109375" style="652" customWidth="1"/>
    <col min="15577" max="15577" width="10.85546875" style="652" customWidth="1"/>
    <col min="15578" max="15578" width="11.140625" style="652" customWidth="1"/>
    <col min="15579" max="15579" width="9.85546875" style="652" customWidth="1"/>
    <col min="15580" max="15580" width="1" style="652" customWidth="1"/>
    <col min="15581" max="15581" width="16.5703125" style="652" customWidth="1"/>
    <col min="15582" max="15582" width="0.5703125" style="652" customWidth="1"/>
    <col min="15583" max="15583" width="0.7109375" style="652" customWidth="1"/>
    <col min="15584" max="15584" width="27.85546875" style="652" customWidth="1"/>
    <col min="15585" max="15585" width="0.85546875" style="652" customWidth="1"/>
    <col min="15586" max="15586" width="27.42578125" style="652" customWidth="1"/>
    <col min="15587" max="15587" width="14.7109375" style="652" customWidth="1"/>
    <col min="15588" max="15588" width="0.42578125" style="652" customWidth="1"/>
    <col min="15589" max="15589" width="0.7109375" style="652" customWidth="1"/>
    <col min="15590" max="15590" width="21.7109375" style="652" customWidth="1"/>
    <col min="15591" max="15591" width="1.28515625" style="652" customWidth="1"/>
    <col min="15592" max="15592" width="21.140625" style="652" customWidth="1"/>
    <col min="15593" max="15797" width="11.42578125" style="652"/>
    <col min="15798" max="15798" width="0.7109375" style="652" customWidth="1"/>
    <col min="15799" max="15800" width="1.5703125" style="652" customWidth="1"/>
    <col min="15801" max="15801" width="16.42578125" style="652" customWidth="1"/>
    <col min="15802" max="15804" width="10.42578125" style="652" customWidth="1"/>
    <col min="15805" max="15805" width="8.7109375" style="652" customWidth="1"/>
    <col min="15806" max="15806" width="0.7109375" style="652" customWidth="1"/>
    <col min="15807" max="15807" width="3.140625" style="652" customWidth="1"/>
    <col min="15808" max="15808" width="1.140625" style="652" customWidth="1"/>
    <col min="15809" max="15809" width="18" style="652" customWidth="1"/>
    <col min="15810" max="15810" width="9.42578125" style="652" customWidth="1"/>
    <col min="15811" max="15811" width="8.7109375" style="652" customWidth="1"/>
    <col min="15812" max="15812" width="9.28515625" style="652" customWidth="1"/>
    <col min="15813" max="15813" width="10.140625" style="652" customWidth="1"/>
    <col min="15814" max="15814" width="5.140625" style="652" customWidth="1"/>
    <col min="15815" max="15815" width="10.140625" style="652" customWidth="1"/>
    <col min="15816" max="15816" width="6.42578125" style="652" customWidth="1"/>
    <col min="15817" max="15817" width="11.42578125" style="652"/>
    <col min="15818" max="15818" width="1.28515625" style="652" customWidth="1"/>
    <col min="15819" max="15819" width="1.42578125" style="652" customWidth="1"/>
    <col min="15820" max="15820" width="8.28515625" style="652" customWidth="1"/>
    <col min="15821" max="15821" width="11.42578125" style="652"/>
    <col min="15822" max="15823" width="10.7109375" style="652" customWidth="1"/>
    <col min="15824" max="15824" width="10.28515625" style="652" customWidth="1"/>
    <col min="15825" max="15825" width="11.28515625" style="652" customWidth="1"/>
    <col min="15826" max="15826" width="7.7109375" style="652" customWidth="1"/>
    <col min="15827" max="15827" width="10.140625" style="652" customWidth="1"/>
    <col min="15828" max="15828" width="6.5703125" style="652" customWidth="1"/>
    <col min="15829" max="15829" width="1.140625" style="652" customWidth="1"/>
    <col min="15830" max="15830" width="24.5703125" style="652" customWidth="1"/>
    <col min="15831" max="15831" width="9.85546875" style="652" customWidth="1"/>
    <col min="15832" max="15832" width="10.7109375" style="652" customWidth="1"/>
    <col min="15833" max="15833" width="10.85546875" style="652" customWidth="1"/>
    <col min="15834" max="15834" width="11.140625" style="652" customWidth="1"/>
    <col min="15835" max="15835" width="9.85546875" style="652" customWidth="1"/>
    <col min="15836" max="15836" width="1" style="652" customWidth="1"/>
    <col min="15837" max="15837" width="16.5703125" style="652" customWidth="1"/>
    <col min="15838" max="15838" width="0.5703125" style="652" customWidth="1"/>
    <col min="15839" max="15839" width="0.7109375" style="652" customWidth="1"/>
    <col min="15840" max="15840" width="27.85546875" style="652" customWidth="1"/>
    <col min="15841" max="15841" width="0.85546875" style="652" customWidth="1"/>
    <col min="15842" max="15842" width="27.42578125" style="652" customWidth="1"/>
    <col min="15843" max="15843" width="14.7109375" style="652" customWidth="1"/>
    <col min="15844" max="15844" width="0.42578125" style="652" customWidth="1"/>
    <col min="15845" max="15845" width="0.7109375" style="652" customWidth="1"/>
    <col min="15846" max="15846" width="21.7109375" style="652" customWidth="1"/>
    <col min="15847" max="15847" width="1.28515625" style="652" customWidth="1"/>
    <col min="15848" max="15848" width="21.140625" style="652" customWidth="1"/>
    <col min="15849" max="16053" width="11.42578125" style="652"/>
    <col min="16054" max="16054" width="0.7109375" style="652" customWidth="1"/>
    <col min="16055" max="16056" width="1.5703125" style="652" customWidth="1"/>
    <col min="16057" max="16057" width="16.42578125" style="652" customWidth="1"/>
    <col min="16058" max="16060" width="10.42578125" style="652" customWidth="1"/>
    <col min="16061" max="16061" width="8.7109375" style="652" customWidth="1"/>
    <col min="16062" max="16062" width="0.7109375" style="652" customWidth="1"/>
    <col min="16063" max="16063" width="3.140625" style="652" customWidth="1"/>
    <col min="16064" max="16064" width="1.140625" style="652" customWidth="1"/>
    <col min="16065" max="16065" width="18" style="652" customWidth="1"/>
    <col min="16066" max="16066" width="9.42578125" style="652" customWidth="1"/>
    <col min="16067" max="16067" width="8.7109375" style="652" customWidth="1"/>
    <col min="16068" max="16068" width="9.28515625" style="652" customWidth="1"/>
    <col min="16069" max="16069" width="10.140625" style="652" customWidth="1"/>
    <col min="16070" max="16070" width="5.140625" style="652" customWidth="1"/>
    <col min="16071" max="16071" width="10.140625" style="652" customWidth="1"/>
    <col min="16072" max="16072" width="6.42578125" style="652" customWidth="1"/>
    <col min="16073" max="16073" width="11.42578125" style="652"/>
    <col min="16074" max="16074" width="1.28515625" style="652" customWidth="1"/>
    <col min="16075" max="16075" width="1.42578125" style="652" customWidth="1"/>
    <col min="16076" max="16076" width="8.28515625" style="652" customWidth="1"/>
    <col min="16077" max="16077" width="11.42578125" style="652"/>
    <col min="16078" max="16079" width="10.7109375" style="652" customWidth="1"/>
    <col min="16080" max="16080" width="10.28515625" style="652" customWidth="1"/>
    <col min="16081" max="16081" width="11.28515625" style="652" customWidth="1"/>
    <col min="16082" max="16082" width="7.7109375" style="652" customWidth="1"/>
    <col min="16083" max="16083" width="10.140625" style="652" customWidth="1"/>
    <col min="16084" max="16084" width="6.5703125" style="652" customWidth="1"/>
    <col min="16085" max="16085" width="1.140625" style="652" customWidth="1"/>
    <col min="16086" max="16086" width="24.5703125" style="652" customWidth="1"/>
    <col min="16087" max="16087" width="9.85546875" style="652" customWidth="1"/>
    <col min="16088" max="16088" width="10.7109375" style="652" customWidth="1"/>
    <col min="16089" max="16089" width="10.85546875" style="652" customWidth="1"/>
    <col min="16090" max="16090" width="11.140625" style="652" customWidth="1"/>
    <col min="16091" max="16091" width="9.85546875" style="652" customWidth="1"/>
    <col min="16092" max="16092" width="1" style="652" customWidth="1"/>
    <col min="16093" max="16093" width="16.5703125" style="652" customWidth="1"/>
    <col min="16094" max="16094" width="0.5703125" style="652" customWidth="1"/>
    <col min="16095" max="16095" width="0.7109375" style="652" customWidth="1"/>
    <col min="16096" max="16096" width="27.85546875" style="652" customWidth="1"/>
    <col min="16097" max="16097" width="0.85546875" style="652" customWidth="1"/>
    <col min="16098" max="16098" width="27.42578125" style="652" customWidth="1"/>
    <col min="16099" max="16099" width="14.7109375" style="652" customWidth="1"/>
    <col min="16100" max="16100" width="0.42578125" style="652" customWidth="1"/>
    <col min="16101" max="16101" width="0.7109375" style="652" customWidth="1"/>
    <col min="16102" max="16102" width="21.7109375" style="652" customWidth="1"/>
    <col min="16103" max="16103" width="1.28515625" style="652" customWidth="1"/>
    <col min="16104" max="16104" width="21.140625" style="652" customWidth="1"/>
    <col min="16105" max="16384" width="11.42578125" style="652"/>
  </cols>
  <sheetData>
    <row r="1" spans="2:5" ht="15.75" thickBot="1" x14ac:dyDescent="0.3">
      <c r="B1" s="1047" t="s">
        <v>857</v>
      </c>
      <c r="C1" s="1047"/>
      <c r="D1" s="1047"/>
      <c r="E1" s="1047"/>
    </row>
    <row r="2" spans="2:5" ht="6" customHeight="1" thickTop="1" x14ac:dyDescent="0.2">
      <c r="B2" s="818"/>
      <c r="C2" s="819"/>
      <c r="D2" s="820"/>
      <c r="E2" s="821"/>
    </row>
    <row r="3" spans="2:5" ht="25.15" customHeight="1" x14ac:dyDescent="0.2">
      <c r="B3" s="822" t="s">
        <v>3</v>
      </c>
      <c r="C3" s="823"/>
      <c r="D3" s="824" t="s">
        <v>858</v>
      </c>
      <c r="E3" s="825"/>
    </row>
    <row r="4" spans="2:5" s="671" customFormat="1" ht="6.6" customHeight="1" thickBot="1" x14ac:dyDescent="0.3">
      <c r="B4" s="826"/>
      <c r="C4" s="827"/>
      <c r="D4" s="828"/>
      <c r="E4" s="829"/>
    </row>
    <row r="5" spans="2:5" s="671" customFormat="1" ht="24" customHeight="1" thickTop="1" x14ac:dyDescent="0.25">
      <c r="B5" s="830" t="s">
        <v>859</v>
      </c>
      <c r="C5" s="831"/>
      <c r="D5" s="832">
        <v>2000000000</v>
      </c>
      <c r="E5" s="833"/>
    </row>
    <row r="6" spans="2:5" s="671" customFormat="1" ht="24" customHeight="1" x14ac:dyDescent="0.25">
      <c r="B6" s="834" t="s">
        <v>860</v>
      </c>
      <c r="C6" s="831"/>
      <c r="D6" s="835">
        <v>1061100000</v>
      </c>
      <c r="E6" s="833"/>
    </row>
    <row r="7" spans="2:5" s="671" customFormat="1" ht="24" customHeight="1" x14ac:dyDescent="0.25">
      <c r="B7" s="836" t="s">
        <v>861</v>
      </c>
      <c r="C7" s="831"/>
      <c r="D7" s="837" t="s">
        <v>862</v>
      </c>
      <c r="E7" s="833"/>
    </row>
    <row r="8" spans="2:5" s="671" customFormat="1" ht="24.75" customHeight="1" x14ac:dyDescent="0.25">
      <c r="B8" s="838" t="s">
        <v>863</v>
      </c>
      <c r="C8" s="839"/>
      <c r="D8" s="840">
        <v>364</v>
      </c>
      <c r="E8" s="841"/>
    </row>
    <row r="9" spans="2:5" s="671" customFormat="1" ht="29.45" customHeight="1" x14ac:dyDescent="0.25">
      <c r="B9" s="838" t="s">
        <v>864</v>
      </c>
      <c r="C9" s="839"/>
      <c r="D9" s="842">
        <v>42717</v>
      </c>
      <c r="E9" s="841"/>
    </row>
    <row r="10" spans="2:5" s="671" customFormat="1" ht="31.15" customHeight="1" x14ac:dyDescent="0.25">
      <c r="B10" s="838" t="s">
        <v>865</v>
      </c>
      <c r="C10" s="839"/>
      <c r="D10" s="842">
        <v>43081</v>
      </c>
      <c r="E10" s="841"/>
    </row>
    <row r="11" spans="2:5" s="671" customFormat="1" ht="31.9" customHeight="1" x14ac:dyDescent="0.25">
      <c r="B11" s="838" t="s">
        <v>866</v>
      </c>
      <c r="C11" s="839"/>
      <c r="D11" s="840" t="s">
        <v>867</v>
      </c>
      <c r="E11" s="841"/>
    </row>
    <row r="12" spans="2:5" s="671" customFormat="1" ht="19.899999999999999" customHeight="1" x14ac:dyDescent="0.25">
      <c r="B12" s="1048" t="s">
        <v>868</v>
      </c>
      <c r="C12" s="839"/>
      <c r="D12" s="1049" t="s">
        <v>869</v>
      </c>
      <c r="E12" s="1050"/>
    </row>
    <row r="13" spans="2:5" s="671" customFormat="1" x14ac:dyDescent="0.25">
      <c r="B13" s="1048"/>
      <c r="C13" s="839"/>
      <c r="D13" s="1049"/>
      <c r="E13" s="1050"/>
    </row>
    <row r="14" spans="2:5" s="671" customFormat="1" ht="36.6" customHeight="1" x14ac:dyDescent="0.25">
      <c r="B14" s="843" t="s">
        <v>870</v>
      </c>
      <c r="C14" s="839"/>
      <c r="D14" s="842" t="s">
        <v>871</v>
      </c>
      <c r="E14" s="844"/>
    </row>
    <row r="15" spans="2:5" s="672" customFormat="1" ht="31.15" customHeight="1" thickBot="1" x14ac:dyDescent="0.3">
      <c r="B15" s="845" t="s">
        <v>872</v>
      </c>
      <c r="C15" s="839"/>
      <c r="D15" s="846" t="s">
        <v>873</v>
      </c>
      <c r="E15" s="841"/>
    </row>
    <row r="16" spans="2:5" ht="1.9" customHeight="1" thickTop="1" x14ac:dyDescent="0.2">
      <c r="B16" s="1051"/>
      <c r="C16" s="1051"/>
      <c r="D16" s="1051"/>
      <c r="E16" s="1051"/>
    </row>
    <row r="17" spans="2:5" s="671" customFormat="1" ht="18" customHeight="1" x14ac:dyDescent="0.25">
      <c r="B17" s="1052"/>
      <c r="C17" s="1052"/>
      <c r="D17" s="1052"/>
      <c r="E17" s="1052"/>
    </row>
    <row r="18" spans="2:5" s="671" customFormat="1" x14ac:dyDescent="0.25">
      <c r="E18" s="668"/>
    </row>
    <row r="19" spans="2:5" s="671" customFormat="1" ht="23.45" customHeight="1" x14ac:dyDescent="0.25">
      <c r="E19" s="668"/>
    </row>
    <row r="20" spans="2:5" s="671" customFormat="1" ht="19.149999999999999" customHeight="1" x14ac:dyDescent="0.25">
      <c r="E20" s="668"/>
    </row>
    <row r="21" spans="2:5" s="671" customFormat="1" ht="18" customHeight="1" x14ac:dyDescent="0.25">
      <c r="C21" s="672"/>
      <c r="E21" s="668"/>
    </row>
    <row r="22" spans="2:5" s="671" customFormat="1" x14ac:dyDescent="0.25">
      <c r="C22" s="672"/>
      <c r="E22" s="668"/>
    </row>
    <row r="23" spans="2:5" s="671" customFormat="1" ht="18" customHeight="1" x14ac:dyDescent="0.25">
      <c r="C23" s="672"/>
      <c r="E23" s="668"/>
    </row>
    <row r="24" spans="2:5" s="671" customFormat="1" ht="18" customHeight="1" x14ac:dyDescent="0.25">
      <c r="C24" s="672"/>
      <c r="E24" s="668"/>
    </row>
    <row r="25" spans="2:5" s="671" customFormat="1" ht="26.45" customHeight="1" x14ac:dyDescent="0.25">
      <c r="C25" s="672"/>
      <c r="E25" s="668"/>
    </row>
    <row r="26" spans="2:5" s="671" customFormat="1" ht="18" customHeight="1" x14ac:dyDescent="0.25">
      <c r="C26" s="672"/>
      <c r="E26" s="668"/>
    </row>
    <row r="27" spans="2:5" ht="26.45" customHeight="1" x14ac:dyDescent="0.2"/>
    <row r="28" spans="2:5" ht="18" customHeight="1" x14ac:dyDescent="0.2"/>
    <row r="30" spans="2:5" ht="18" customHeight="1" x14ac:dyDescent="0.2"/>
    <row r="31" spans="2:5" ht="18" customHeight="1" x14ac:dyDescent="0.2"/>
    <row r="32" spans="2:5" ht="26.45" customHeight="1" x14ac:dyDescent="0.2"/>
    <row r="33" spans="3:8" ht="79.900000000000006" customHeight="1" x14ac:dyDescent="0.2">
      <c r="H33" s="653"/>
    </row>
    <row r="34" spans="3:8" ht="42" customHeight="1" x14ac:dyDescent="0.2"/>
    <row r="35" spans="3:8" ht="16.149999999999999" customHeight="1" x14ac:dyDescent="0.2"/>
    <row r="36" spans="3:8" s="671" customFormat="1" ht="45" customHeight="1" x14ac:dyDescent="0.25">
      <c r="C36" s="672"/>
      <c r="E36" s="668"/>
    </row>
    <row r="37" spans="3:8" ht="43.9" customHeight="1" x14ac:dyDescent="0.2"/>
    <row r="38" spans="3:8" s="848" customFormat="1" x14ac:dyDescent="0.25">
      <c r="C38" s="847"/>
      <c r="E38" s="849"/>
    </row>
    <row r="41" spans="3:8" s="671" customFormat="1" ht="19.149999999999999" customHeight="1" x14ac:dyDescent="0.25">
      <c r="C41" s="672"/>
      <c r="E41" s="668"/>
    </row>
    <row r="42" spans="3:8" ht="81" customHeight="1" x14ac:dyDescent="0.2"/>
  </sheetData>
  <mergeCells count="6">
    <mergeCell ref="B17:E17"/>
    <mergeCell ref="B1:E1"/>
    <mergeCell ref="B12:B13"/>
    <mergeCell ref="D12:D13"/>
    <mergeCell ref="E12:E13"/>
    <mergeCell ref="B16:E16"/>
  </mergeCells>
  <pageMargins left="0.7" right="0.7" top="0.75" bottom="0.75" header="0.3" footer="0.3"/>
  <pageSetup scale="5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topLeftCell="D1" zoomScale="90" zoomScaleNormal="90" workbookViewId="0">
      <selection activeCell="C35" sqref="C35"/>
    </sheetView>
  </sheetViews>
  <sheetFormatPr baseColWidth="10" defaultRowHeight="14.25" x14ac:dyDescent="0.2"/>
  <cols>
    <col min="1" max="1" width="1" style="652" customWidth="1"/>
    <col min="2" max="2" width="1.28515625" style="652" customWidth="1"/>
    <col min="3" max="3" width="15" style="652" customWidth="1"/>
    <col min="4" max="4" width="12.85546875" style="652" customWidth="1"/>
    <col min="5" max="5" width="14.140625" style="652" customWidth="1"/>
    <col min="6" max="6" width="14.85546875" style="652" customWidth="1"/>
    <col min="7" max="7" width="12.7109375" style="652" customWidth="1"/>
    <col min="8" max="8" width="12" style="652" customWidth="1"/>
    <col min="9" max="9" width="12.5703125" style="652" customWidth="1"/>
    <col min="10" max="172" width="11.42578125" style="652"/>
    <col min="173" max="173" width="0.7109375" style="652" customWidth="1"/>
    <col min="174" max="175" width="1.5703125" style="652" customWidth="1"/>
    <col min="176" max="176" width="16.42578125" style="652" customWidth="1"/>
    <col min="177" max="179" width="10.42578125" style="652" customWidth="1"/>
    <col min="180" max="180" width="8.7109375" style="652" customWidth="1"/>
    <col min="181" max="181" width="0.7109375" style="652" customWidth="1"/>
    <col min="182" max="182" width="3.140625" style="652" customWidth="1"/>
    <col min="183" max="183" width="1.140625" style="652" customWidth="1"/>
    <col min="184" max="184" width="18" style="652" customWidth="1"/>
    <col min="185" max="185" width="9.42578125" style="652" customWidth="1"/>
    <col min="186" max="186" width="8.7109375" style="652" customWidth="1"/>
    <col min="187" max="187" width="9.28515625" style="652" customWidth="1"/>
    <col min="188" max="188" width="10.140625" style="652" customWidth="1"/>
    <col min="189" max="189" width="5.140625" style="652" customWidth="1"/>
    <col min="190" max="190" width="10.140625" style="652" customWidth="1"/>
    <col min="191" max="191" width="6.42578125" style="652" customWidth="1"/>
    <col min="192" max="192" width="11.42578125" style="652"/>
    <col min="193" max="193" width="1.28515625" style="652" customWidth="1"/>
    <col min="194" max="194" width="1.42578125" style="652" customWidth="1"/>
    <col min="195" max="195" width="8.28515625" style="652" customWidth="1"/>
    <col min="196" max="196" width="11.42578125" style="652"/>
    <col min="197" max="198" width="10.7109375" style="652" customWidth="1"/>
    <col min="199" max="199" width="10.28515625" style="652" customWidth="1"/>
    <col min="200" max="200" width="11.28515625" style="652" customWidth="1"/>
    <col min="201" max="201" width="7.7109375" style="652" customWidth="1"/>
    <col min="202" max="202" width="10.140625" style="652" customWidth="1"/>
    <col min="203" max="203" width="6.5703125" style="652" customWidth="1"/>
    <col min="204" max="204" width="1.140625" style="652" customWidth="1"/>
    <col min="205" max="205" width="24.5703125" style="652" customWidth="1"/>
    <col min="206" max="206" width="9.85546875" style="652" customWidth="1"/>
    <col min="207" max="207" width="10.7109375" style="652" customWidth="1"/>
    <col min="208" max="208" width="10.85546875" style="652" customWidth="1"/>
    <col min="209" max="209" width="11.140625" style="652" customWidth="1"/>
    <col min="210" max="210" width="9.85546875" style="652" customWidth="1"/>
    <col min="211" max="211" width="1" style="652" customWidth="1"/>
    <col min="212" max="212" width="16.5703125" style="652" customWidth="1"/>
    <col min="213" max="213" width="0.5703125" style="652" customWidth="1"/>
    <col min="214" max="214" width="0.7109375" style="652" customWidth="1"/>
    <col min="215" max="215" width="27.85546875" style="652" customWidth="1"/>
    <col min="216" max="216" width="0.85546875" style="652" customWidth="1"/>
    <col min="217" max="217" width="27.42578125" style="652" customWidth="1"/>
    <col min="218" max="218" width="14.7109375" style="652" customWidth="1"/>
    <col min="219" max="219" width="0.42578125" style="652" customWidth="1"/>
    <col min="220" max="220" width="0.7109375" style="652" customWidth="1"/>
    <col min="221" max="221" width="21.7109375" style="652" customWidth="1"/>
    <col min="222" max="222" width="1.28515625" style="652" customWidth="1"/>
    <col min="223" max="223" width="21.140625" style="652" customWidth="1"/>
    <col min="224" max="428" width="11.42578125" style="652"/>
    <col min="429" max="429" width="0.7109375" style="652" customWidth="1"/>
    <col min="430" max="431" width="1.5703125" style="652" customWidth="1"/>
    <col min="432" max="432" width="16.42578125" style="652" customWidth="1"/>
    <col min="433" max="435" width="10.42578125" style="652" customWidth="1"/>
    <col min="436" max="436" width="8.7109375" style="652" customWidth="1"/>
    <col min="437" max="437" width="0.7109375" style="652" customWidth="1"/>
    <col min="438" max="438" width="3.140625" style="652" customWidth="1"/>
    <col min="439" max="439" width="1.140625" style="652" customWidth="1"/>
    <col min="440" max="440" width="18" style="652" customWidth="1"/>
    <col min="441" max="441" width="9.42578125" style="652" customWidth="1"/>
    <col min="442" max="442" width="8.7109375" style="652" customWidth="1"/>
    <col min="443" max="443" width="9.28515625" style="652" customWidth="1"/>
    <col min="444" max="444" width="10.140625" style="652" customWidth="1"/>
    <col min="445" max="445" width="5.140625" style="652" customWidth="1"/>
    <col min="446" max="446" width="10.140625" style="652" customWidth="1"/>
    <col min="447" max="447" width="6.42578125" style="652" customWidth="1"/>
    <col min="448" max="448" width="11.42578125" style="652"/>
    <col min="449" max="449" width="1.28515625" style="652" customWidth="1"/>
    <col min="450" max="450" width="1.42578125" style="652" customWidth="1"/>
    <col min="451" max="451" width="8.28515625" style="652" customWidth="1"/>
    <col min="452" max="452" width="11.42578125" style="652"/>
    <col min="453" max="454" width="10.7109375" style="652" customWidth="1"/>
    <col min="455" max="455" width="10.28515625" style="652" customWidth="1"/>
    <col min="456" max="456" width="11.28515625" style="652" customWidth="1"/>
    <col min="457" max="457" width="7.7109375" style="652" customWidth="1"/>
    <col min="458" max="458" width="10.140625" style="652" customWidth="1"/>
    <col min="459" max="459" width="6.5703125" style="652" customWidth="1"/>
    <col min="460" max="460" width="1.140625" style="652" customWidth="1"/>
    <col min="461" max="461" width="24.5703125" style="652" customWidth="1"/>
    <col min="462" max="462" width="9.85546875" style="652" customWidth="1"/>
    <col min="463" max="463" width="10.7109375" style="652" customWidth="1"/>
    <col min="464" max="464" width="10.85546875" style="652" customWidth="1"/>
    <col min="465" max="465" width="11.140625" style="652" customWidth="1"/>
    <col min="466" max="466" width="9.85546875" style="652" customWidth="1"/>
    <col min="467" max="467" width="1" style="652" customWidth="1"/>
    <col min="468" max="468" width="16.5703125" style="652" customWidth="1"/>
    <col min="469" max="469" width="0.5703125" style="652" customWidth="1"/>
    <col min="470" max="470" width="0.7109375" style="652" customWidth="1"/>
    <col min="471" max="471" width="27.85546875" style="652" customWidth="1"/>
    <col min="472" max="472" width="0.85546875" style="652" customWidth="1"/>
    <col min="473" max="473" width="27.42578125" style="652" customWidth="1"/>
    <col min="474" max="474" width="14.7109375" style="652" customWidth="1"/>
    <col min="475" max="475" width="0.42578125" style="652" customWidth="1"/>
    <col min="476" max="476" width="0.7109375" style="652" customWidth="1"/>
    <col min="477" max="477" width="21.7109375" style="652" customWidth="1"/>
    <col min="478" max="478" width="1.28515625" style="652" customWidth="1"/>
    <col min="479" max="479" width="21.140625" style="652" customWidth="1"/>
    <col min="480" max="684" width="11.42578125" style="652"/>
    <col min="685" max="685" width="0.7109375" style="652" customWidth="1"/>
    <col min="686" max="687" width="1.5703125" style="652" customWidth="1"/>
    <col min="688" max="688" width="16.42578125" style="652" customWidth="1"/>
    <col min="689" max="691" width="10.42578125" style="652" customWidth="1"/>
    <col min="692" max="692" width="8.7109375" style="652" customWidth="1"/>
    <col min="693" max="693" width="0.7109375" style="652" customWidth="1"/>
    <col min="694" max="694" width="3.140625" style="652" customWidth="1"/>
    <col min="695" max="695" width="1.140625" style="652" customWidth="1"/>
    <col min="696" max="696" width="18" style="652" customWidth="1"/>
    <col min="697" max="697" width="9.42578125" style="652" customWidth="1"/>
    <col min="698" max="698" width="8.7109375" style="652" customWidth="1"/>
    <col min="699" max="699" width="9.28515625" style="652" customWidth="1"/>
    <col min="700" max="700" width="10.140625" style="652" customWidth="1"/>
    <col min="701" max="701" width="5.140625" style="652" customWidth="1"/>
    <col min="702" max="702" width="10.140625" style="652" customWidth="1"/>
    <col min="703" max="703" width="6.42578125" style="652" customWidth="1"/>
    <col min="704" max="704" width="11.42578125" style="652"/>
    <col min="705" max="705" width="1.28515625" style="652" customWidth="1"/>
    <col min="706" max="706" width="1.42578125" style="652" customWidth="1"/>
    <col min="707" max="707" width="8.28515625" style="652" customWidth="1"/>
    <col min="708" max="708" width="11.42578125" style="652"/>
    <col min="709" max="710" width="10.7109375" style="652" customWidth="1"/>
    <col min="711" max="711" width="10.28515625" style="652" customWidth="1"/>
    <col min="712" max="712" width="11.28515625" style="652" customWidth="1"/>
    <col min="713" max="713" width="7.7109375" style="652" customWidth="1"/>
    <col min="714" max="714" width="10.140625" style="652" customWidth="1"/>
    <col min="715" max="715" width="6.5703125" style="652" customWidth="1"/>
    <col min="716" max="716" width="1.140625" style="652" customWidth="1"/>
    <col min="717" max="717" width="24.5703125" style="652" customWidth="1"/>
    <col min="718" max="718" width="9.85546875" style="652" customWidth="1"/>
    <col min="719" max="719" width="10.7109375" style="652" customWidth="1"/>
    <col min="720" max="720" width="10.85546875" style="652" customWidth="1"/>
    <col min="721" max="721" width="11.140625" style="652" customWidth="1"/>
    <col min="722" max="722" width="9.85546875" style="652" customWidth="1"/>
    <col min="723" max="723" width="1" style="652" customWidth="1"/>
    <col min="724" max="724" width="16.5703125" style="652" customWidth="1"/>
    <col min="725" max="725" width="0.5703125" style="652" customWidth="1"/>
    <col min="726" max="726" width="0.7109375" style="652" customWidth="1"/>
    <col min="727" max="727" width="27.85546875" style="652" customWidth="1"/>
    <col min="728" max="728" width="0.85546875" style="652" customWidth="1"/>
    <col min="729" max="729" width="27.42578125" style="652" customWidth="1"/>
    <col min="730" max="730" width="14.7109375" style="652" customWidth="1"/>
    <col min="731" max="731" width="0.42578125" style="652" customWidth="1"/>
    <col min="732" max="732" width="0.7109375" style="652" customWidth="1"/>
    <col min="733" max="733" width="21.7109375" style="652" customWidth="1"/>
    <col min="734" max="734" width="1.28515625" style="652" customWidth="1"/>
    <col min="735" max="735" width="21.140625" style="652" customWidth="1"/>
    <col min="736" max="940" width="11.42578125" style="652"/>
    <col min="941" max="941" width="0.7109375" style="652" customWidth="1"/>
    <col min="942" max="943" width="1.5703125" style="652" customWidth="1"/>
    <col min="944" max="944" width="16.42578125" style="652" customWidth="1"/>
    <col min="945" max="947" width="10.42578125" style="652" customWidth="1"/>
    <col min="948" max="948" width="8.7109375" style="652" customWidth="1"/>
    <col min="949" max="949" width="0.7109375" style="652" customWidth="1"/>
    <col min="950" max="950" width="3.140625" style="652" customWidth="1"/>
    <col min="951" max="951" width="1.140625" style="652" customWidth="1"/>
    <col min="952" max="952" width="18" style="652" customWidth="1"/>
    <col min="953" max="953" width="9.42578125" style="652" customWidth="1"/>
    <col min="954" max="954" width="8.7109375" style="652" customWidth="1"/>
    <col min="955" max="955" width="9.28515625" style="652" customWidth="1"/>
    <col min="956" max="956" width="10.140625" style="652" customWidth="1"/>
    <col min="957" max="957" width="5.140625" style="652" customWidth="1"/>
    <col min="958" max="958" width="10.140625" style="652" customWidth="1"/>
    <col min="959" max="959" width="6.42578125" style="652" customWidth="1"/>
    <col min="960" max="960" width="11.42578125" style="652"/>
    <col min="961" max="961" width="1.28515625" style="652" customWidth="1"/>
    <col min="962" max="962" width="1.42578125" style="652" customWidth="1"/>
    <col min="963" max="963" width="8.28515625" style="652" customWidth="1"/>
    <col min="964" max="964" width="11.42578125" style="652"/>
    <col min="965" max="966" width="10.7109375" style="652" customWidth="1"/>
    <col min="967" max="967" width="10.28515625" style="652" customWidth="1"/>
    <col min="968" max="968" width="11.28515625" style="652" customWidth="1"/>
    <col min="969" max="969" width="7.7109375" style="652" customWidth="1"/>
    <col min="970" max="970" width="10.140625" style="652" customWidth="1"/>
    <col min="971" max="971" width="6.5703125" style="652" customWidth="1"/>
    <col min="972" max="972" width="1.140625" style="652" customWidth="1"/>
    <col min="973" max="973" width="24.5703125" style="652" customWidth="1"/>
    <col min="974" max="974" width="9.85546875" style="652" customWidth="1"/>
    <col min="975" max="975" width="10.7109375" style="652" customWidth="1"/>
    <col min="976" max="976" width="10.85546875" style="652" customWidth="1"/>
    <col min="977" max="977" width="11.140625" style="652" customWidth="1"/>
    <col min="978" max="978" width="9.85546875" style="652" customWidth="1"/>
    <col min="979" max="979" width="1" style="652" customWidth="1"/>
    <col min="980" max="980" width="16.5703125" style="652" customWidth="1"/>
    <col min="981" max="981" width="0.5703125" style="652" customWidth="1"/>
    <col min="982" max="982" width="0.7109375" style="652" customWidth="1"/>
    <col min="983" max="983" width="27.85546875" style="652" customWidth="1"/>
    <col min="984" max="984" width="0.85546875" style="652" customWidth="1"/>
    <col min="985" max="985" width="27.42578125" style="652" customWidth="1"/>
    <col min="986" max="986" width="14.7109375" style="652" customWidth="1"/>
    <col min="987" max="987" width="0.42578125" style="652" customWidth="1"/>
    <col min="988" max="988" width="0.7109375" style="652" customWidth="1"/>
    <col min="989" max="989" width="21.7109375" style="652" customWidth="1"/>
    <col min="990" max="990" width="1.28515625" style="652" customWidth="1"/>
    <col min="991" max="991" width="21.140625" style="652" customWidth="1"/>
    <col min="992" max="1196" width="11.42578125" style="652"/>
    <col min="1197" max="1197" width="0.7109375" style="652" customWidth="1"/>
    <col min="1198" max="1199" width="1.5703125" style="652" customWidth="1"/>
    <col min="1200" max="1200" width="16.42578125" style="652" customWidth="1"/>
    <col min="1201" max="1203" width="10.42578125" style="652" customWidth="1"/>
    <col min="1204" max="1204" width="8.7109375" style="652" customWidth="1"/>
    <col min="1205" max="1205" width="0.7109375" style="652" customWidth="1"/>
    <col min="1206" max="1206" width="3.140625" style="652" customWidth="1"/>
    <col min="1207" max="1207" width="1.140625" style="652" customWidth="1"/>
    <col min="1208" max="1208" width="18" style="652" customWidth="1"/>
    <col min="1209" max="1209" width="9.42578125" style="652" customWidth="1"/>
    <col min="1210" max="1210" width="8.7109375" style="652" customWidth="1"/>
    <col min="1211" max="1211" width="9.28515625" style="652" customWidth="1"/>
    <col min="1212" max="1212" width="10.140625" style="652" customWidth="1"/>
    <col min="1213" max="1213" width="5.140625" style="652" customWidth="1"/>
    <col min="1214" max="1214" width="10.140625" style="652" customWidth="1"/>
    <col min="1215" max="1215" width="6.42578125" style="652" customWidth="1"/>
    <col min="1216" max="1216" width="11.42578125" style="652"/>
    <col min="1217" max="1217" width="1.28515625" style="652" customWidth="1"/>
    <col min="1218" max="1218" width="1.42578125" style="652" customWidth="1"/>
    <col min="1219" max="1219" width="8.28515625" style="652" customWidth="1"/>
    <col min="1220" max="1220" width="11.42578125" style="652"/>
    <col min="1221" max="1222" width="10.7109375" style="652" customWidth="1"/>
    <col min="1223" max="1223" width="10.28515625" style="652" customWidth="1"/>
    <col min="1224" max="1224" width="11.28515625" style="652" customWidth="1"/>
    <col min="1225" max="1225" width="7.7109375" style="652" customWidth="1"/>
    <col min="1226" max="1226" width="10.140625" style="652" customWidth="1"/>
    <col min="1227" max="1227" width="6.5703125" style="652" customWidth="1"/>
    <col min="1228" max="1228" width="1.140625" style="652" customWidth="1"/>
    <col min="1229" max="1229" width="24.5703125" style="652" customWidth="1"/>
    <col min="1230" max="1230" width="9.85546875" style="652" customWidth="1"/>
    <col min="1231" max="1231" width="10.7109375" style="652" customWidth="1"/>
    <col min="1232" max="1232" width="10.85546875" style="652" customWidth="1"/>
    <col min="1233" max="1233" width="11.140625" style="652" customWidth="1"/>
    <col min="1234" max="1234" width="9.85546875" style="652" customWidth="1"/>
    <col min="1235" max="1235" width="1" style="652" customWidth="1"/>
    <col min="1236" max="1236" width="16.5703125" style="652" customWidth="1"/>
    <col min="1237" max="1237" width="0.5703125" style="652" customWidth="1"/>
    <col min="1238" max="1238" width="0.7109375" style="652" customWidth="1"/>
    <col min="1239" max="1239" width="27.85546875" style="652" customWidth="1"/>
    <col min="1240" max="1240" width="0.85546875" style="652" customWidth="1"/>
    <col min="1241" max="1241" width="27.42578125" style="652" customWidth="1"/>
    <col min="1242" max="1242" width="14.7109375" style="652" customWidth="1"/>
    <col min="1243" max="1243" width="0.42578125" style="652" customWidth="1"/>
    <col min="1244" max="1244" width="0.7109375" style="652" customWidth="1"/>
    <col min="1245" max="1245" width="21.7109375" style="652" customWidth="1"/>
    <col min="1246" max="1246" width="1.28515625" style="652" customWidth="1"/>
    <col min="1247" max="1247" width="21.140625" style="652" customWidth="1"/>
    <col min="1248" max="1452" width="11.42578125" style="652"/>
    <col min="1453" max="1453" width="0.7109375" style="652" customWidth="1"/>
    <col min="1454" max="1455" width="1.5703125" style="652" customWidth="1"/>
    <col min="1456" max="1456" width="16.42578125" style="652" customWidth="1"/>
    <col min="1457" max="1459" width="10.42578125" style="652" customWidth="1"/>
    <col min="1460" max="1460" width="8.7109375" style="652" customWidth="1"/>
    <col min="1461" max="1461" width="0.7109375" style="652" customWidth="1"/>
    <col min="1462" max="1462" width="3.140625" style="652" customWidth="1"/>
    <col min="1463" max="1463" width="1.140625" style="652" customWidth="1"/>
    <col min="1464" max="1464" width="18" style="652" customWidth="1"/>
    <col min="1465" max="1465" width="9.42578125" style="652" customWidth="1"/>
    <col min="1466" max="1466" width="8.7109375" style="652" customWidth="1"/>
    <col min="1467" max="1467" width="9.28515625" style="652" customWidth="1"/>
    <col min="1468" max="1468" width="10.140625" style="652" customWidth="1"/>
    <col min="1469" max="1469" width="5.140625" style="652" customWidth="1"/>
    <col min="1470" max="1470" width="10.140625" style="652" customWidth="1"/>
    <col min="1471" max="1471" width="6.42578125" style="652" customWidth="1"/>
    <col min="1472" max="1472" width="11.42578125" style="652"/>
    <col min="1473" max="1473" width="1.28515625" style="652" customWidth="1"/>
    <col min="1474" max="1474" width="1.42578125" style="652" customWidth="1"/>
    <col min="1475" max="1475" width="8.28515625" style="652" customWidth="1"/>
    <col min="1476" max="1476" width="11.42578125" style="652"/>
    <col min="1477" max="1478" width="10.7109375" style="652" customWidth="1"/>
    <col min="1479" max="1479" width="10.28515625" style="652" customWidth="1"/>
    <col min="1480" max="1480" width="11.28515625" style="652" customWidth="1"/>
    <col min="1481" max="1481" width="7.7109375" style="652" customWidth="1"/>
    <col min="1482" max="1482" width="10.140625" style="652" customWidth="1"/>
    <col min="1483" max="1483" width="6.5703125" style="652" customWidth="1"/>
    <col min="1484" max="1484" width="1.140625" style="652" customWidth="1"/>
    <col min="1485" max="1485" width="24.5703125" style="652" customWidth="1"/>
    <col min="1486" max="1486" width="9.85546875" style="652" customWidth="1"/>
    <col min="1487" max="1487" width="10.7109375" style="652" customWidth="1"/>
    <col min="1488" max="1488" width="10.85546875" style="652" customWidth="1"/>
    <col min="1489" max="1489" width="11.140625" style="652" customWidth="1"/>
    <col min="1490" max="1490" width="9.85546875" style="652" customWidth="1"/>
    <col min="1491" max="1491" width="1" style="652" customWidth="1"/>
    <col min="1492" max="1492" width="16.5703125" style="652" customWidth="1"/>
    <col min="1493" max="1493" width="0.5703125" style="652" customWidth="1"/>
    <col min="1494" max="1494" width="0.7109375" style="652" customWidth="1"/>
    <col min="1495" max="1495" width="27.85546875" style="652" customWidth="1"/>
    <col min="1496" max="1496" width="0.85546875" style="652" customWidth="1"/>
    <col min="1497" max="1497" width="27.42578125" style="652" customWidth="1"/>
    <col min="1498" max="1498" width="14.7109375" style="652" customWidth="1"/>
    <col min="1499" max="1499" width="0.42578125" style="652" customWidth="1"/>
    <col min="1500" max="1500" width="0.7109375" style="652" customWidth="1"/>
    <col min="1501" max="1501" width="21.7109375" style="652" customWidth="1"/>
    <col min="1502" max="1502" width="1.28515625" style="652" customWidth="1"/>
    <col min="1503" max="1503" width="21.140625" style="652" customWidth="1"/>
    <col min="1504" max="1708" width="11.42578125" style="652"/>
    <col min="1709" max="1709" width="0.7109375" style="652" customWidth="1"/>
    <col min="1710" max="1711" width="1.5703125" style="652" customWidth="1"/>
    <col min="1712" max="1712" width="16.42578125" style="652" customWidth="1"/>
    <col min="1713" max="1715" width="10.42578125" style="652" customWidth="1"/>
    <col min="1716" max="1716" width="8.7109375" style="652" customWidth="1"/>
    <col min="1717" max="1717" width="0.7109375" style="652" customWidth="1"/>
    <col min="1718" max="1718" width="3.140625" style="652" customWidth="1"/>
    <col min="1719" max="1719" width="1.140625" style="652" customWidth="1"/>
    <col min="1720" max="1720" width="18" style="652" customWidth="1"/>
    <col min="1721" max="1721" width="9.42578125" style="652" customWidth="1"/>
    <col min="1722" max="1722" width="8.7109375" style="652" customWidth="1"/>
    <col min="1723" max="1723" width="9.28515625" style="652" customWidth="1"/>
    <col min="1724" max="1724" width="10.140625" style="652" customWidth="1"/>
    <col min="1725" max="1725" width="5.140625" style="652" customWidth="1"/>
    <col min="1726" max="1726" width="10.140625" style="652" customWidth="1"/>
    <col min="1727" max="1727" width="6.42578125" style="652" customWidth="1"/>
    <col min="1728" max="1728" width="11.42578125" style="652"/>
    <col min="1729" max="1729" width="1.28515625" style="652" customWidth="1"/>
    <col min="1730" max="1730" width="1.42578125" style="652" customWidth="1"/>
    <col min="1731" max="1731" width="8.28515625" style="652" customWidth="1"/>
    <col min="1732" max="1732" width="11.42578125" style="652"/>
    <col min="1733" max="1734" width="10.7109375" style="652" customWidth="1"/>
    <col min="1735" max="1735" width="10.28515625" style="652" customWidth="1"/>
    <col min="1736" max="1736" width="11.28515625" style="652" customWidth="1"/>
    <col min="1737" max="1737" width="7.7109375" style="652" customWidth="1"/>
    <col min="1738" max="1738" width="10.140625" style="652" customWidth="1"/>
    <col min="1739" max="1739" width="6.5703125" style="652" customWidth="1"/>
    <col min="1740" max="1740" width="1.140625" style="652" customWidth="1"/>
    <col min="1741" max="1741" width="24.5703125" style="652" customWidth="1"/>
    <col min="1742" max="1742" width="9.85546875" style="652" customWidth="1"/>
    <col min="1743" max="1743" width="10.7109375" style="652" customWidth="1"/>
    <col min="1744" max="1744" width="10.85546875" style="652" customWidth="1"/>
    <col min="1745" max="1745" width="11.140625" style="652" customWidth="1"/>
    <col min="1746" max="1746" width="9.85546875" style="652" customWidth="1"/>
    <col min="1747" max="1747" width="1" style="652" customWidth="1"/>
    <col min="1748" max="1748" width="16.5703125" style="652" customWidth="1"/>
    <col min="1749" max="1749" width="0.5703125" style="652" customWidth="1"/>
    <col min="1750" max="1750" width="0.7109375" style="652" customWidth="1"/>
    <col min="1751" max="1751" width="27.85546875" style="652" customWidth="1"/>
    <col min="1752" max="1752" width="0.85546875" style="652" customWidth="1"/>
    <col min="1753" max="1753" width="27.42578125" style="652" customWidth="1"/>
    <col min="1754" max="1754" width="14.7109375" style="652" customWidth="1"/>
    <col min="1755" max="1755" width="0.42578125" style="652" customWidth="1"/>
    <col min="1756" max="1756" width="0.7109375" style="652" customWidth="1"/>
    <col min="1757" max="1757" width="21.7109375" style="652" customWidth="1"/>
    <col min="1758" max="1758" width="1.28515625" style="652" customWidth="1"/>
    <col min="1759" max="1759" width="21.140625" style="652" customWidth="1"/>
    <col min="1760" max="1964" width="11.42578125" style="652"/>
    <col min="1965" max="1965" width="0.7109375" style="652" customWidth="1"/>
    <col min="1966" max="1967" width="1.5703125" style="652" customWidth="1"/>
    <col min="1968" max="1968" width="16.42578125" style="652" customWidth="1"/>
    <col min="1969" max="1971" width="10.42578125" style="652" customWidth="1"/>
    <col min="1972" max="1972" width="8.7109375" style="652" customWidth="1"/>
    <col min="1973" max="1973" width="0.7109375" style="652" customWidth="1"/>
    <col min="1974" max="1974" width="3.140625" style="652" customWidth="1"/>
    <col min="1975" max="1975" width="1.140625" style="652" customWidth="1"/>
    <col min="1976" max="1976" width="18" style="652" customWidth="1"/>
    <col min="1977" max="1977" width="9.42578125" style="652" customWidth="1"/>
    <col min="1978" max="1978" width="8.7109375" style="652" customWidth="1"/>
    <col min="1979" max="1979" width="9.28515625" style="652" customWidth="1"/>
    <col min="1980" max="1980" width="10.140625" style="652" customWidth="1"/>
    <col min="1981" max="1981" width="5.140625" style="652" customWidth="1"/>
    <col min="1982" max="1982" width="10.140625" style="652" customWidth="1"/>
    <col min="1983" max="1983" width="6.42578125" style="652" customWidth="1"/>
    <col min="1984" max="1984" width="11.42578125" style="652"/>
    <col min="1985" max="1985" width="1.28515625" style="652" customWidth="1"/>
    <col min="1986" max="1986" width="1.42578125" style="652" customWidth="1"/>
    <col min="1987" max="1987" width="8.28515625" style="652" customWidth="1"/>
    <col min="1988" max="1988" width="11.42578125" style="652"/>
    <col min="1989" max="1990" width="10.7109375" style="652" customWidth="1"/>
    <col min="1991" max="1991" width="10.28515625" style="652" customWidth="1"/>
    <col min="1992" max="1992" width="11.28515625" style="652" customWidth="1"/>
    <col min="1993" max="1993" width="7.7109375" style="652" customWidth="1"/>
    <col min="1994" max="1994" width="10.140625" style="652" customWidth="1"/>
    <col min="1995" max="1995" width="6.5703125" style="652" customWidth="1"/>
    <col min="1996" max="1996" width="1.140625" style="652" customWidth="1"/>
    <col min="1997" max="1997" width="24.5703125" style="652" customWidth="1"/>
    <col min="1998" max="1998" width="9.85546875" style="652" customWidth="1"/>
    <col min="1999" max="1999" width="10.7109375" style="652" customWidth="1"/>
    <col min="2000" max="2000" width="10.85546875" style="652" customWidth="1"/>
    <col min="2001" max="2001" width="11.140625" style="652" customWidth="1"/>
    <col min="2002" max="2002" width="9.85546875" style="652" customWidth="1"/>
    <col min="2003" max="2003" width="1" style="652" customWidth="1"/>
    <col min="2004" max="2004" width="16.5703125" style="652" customWidth="1"/>
    <col min="2005" max="2005" width="0.5703125" style="652" customWidth="1"/>
    <col min="2006" max="2006" width="0.7109375" style="652" customWidth="1"/>
    <col min="2007" max="2007" width="27.85546875" style="652" customWidth="1"/>
    <col min="2008" max="2008" width="0.85546875" style="652" customWidth="1"/>
    <col min="2009" max="2009" width="27.42578125" style="652" customWidth="1"/>
    <col min="2010" max="2010" width="14.7109375" style="652" customWidth="1"/>
    <col min="2011" max="2011" width="0.42578125" style="652" customWidth="1"/>
    <col min="2012" max="2012" width="0.7109375" style="652" customWidth="1"/>
    <col min="2013" max="2013" width="21.7109375" style="652" customWidth="1"/>
    <col min="2014" max="2014" width="1.28515625" style="652" customWidth="1"/>
    <col min="2015" max="2015" width="21.140625" style="652" customWidth="1"/>
    <col min="2016" max="2220" width="11.42578125" style="652"/>
    <col min="2221" max="2221" width="0.7109375" style="652" customWidth="1"/>
    <col min="2222" max="2223" width="1.5703125" style="652" customWidth="1"/>
    <col min="2224" max="2224" width="16.42578125" style="652" customWidth="1"/>
    <col min="2225" max="2227" width="10.42578125" style="652" customWidth="1"/>
    <col min="2228" max="2228" width="8.7109375" style="652" customWidth="1"/>
    <col min="2229" max="2229" width="0.7109375" style="652" customWidth="1"/>
    <col min="2230" max="2230" width="3.140625" style="652" customWidth="1"/>
    <col min="2231" max="2231" width="1.140625" style="652" customWidth="1"/>
    <col min="2232" max="2232" width="18" style="652" customWidth="1"/>
    <col min="2233" max="2233" width="9.42578125" style="652" customWidth="1"/>
    <col min="2234" max="2234" width="8.7109375" style="652" customWidth="1"/>
    <col min="2235" max="2235" width="9.28515625" style="652" customWidth="1"/>
    <col min="2236" max="2236" width="10.140625" style="652" customWidth="1"/>
    <col min="2237" max="2237" width="5.140625" style="652" customWidth="1"/>
    <col min="2238" max="2238" width="10.140625" style="652" customWidth="1"/>
    <col min="2239" max="2239" width="6.42578125" style="652" customWidth="1"/>
    <col min="2240" max="2240" width="11.42578125" style="652"/>
    <col min="2241" max="2241" width="1.28515625" style="652" customWidth="1"/>
    <col min="2242" max="2242" width="1.42578125" style="652" customWidth="1"/>
    <col min="2243" max="2243" width="8.28515625" style="652" customWidth="1"/>
    <col min="2244" max="2244" width="11.42578125" style="652"/>
    <col min="2245" max="2246" width="10.7109375" style="652" customWidth="1"/>
    <col min="2247" max="2247" width="10.28515625" style="652" customWidth="1"/>
    <col min="2248" max="2248" width="11.28515625" style="652" customWidth="1"/>
    <col min="2249" max="2249" width="7.7109375" style="652" customWidth="1"/>
    <col min="2250" max="2250" width="10.140625" style="652" customWidth="1"/>
    <col min="2251" max="2251" width="6.5703125" style="652" customWidth="1"/>
    <col min="2252" max="2252" width="1.140625" style="652" customWidth="1"/>
    <col min="2253" max="2253" width="24.5703125" style="652" customWidth="1"/>
    <col min="2254" max="2254" width="9.85546875" style="652" customWidth="1"/>
    <col min="2255" max="2255" width="10.7109375" style="652" customWidth="1"/>
    <col min="2256" max="2256" width="10.85546875" style="652" customWidth="1"/>
    <col min="2257" max="2257" width="11.140625" style="652" customWidth="1"/>
    <col min="2258" max="2258" width="9.85546875" style="652" customWidth="1"/>
    <col min="2259" max="2259" width="1" style="652" customWidth="1"/>
    <col min="2260" max="2260" width="16.5703125" style="652" customWidth="1"/>
    <col min="2261" max="2261" width="0.5703125" style="652" customWidth="1"/>
    <col min="2262" max="2262" width="0.7109375" style="652" customWidth="1"/>
    <col min="2263" max="2263" width="27.85546875" style="652" customWidth="1"/>
    <col min="2264" max="2264" width="0.85546875" style="652" customWidth="1"/>
    <col min="2265" max="2265" width="27.42578125" style="652" customWidth="1"/>
    <col min="2266" max="2266" width="14.7109375" style="652" customWidth="1"/>
    <col min="2267" max="2267" width="0.42578125" style="652" customWidth="1"/>
    <col min="2268" max="2268" width="0.7109375" style="652" customWidth="1"/>
    <col min="2269" max="2269" width="21.7109375" style="652" customWidth="1"/>
    <col min="2270" max="2270" width="1.28515625" style="652" customWidth="1"/>
    <col min="2271" max="2271" width="21.140625" style="652" customWidth="1"/>
    <col min="2272" max="2476" width="11.42578125" style="652"/>
    <col min="2477" max="2477" width="0.7109375" style="652" customWidth="1"/>
    <col min="2478" max="2479" width="1.5703125" style="652" customWidth="1"/>
    <col min="2480" max="2480" width="16.42578125" style="652" customWidth="1"/>
    <col min="2481" max="2483" width="10.42578125" style="652" customWidth="1"/>
    <col min="2484" max="2484" width="8.7109375" style="652" customWidth="1"/>
    <col min="2485" max="2485" width="0.7109375" style="652" customWidth="1"/>
    <col min="2486" max="2486" width="3.140625" style="652" customWidth="1"/>
    <col min="2487" max="2487" width="1.140625" style="652" customWidth="1"/>
    <col min="2488" max="2488" width="18" style="652" customWidth="1"/>
    <col min="2489" max="2489" width="9.42578125" style="652" customWidth="1"/>
    <col min="2490" max="2490" width="8.7109375" style="652" customWidth="1"/>
    <col min="2491" max="2491" width="9.28515625" style="652" customWidth="1"/>
    <col min="2492" max="2492" width="10.140625" style="652" customWidth="1"/>
    <col min="2493" max="2493" width="5.140625" style="652" customWidth="1"/>
    <col min="2494" max="2494" width="10.140625" style="652" customWidth="1"/>
    <col min="2495" max="2495" width="6.42578125" style="652" customWidth="1"/>
    <col min="2496" max="2496" width="11.42578125" style="652"/>
    <col min="2497" max="2497" width="1.28515625" style="652" customWidth="1"/>
    <col min="2498" max="2498" width="1.42578125" style="652" customWidth="1"/>
    <col min="2499" max="2499" width="8.28515625" style="652" customWidth="1"/>
    <col min="2500" max="2500" width="11.42578125" style="652"/>
    <col min="2501" max="2502" width="10.7109375" style="652" customWidth="1"/>
    <col min="2503" max="2503" width="10.28515625" style="652" customWidth="1"/>
    <col min="2504" max="2504" width="11.28515625" style="652" customWidth="1"/>
    <col min="2505" max="2505" width="7.7109375" style="652" customWidth="1"/>
    <col min="2506" max="2506" width="10.140625" style="652" customWidth="1"/>
    <col min="2507" max="2507" width="6.5703125" style="652" customWidth="1"/>
    <col min="2508" max="2508" width="1.140625" style="652" customWidth="1"/>
    <col min="2509" max="2509" width="24.5703125" style="652" customWidth="1"/>
    <col min="2510" max="2510" width="9.85546875" style="652" customWidth="1"/>
    <col min="2511" max="2511" width="10.7109375" style="652" customWidth="1"/>
    <col min="2512" max="2512" width="10.85546875" style="652" customWidth="1"/>
    <col min="2513" max="2513" width="11.140625" style="652" customWidth="1"/>
    <col min="2514" max="2514" width="9.85546875" style="652" customWidth="1"/>
    <col min="2515" max="2515" width="1" style="652" customWidth="1"/>
    <col min="2516" max="2516" width="16.5703125" style="652" customWidth="1"/>
    <col min="2517" max="2517" width="0.5703125" style="652" customWidth="1"/>
    <col min="2518" max="2518" width="0.7109375" style="652" customWidth="1"/>
    <col min="2519" max="2519" width="27.85546875" style="652" customWidth="1"/>
    <col min="2520" max="2520" width="0.85546875" style="652" customWidth="1"/>
    <col min="2521" max="2521" width="27.42578125" style="652" customWidth="1"/>
    <col min="2522" max="2522" width="14.7109375" style="652" customWidth="1"/>
    <col min="2523" max="2523" width="0.42578125" style="652" customWidth="1"/>
    <col min="2524" max="2524" width="0.7109375" style="652" customWidth="1"/>
    <col min="2525" max="2525" width="21.7109375" style="652" customWidth="1"/>
    <col min="2526" max="2526" width="1.28515625" style="652" customWidth="1"/>
    <col min="2527" max="2527" width="21.140625" style="652" customWidth="1"/>
    <col min="2528" max="2732" width="11.42578125" style="652"/>
    <col min="2733" max="2733" width="0.7109375" style="652" customWidth="1"/>
    <col min="2734" max="2735" width="1.5703125" style="652" customWidth="1"/>
    <col min="2736" max="2736" width="16.42578125" style="652" customWidth="1"/>
    <col min="2737" max="2739" width="10.42578125" style="652" customWidth="1"/>
    <col min="2740" max="2740" width="8.7109375" style="652" customWidth="1"/>
    <col min="2741" max="2741" width="0.7109375" style="652" customWidth="1"/>
    <col min="2742" max="2742" width="3.140625" style="652" customWidth="1"/>
    <col min="2743" max="2743" width="1.140625" style="652" customWidth="1"/>
    <col min="2744" max="2744" width="18" style="652" customWidth="1"/>
    <col min="2745" max="2745" width="9.42578125" style="652" customWidth="1"/>
    <col min="2746" max="2746" width="8.7109375" style="652" customWidth="1"/>
    <col min="2747" max="2747" width="9.28515625" style="652" customWidth="1"/>
    <col min="2748" max="2748" width="10.140625" style="652" customWidth="1"/>
    <col min="2749" max="2749" width="5.140625" style="652" customWidth="1"/>
    <col min="2750" max="2750" width="10.140625" style="652" customWidth="1"/>
    <col min="2751" max="2751" width="6.42578125" style="652" customWidth="1"/>
    <col min="2752" max="2752" width="11.42578125" style="652"/>
    <col min="2753" max="2753" width="1.28515625" style="652" customWidth="1"/>
    <col min="2754" max="2754" width="1.42578125" style="652" customWidth="1"/>
    <col min="2755" max="2755" width="8.28515625" style="652" customWidth="1"/>
    <col min="2756" max="2756" width="11.42578125" style="652"/>
    <col min="2757" max="2758" width="10.7109375" style="652" customWidth="1"/>
    <col min="2759" max="2759" width="10.28515625" style="652" customWidth="1"/>
    <col min="2760" max="2760" width="11.28515625" style="652" customWidth="1"/>
    <col min="2761" max="2761" width="7.7109375" style="652" customWidth="1"/>
    <col min="2762" max="2762" width="10.140625" style="652" customWidth="1"/>
    <col min="2763" max="2763" width="6.5703125" style="652" customWidth="1"/>
    <col min="2764" max="2764" width="1.140625" style="652" customWidth="1"/>
    <col min="2765" max="2765" width="24.5703125" style="652" customWidth="1"/>
    <col min="2766" max="2766" width="9.85546875" style="652" customWidth="1"/>
    <col min="2767" max="2767" width="10.7109375" style="652" customWidth="1"/>
    <col min="2768" max="2768" width="10.85546875" style="652" customWidth="1"/>
    <col min="2769" max="2769" width="11.140625" style="652" customWidth="1"/>
    <col min="2770" max="2770" width="9.85546875" style="652" customWidth="1"/>
    <col min="2771" max="2771" width="1" style="652" customWidth="1"/>
    <col min="2772" max="2772" width="16.5703125" style="652" customWidth="1"/>
    <col min="2773" max="2773" width="0.5703125" style="652" customWidth="1"/>
    <col min="2774" max="2774" width="0.7109375" style="652" customWidth="1"/>
    <col min="2775" max="2775" width="27.85546875" style="652" customWidth="1"/>
    <col min="2776" max="2776" width="0.85546875" style="652" customWidth="1"/>
    <col min="2777" max="2777" width="27.42578125" style="652" customWidth="1"/>
    <col min="2778" max="2778" width="14.7109375" style="652" customWidth="1"/>
    <col min="2779" max="2779" width="0.42578125" style="652" customWidth="1"/>
    <col min="2780" max="2780" width="0.7109375" style="652" customWidth="1"/>
    <col min="2781" max="2781" width="21.7109375" style="652" customWidth="1"/>
    <col min="2782" max="2782" width="1.28515625" style="652" customWidth="1"/>
    <col min="2783" max="2783" width="21.140625" style="652" customWidth="1"/>
    <col min="2784" max="2988" width="11.42578125" style="652"/>
    <col min="2989" max="2989" width="0.7109375" style="652" customWidth="1"/>
    <col min="2990" max="2991" width="1.5703125" style="652" customWidth="1"/>
    <col min="2992" max="2992" width="16.42578125" style="652" customWidth="1"/>
    <col min="2993" max="2995" width="10.42578125" style="652" customWidth="1"/>
    <col min="2996" max="2996" width="8.7109375" style="652" customWidth="1"/>
    <col min="2997" max="2997" width="0.7109375" style="652" customWidth="1"/>
    <col min="2998" max="2998" width="3.140625" style="652" customWidth="1"/>
    <col min="2999" max="2999" width="1.140625" style="652" customWidth="1"/>
    <col min="3000" max="3000" width="18" style="652" customWidth="1"/>
    <col min="3001" max="3001" width="9.42578125" style="652" customWidth="1"/>
    <col min="3002" max="3002" width="8.7109375" style="652" customWidth="1"/>
    <col min="3003" max="3003" width="9.28515625" style="652" customWidth="1"/>
    <col min="3004" max="3004" width="10.140625" style="652" customWidth="1"/>
    <col min="3005" max="3005" width="5.140625" style="652" customWidth="1"/>
    <col min="3006" max="3006" width="10.140625" style="652" customWidth="1"/>
    <col min="3007" max="3007" width="6.42578125" style="652" customWidth="1"/>
    <col min="3008" max="3008" width="11.42578125" style="652"/>
    <col min="3009" max="3009" width="1.28515625" style="652" customWidth="1"/>
    <col min="3010" max="3010" width="1.42578125" style="652" customWidth="1"/>
    <col min="3011" max="3011" width="8.28515625" style="652" customWidth="1"/>
    <col min="3012" max="3012" width="11.42578125" style="652"/>
    <col min="3013" max="3014" width="10.7109375" style="652" customWidth="1"/>
    <col min="3015" max="3015" width="10.28515625" style="652" customWidth="1"/>
    <col min="3016" max="3016" width="11.28515625" style="652" customWidth="1"/>
    <col min="3017" max="3017" width="7.7109375" style="652" customWidth="1"/>
    <col min="3018" max="3018" width="10.140625" style="652" customWidth="1"/>
    <col min="3019" max="3019" width="6.5703125" style="652" customWidth="1"/>
    <col min="3020" max="3020" width="1.140625" style="652" customWidth="1"/>
    <col min="3021" max="3021" width="24.5703125" style="652" customWidth="1"/>
    <col min="3022" max="3022" width="9.85546875" style="652" customWidth="1"/>
    <col min="3023" max="3023" width="10.7109375" style="652" customWidth="1"/>
    <col min="3024" max="3024" width="10.85546875" style="652" customWidth="1"/>
    <col min="3025" max="3025" width="11.140625" style="652" customWidth="1"/>
    <col min="3026" max="3026" width="9.85546875" style="652" customWidth="1"/>
    <col min="3027" max="3027" width="1" style="652" customWidth="1"/>
    <col min="3028" max="3028" width="16.5703125" style="652" customWidth="1"/>
    <col min="3029" max="3029" width="0.5703125" style="652" customWidth="1"/>
    <col min="3030" max="3030" width="0.7109375" style="652" customWidth="1"/>
    <col min="3031" max="3031" width="27.85546875" style="652" customWidth="1"/>
    <col min="3032" max="3032" width="0.85546875" style="652" customWidth="1"/>
    <col min="3033" max="3033" width="27.42578125" style="652" customWidth="1"/>
    <col min="3034" max="3034" width="14.7109375" style="652" customWidth="1"/>
    <col min="3035" max="3035" width="0.42578125" style="652" customWidth="1"/>
    <col min="3036" max="3036" width="0.7109375" style="652" customWidth="1"/>
    <col min="3037" max="3037" width="21.7109375" style="652" customWidth="1"/>
    <col min="3038" max="3038" width="1.28515625" style="652" customWidth="1"/>
    <col min="3039" max="3039" width="21.140625" style="652" customWidth="1"/>
    <col min="3040" max="3244" width="11.42578125" style="652"/>
    <col min="3245" max="3245" width="0.7109375" style="652" customWidth="1"/>
    <col min="3246" max="3247" width="1.5703125" style="652" customWidth="1"/>
    <col min="3248" max="3248" width="16.42578125" style="652" customWidth="1"/>
    <col min="3249" max="3251" width="10.42578125" style="652" customWidth="1"/>
    <col min="3252" max="3252" width="8.7109375" style="652" customWidth="1"/>
    <col min="3253" max="3253" width="0.7109375" style="652" customWidth="1"/>
    <col min="3254" max="3254" width="3.140625" style="652" customWidth="1"/>
    <col min="3255" max="3255" width="1.140625" style="652" customWidth="1"/>
    <col min="3256" max="3256" width="18" style="652" customWidth="1"/>
    <col min="3257" max="3257" width="9.42578125" style="652" customWidth="1"/>
    <col min="3258" max="3258" width="8.7109375" style="652" customWidth="1"/>
    <col min="3259" max="3259" width="9.28515625" style="652" customWidth="1"/>
    <col min="3260" max="3260" width="10.140625" style="652" customWidth="1"/>
    <col min="3261" max="3261" width="5.140625" style="652" customWidth="1"/>
    <col min="3262" max="3262" width="10.140625" style="652" customWidth="1"/>
    <col min="3263" max="3263" width="6.42578125" style="652" customWidth="1"/>
    <col min="3264" max="3264" width="11.42578125" style="652"/>
    <col min="3265" max="3265" width="1.28515625" style="652" customWidth="1"/>
    <col min="3266" max="3266" width="1.42578125" style="652" customWidth="1"/>
    <col min="3267" max="3267" width="8.28515625" style="652" customWidth="1"/>
    <col min="3268" max="3268" width="11.42578125" style="652"/>
    <col min="3269" max="3270" width="10.7109375" style="652" customWidth="1"/>
    <col min="3271" max="3271" width="10.28515625" style="652" customWidth="1"/>
    <col min="3272" max="3272" width="11.28515625" style="652" customWidth="1"/>
    <col min="3273" max="3273" width="7.7109375" style="652" customWidth="1"/>
    <col min="3274" max="3274" width="10.140625" style="652" customWidth="1"/>
    <col min="3275" max="3275" width="6.5703125" style="652" customWidth="1"/>
    <col min="3276" max="3276" width="1.140625" style="652" customWidth="1"/>
    <col min="3277" max="3277" width="24.5703125" style="652" customWidth="1"/>
    <col min="3278" max="3278" width="9.85546875" style="652" customWidth="1"/>
    <col min="3279" max="3279" width="10.7109375" style="652" customWidth="1"/>
    <col min="3280" max="3280" width="10.85546875" style="652" customWidth="1"/>
    <col min="3281" max="3281" width="11.140625" style="652" customWidth="1"/>
    <col min="3282" max="3282" width="9.85546875" style="652" customWidth="1"/>
    <col min="3283" max="3283" width="1" style="652" customWidth="1"/>
    <col min="3284" max="3284" width="16.5703125" style="652" customWidth="1"/>
    <col min="3285" max="3285" width="0.5703125" style="652" customWidth="1"/>
    <col min="3286" max="3286" width="0.7109375" style="652" customWidth="1"/>
    <col min="3287" max="3287" width="27.85546875" style="652" customWidth="1"/>
    <col min="3288" max="3288" width="0.85546875" style="652" customWidth="1"/>
    <col min="3289" max="3289" width="27.42578125" style="652" customWidth="1"/>
    <col min="3290" max="3290" width="14.7109375" style="652" customWidth="1"/>
    <col min="3291" max="3291" width="0.42578125" style="652" customWidth="1"/>
    <col min="3292" max="3292" width="0.7109375" style="652" customWidth="1"/>
    <col min="3293" max="3293" width="21.7109375" style="652" customWidth="1"/>
    <col min="3294" max="3294" width="1.28515625" style="652" customWidth="1"/>
    <col min="3295" max="3295" width="21.140625" style="652" customWidth="1"/>
    <col min="3296" max="3500" width="11.42578125" style="652"/>
    <col min="3501" max="3501" width="0.7109375" style="652" customWidth="1"/>
    <col min="3502" max="3503" width="1.5703125" style="652" customWidth="1"/>
    <col min="3504" max="3504" width="16.42578125" style="652" customWidth="1"/>
    <col min="3505" max="3507" width="10.42578125" style="652" customWidth="1"/>
    <col min="3508" max="3508" width="8.7109375" style="652" customWidth="1"/>
    <col min="3509" max="3509" width="0.7109375" style="652" customWidth="1"/>
    <col min="3510" max="3510" width="3.140625" style="652" customWidth="1"/>
    <col min="3511" max="3511" width="1.140625" style="652" customWidth="1"/>
    <col min="3512" max="3512" width="18" style="652" customWidth="1"/>
    <col min="3513" max="3513" width="9.42578125" style="652" customWidth="1"/>
    <col min="3514" max="3514" width="8.7109375" style="652" customWidth="1"/>
    <col min="3515" max="3515" width="9.28515625" style="652" customWidth="1"/>
    <col min="3516" max="3516" width="10.140625" style="652" customWidth="1"/>
    <col min="3517" max="3517" width="5.140625" style="652" customWidth="1"/>
    <col min="3518" max="3518" width="10.140625" style="652" customWidth="1"/>
    <col min="3519" max="3519" width="6.42578125" style="652" customWidth="1"/>
    <col min="3520" max="3520" width="11.42578125" style="652"/>
    <col min="3521" max="3521" width="1.28515625" style="652" customWidth="1"/>
    <col min="3522" max="3522" width="1.42578125" style="652" customWidth="1"/>
    <col min="3523" max="3523" width="8.28515625" style="652" customWidth="1"/>
    <col min="3524" max="3524" width="11.42578125" style="652"/>
    <col min="3525" max="3526" width="10.7109375" style="652" customWidth="1"/>
    <col min="3527" max="3527" width="10.28515625" style="652" customWidth="1"/>
    <col min="3528" max="3528" width="11.28515625" style="652" customWidth="1"/>
    <col min="3529" max="3529" width="7.7109375" style="652" customWidth="1"/>
    <col min="3530" max="3530" width="10.140625" style="652" customWidth="1"/>
    <col min="3531" max="3531" width="6.5703125" style="652" customWidth="1"/>
    <col min="3532" max="3532" width="1.140625" style="652" customWidth="1"/>
    <col min="3533" max="3533" width="24.5703125" style="652" customWidth="1"/>
    <col min="3534" max="3534" width="9.85546875" style="652" customWidth="1"/>
    <col min="3535" max="3535" width="10.7109375" style="652" customWidth="1"/>
    <col min="3536" max="3536" width="10.85546875" style="652" customWidth="1"/>
    <col min="3537" max="3537" width="11.140625" style="652" customWidth="1"/>
    <col min="3538" max="3538" width="9.85546875" style="652" customWidth="1"/>
    <col min="3539" max="3539" width="1" style="652" customWidth="1"/>
    <col min="3540" max="3540" width="16.5703125" style="652" customWidth="1"/>
    <col min="3541" max="3541" width="0.5703125" style="652" customWidth="1"/>
    <col min="3542" max="3542" width="0.7109375" style="652" customWidth="1"/>
    <col min="3543" max="3543" width="27.85546875" style="652" customWidth="1"/>
    <col min="3544" max="3544" width="0.85546875" style="652" customWidth="1"/>
    <col min="3545" max="3545" width="27.42578125" style="652" customWidth="1"/>
    <col min="3546" max="3546" width="14.7109375" style="652" customWidth="1"/>
    <col min="3547" max="3547" width="0.42578125" style="652" customWidth="1"/>
    <col min="3548" max="3548" width="0.7109375" style="652" customWidth="1"/>
    <col min="3549" max="3549" width="21.7109375" style="652" customWidth="1"/>
    <col min="3550" max="3550" width="1.28515625" style="652" customWidth="1"/>
    <col min="3551" max="3551" width="21.140625" style="652" customWidth="1"/>
    <col min="3552" max="3756" width="11.42578125" style="652"/>
    <col min="3757" max="3757" width="0.7109375" style="652" customWidth="1"/>
    <col min="3758" max="3759" width="1.5703125" style="652" customWidth="1"/>
    <col min="3760" max="3760" width="16.42578125" style="652" customWidth="1"/>
    <col min="3761" max="3763" width="10.42578125" style="652" customWidth="1"/>
    <col min="3764" max="3764" width="8.7109375" style="652" customWidth="1"/>
    <col min="3765" max="3765" width="0.7109375" style="652" customWidth="1"/>
    <col min="3766" max="3766" width="3.140625" style="652" customWidth="1"/>
    <col min="3767" max="3767" width="1.140625" style="652" customWidth="1"/>
    <col min="3768" max="3768" width="18" style="652" customWidth="1"/>
    <col min="3769" max="3769" width="9.42578125" style="652" customWidth="1"/>
    <col min="3770" max="3770" width="8.7109375" style="652" customWidth="1"/>
    <col min="3771" max="3771" width="9.28515625" style="652" customWidth="1"/>
    <col min="3772" max="3772" width="10.140625" style="652" customWidth="1"/>
    <col min="3773" max="3773" width="5.140625" style="652" customWidth="1"/>
    <col min="3774" max="3774" width="10.140625" style="652" customWidth="1"/>
    <col min="3775" max="3775" width="6.42578125" style="652" customWidth="1"/>
    <col min="3776" max="3776" width="11.42578125" style="652"/>
    <col min="3777" max="3777" width="1.28515625" style="652" customWidth="1"/>
    <col min="3778" max="3778" width="1.42578125" style="652" customWidth="1"/>
    <col min="3779" max="3779" width="8.28515625" style="652" customWidth="1"/>
    <col min="3780" max="3780" width="11.42578125" style="652"/>
    <col min="3781" max="3782" width="10.7109375" style="652" customWidth="1"/>
    <col min="3783" max="3783" width="10.28515625" style="652" customWidth="1"/>
    <col min="3784" max="3784" width="11.28515625" style="652" customWidth="1"/>
    <col min="3785" max="3785" width="7.7109375" style="652" customWidth="1"/>
    <col min="3786" max="3786" width="10.140625" style="652" customWidth="1"/>
    <col min="3787" max="3787" width="6.5703125" style="652" customWidth="1"/>
    <col min="3788" max="3788" width="1.140625" style="652" customWidth="1"/>
    <col min="3789" max="3789" width="24.5703125" style="652" customWidth="1"/>
    <col min="3790" max="3790" width="9.85546875" style="652" customWidth="1"/>
    <col min="3791" max="3791" width="10.7109375" style="652" customWidth="1"/>
    <col min="3792" max="3792" width="10.85546875" style="652" customWidth="1"/>
    <col min="3793" max="3793" width="11.140625" style="652" customWidth="1"/>
    <col min="3794" max="3794" width="9.85546875" style="652" customWidth="1"/>
    <col min="3795" max="3795" width="1" style="652" customWidth="1"/>
    <col min="3796" max="3796" width="16.5703125" style="652" customWidth="1"/>
    <col min="3797" max="3797" width="0.5703125" style="652" customWidth="1"/>
    <col min="3798" max="3798" width="0.7109375" style="652" customWidth="1"/>
    <col min="3799" max="3799" width="27.85546875" style="652" customWidth="1"/>
    <col min="3800" max="3800" width="0.85546875" style="652" customWidth="1"/>
    <col min="3801" max="3801" width="27.42578125" style="652" customWidth="1"/>
    <col min="3802" max="3802" width="14.7109375" style="652" customWidth="1"/>
    <col min="3803" max="3803" width="0.42578125" style="652" customWidth="1"/>
    <col min="3804" max="3804" width="0.7109375" style="652" customWidth="1"/>
    <col min="3805" max="3805" width="21.7109375" style="652" customWidth="1"/>
    <col min="3806" max="3806" width="1.28515625" style="652" customWidth="1"/>
    <col min="3807" max="3807" width="21.140625" style="652" customWidth="1"/>
    <col min="3808" max="4012" width="11.42578125" style="652"/>
    <col min="4013" max="4013" width="0.7109375" style="652" customWidth="1"/>
    <col min="4014" max="4015" width="1.5703125" style="652" customWidth="1"/>
    <col min="4016" max="4016" width="16.42578125" style="652" customWidth="1"/>
    <col min="4017" max="4019" width="10.42578125" style="652" customWidth="1"/>
    <col min="4020" max="4020" width="8.7109375" style="652" customWidth="1"/>
    <col min="4021" max="4021" width="0.7109375" style="652" customWidth="1"/>
    <col min="4022" max="4022" width="3.140625" style="652" customWidth="1"/>
    <col min="4023" max="4023" width="1.140625" style="652" customWidth="1"/>
    <col min="4024" max="4024" width="18" style="652" customWidth="1"/>
    <col min="4025" max="4025" width="9.42578125" style="652" customWidth="1"/>
    <col min="4026" max="4026" width="8.7109375" style="652" customWidth="1"/>
    <col min="4027" max="4027" width="9.28515625" style="652" customWidth="1"/>
    <col min="4028" max="4028" width="10.140625" style="652" customWidth="1"/>
    <col min="4029" max="4029" width="5.140625" style="652" customWidth="1"/>
    <col min="4030" max="4030" width="10.140625" style="652" customWidth="1"/>
    <col min="4031" max="4031" width="6.42578125" style="652" customWidth="1"/>
    <col min="4032" max="4032" width="11.42578125" style="652"/>
    <col min="4033" max="4033" width="1.28515625" style="652" customWidth="1"/>
    <col min="4034" max="4034" width="1.42578125" style="652" customWidth="1"/>
    <col min="4035" max="4035" width="8.28515625" style="652" customWidth="1"/>
    <col min="4036" max="4036" width="11.42578125" style="652"/>
    <col min="4037" max="4038" width="10.7109375" style="652" customWidth="1"/>
    <col min="4039" max="4039" width="10.28515625" style="652" customWidth="1"/>
    <col min="4040" max="4040" width="11.28515625" style="652" customWidth="1"/>
    <col min="4041" max="4041" width="7.7109375" style="652" customWidth="1"/>
    <col min="4042" max="4042" width="10.140625" style="652" customWidth="1"/>
    <col min="4043" max="4043" width="6.5703125" style="652" customWidth="1"/>
    <col min="4044" max="4044" width="1.140625" style="652" customWidth="1"/>
    <col min="4045" max="4045" width="24.5703125" style="652" customWidth="1"/>
    <col min="4046" max="4046" width="9.85546875" style="652" customWidth="1"/>
    <col min="4047" max="4047" width="10.7109375" style="652" customWidth="1"/>
    <col min="4048" max="4048" width="10.85546875" style="652" customWidth="1"/>
    <col min="4049" max="4049" width="11.140625" style="652" customWidth="1"/>
    <col min="4050" max="4050" width="9.85546875" style="652" customWidth="1"/>
    <col min="4051" max="4051" width="1" style="652" customWidth="1"/>
    <col min="4052" max="4052" width="16.5703125" style="652" customWidth="1"/>
    <col min="4053" max="4053" width="0.5703125" style="652" customWidth="1"/>
    <col min="4054" max="4054" width="0.7109375" style="652" customWidth="1"/>
    <col min="4055" max="4055" width="27.85546875" style="652" customWidth="1"/>
    <col min="4056" max="4056" width="0.85546875" style="652" customWidth="1"/>
    <col min="4057" max="4057" width="27.42578125" style="652" customWidth="1"/>
    <col min="4058" max="4058" width="14.7109375" style="652" customWidth="1"/>
    <col min="4059" max="4059" width="0.42578125" style="652" customWidth="1"/>
    <col min="4060" max="4060" width="0.7109375" style="652" customWidth="1"/>
    <col min="4061" max="4061" width="21.7109375" style="652" customWidth="1"/>
    <col min="4062" max="4062" width="1.28515625" style="652" customWidth="1"/>
    <col min="4063" max="4063" width="21.140625" style="652" customWidth="1"/>
    <col min="4064" max="4268" width="11.42578125" style="652"/>
    <col min="4269" max="4269" width="0.7109375" style="652" customWidth="1"/>
    <col min="4270" max="4271" width="1.5703125" style="652" customWidth="1"/>
    <col min="4272" max="4272" width="16.42578125" style="652" customWidth="1"/>
    <col min="4273" max="4275" width="10.42578125" style="652" customWidth="1"/>
    <col min="4276" max="4276" width="8.7109375" style="652" customWidth="1"/>
    <col min="4277" max="4277" width="0.7109375" style="652" customWidth="1"/>
    <col min="4278" max="4278" width="3.140625" style="652" customWidth="1"/>
    <col min="4279" max="4279" width="1.140625" style="652" customWidth="1"/>
    <col min="4280" max="4280" width="18" style="652" customWidth="1"/>
    <col min="4281" max="4281" width="9.42578125" style="652" customWidth="1"/>
    <col min="4282" max="4282" width="8.7109375" style="652" customWidth="1"/>
    <col min="4283" max="4283" width="9.28515625" style="652" customWidth="1"/>
    <col min="4284" max="4284" width="10.140625" style="652" customWidth="1"/>
    <col min="4285" max="4285" width="5.140625" style="652" customWidth="1"/>
    <col min="4286" max="4286" width="10.140625" style="652" customWidth="1"/>
    <col min="4287" max="4287" width="6.42578125" style="652" customWidth="1"/>
    <col min="4288" max="4288" width="11.42578125" style="652"/>
    <col min="4289" max="4289" width="1.28515625" style="652" customWidth="1"/>
    <col min="4290" max="4290" width="1.42578125" style="652" customWidth="1"/>
    <col min="4291" max="4291" width="8.28515625" style="652" customWidth="1"/>
    <col min="4292" max="4292" width="11.42578125" style="652"/>
    <col min="4293" max="4294" width="10.7109375" style="652" customWidth="1"/>
    <col min="4295" max="4295" width="10.28515625" style="652" customWidth="1"/>
    <col min="4296" max="4296" width="11.28515625" style="652" customWidth="1"/>
    <col min="4297" max="4297" width="7.7109375" style="652" customWidth="1"/>
    <col min="4298" max="4298" width="10.140625" style="652" customWidth="1"/>
    <col min="4299" max="4299" width="6.5703125" style="652" customWidth="1"/>
    <col min="4300" max="4300" width="1.140625" style="652" customWidth="1"/>
    <col min="4301" max="4301" width="24.5703125" style="652" customWidth="1"/>
    <col min="4302" max="4302" width="9.85546875" style="652" customWidth="1"/>
    <col min="4303" max="4303" width="10.7109375" style="652" customWidth="1"/>
    <col min="4304" max="4304" width="10.85546875" style="652" customWidth="1"/>
    <col min="4305" max="4305" width="11.140625" style="652" customWidth="1"/>
    <col min="4306" max="4306" width="9.85546875" style="652" customWidth="1"/>
    <col min="4307" max="4307" width="1" style="652" customWidth="1"/>
    <col min="4308" max="4308" width="16.5703125" style="652" customWidth="1"/>
    <col min="4309" max="4309" width="0.5703125" style="652" customWidth="1"/>
    <col min="4310" max="4310" width="0.7109375" style="652" customWidth="1"/>
    <col min="4311" max="4311" width="27.85546875" style="652" customWidth="1"/>
    <col min="4312" max="4312" width="0.85546875" style="652" customWidth="1"/>
    <col min="4313" max="4313" width="27.42578125" style="652" customWidth="1"/>
    <col min="4314" max="4314" width="14.7109375" style="652" customWidth="1"/>
    <col min="4315" max="4315" width="0.42578125" style="652" customWidth="1"/>
    <col min="4316" max="4316" width="0.7109375" style="652" customWidth="1"/>
    <col min="4317" max="4317" width="21.7109375" style="652" customWidth="1"/>
    <col min="4318" max="4318" width="1.28515625" style="652" customWidth="1"/>
    <col min="4319" max="4319" width="21.140625" style="652" customWidth="1"/>
    <col min="4320" max="4524" width="11.42578125" style="652"/>
    <col min="4525" max="4525" width="0.7109375" style="652" customWidth="1"/>
    <col min="4526" max="4527" width="1.5703125" style="652" customWidth="1"/>
    <col min="4528" max="4528" width="16.42578125" style="652" customWidth="1"/>
    <col min="4529" max="4531" width="10.42578125" style="652" customWidth="1"/>
    <col min="4532" max="4532" width="8.7109375" style="652" customWidth="1"/>
    <col min="4533" max="4533" width="0.7109375" style="652" customWidth="1"/>
    <col min="4534" max="4534" width="3.140625" style="652" customWidth="1"/>
    <col min="4535" max="4535" width="1.140625" style="652" customWidth="1"/>
    <col min="4536" max="4536" width="18" style="652" customWidth="1"/>
    <col min="4537" max="4537" width="9.42578125" style="652" customWidth="1"/>
    <col min="4538" max="4538" width="8.7109375" style="652" customWidth="1"/>
    <col min="4539" max="4539" width="9.28515625" style="652" customWidth="1"/>
    <col min="4540" max="4540" width="10.140625" style="652" customWidth="1"/>
    <col min="4541" max="4541" width="5.140625" style="652" customWidth="1"/>
    <col min="4542" max="4542" width="10.140625" style="652" customWidth="1"/>
    <col min="4543" max="4543" width="6.42578125" style="652" customWidth="1"/>
    <col min="4544" max="4544" width="11.42578125" style="652"/>
    <col min="4545" max="4545" width="1.28515625" style="652" customWidth="1"/>
    <col min="4546" max="4546" width="1.42578125" style="652" customWidth="1"/>
    <col min="4547" max="4547" width="8.28515625" style="652" customWidth="1"/>
    <col min="4548" max="4548" width="11.42578125" style="652"/>
    <col min="4549" max="4550" width="10.7109375" style="652" customWidth="1"/>
    <col min="4551" max="4551" width="10.28515625" style="652" customWidth="1"/>
    <col min="4552" max="4552" width="11.28515625" style="652" customWidth="1"/>
    <col min="4553" max="4553" width="7.7109375" style="652" customWidth="1"/>
    <col min="4554" max="4554" width="10.140625" style="652" customWidth="1"/>
    <col min="4555" max="4555" width="6.5703125" style="652" customWidth="1"/>
    <col min="4556" max="4556" width="1.140625" style="652" customWidth="1"/>
    <col min="4557" max="4557" width="24.5703125" style="652" customWidth="1"/>
    <col min="4558" max="4558" width="9.85546875" style="652" customWidth="1"/>
    <col min="4559" max="4559" width="10.7109375" style="652" customWidth="1"/>
    <col min="4560" max="4560" width="10.85546875" style="652" customWidth="1"/>
    <col min="4561" max="4561" width="11.140625" style="652" customWidth="1"/>
    <col min="4562" max="4562" width="9.85546875" style="652" customWidth="1"/>
    <col min="4563" max="4563" width="1" style="652" customWidth="1"/>
    <col min="4564" max="4564" width="16.5703125" style="652" customWidth="1"/>
    <col min="4565" max="4565" width="0.5703125" style="652" customWidth="1"/>
    <col min="4566" max="4566" width="0.7109375" style="652" customWidth="1"/>
    <col min="4567" max="4567" width="27.85546875" style="652" customWidth="1"/>
    <col min="4568" max="4568" width="0.85546875" style="652" customWidth="1"/>
    <col min="4569" max="4569" width="27.42578125" style="652" customWidth="1"/>
    <col min="4570" max="4570" width="14.7109375" style="652" customWidth="1"/>
    <col min="4571" max="4571" width="0.42578125" style="652" customWidth="1"/>
    <col min="4572" max="4572" width="0.7109375" style="652" customWidth="1"/>
    <col min="4573" max="4573" width="21.7109375" style="652" customWidth="1"/>
    <col min="4574" max="4574" width="1.28515625" style="652" customWidth="1"/>
    <col min="4575" max="4575" width="21.140625" style="652" customWidth="1"/>
    <col min="4576" max="4780" width="11.42578125" style="652"/>
    <col min="4781" max="4781" width="0.7109375" style="652" customWidth="1"/>
    <col min="4782" max="4783" width="1.5703125" style="652" customWidth="1"/>
    <col min="4784" max="4784" width="16.42578125" style="652" customWidth="1"/>
    <col min="4785" max="4787" width="10.42578125" style="652" customWidth="1"/>
    <col min="4788" max="4788" width="8.7109375" style="652" customWidth="1"/>
    <col min="4789" max="4789" width="0.7109375" style="652" customWidth="1"/>
    <col min="4790" max="4790" width="3.140625" style="652" customWidth="1"/>
    <col min="4791" max="4791" width="1.140625" style="652" customWidth="1"/>
    <col min="4792" max="4792" width="18" style="652" customWidth="1"/>
    <col min="4793" max="4793" width="9.42578125" style="652" customWidth="1"/>
    <col min="4794" max="4794" width="8.7109375" style="652" customWidth="1"/>
    <col min="4795" max="4795" width="9.28515625" style="652" customWidth="1"/>
    <col min="4796" max="4796" width="10.140625" style="652" customWidth="1"/>
    <col min="4797" max="4797" width="5.140625" style="652" customWidth="1"/>
    <col min="4798" max="4798" width="10.140625" style="652" customWidth="1"/>
    <col min="4799" max="4799" width="6.42578125" style="652" customWidth="1"/>
    <col min="4800" max="4800" width="11.42578125" style="652"/>
    <col min="4801" max="4801" width="1.28515625" style="652" customWidth="1"/>
    <col min="4802" max="4802" width="1.42578125" style="652" customWidth="1"/>
    <col min="4803" max="4803" width="8.28515625" style="652" customWidth="1"/>
    <col min="4804" max="4804" width="11.42578125" style="652"/>
    <col min="4805" max="4806" width="10.7109375" style="652" customWidth="1"/>
    <col min="4807" max="4807" width="10.28515625" style="652" customWidth="1"/>
    <col min="4808" max="4808" width="11.28515625" style="652" customWidth="1"/>
    <col min="4809" max="4809" width="7.7109375" style="652" customWidth="1"/>
    <col min="4810" max="4810" width="10.140625" style="652" customWidth="1"/>
    <col min="4811" max="4811" width="6.5703125" style="652" customWidth="1"/>
    <col min="4812" max="4812" width="1.140625" style="652" customWidth="1"/>
    <col min="4813" max="4813" width="24.5703125" style="652" customWidth="1"/>
    <col min="4814" max="4814" width="9.85546875" style="652" customWidth="1"/>
    <col min="4815" max="4815" width="10.7109375" style="652" customWidth="1"/>
    <col min="4816" max="4816" width="10.85546875" style="652" customWidth="1"/>
    <col min="4817" max="4817" width="11.140625" style="652" customWidth="1"/>
    <col min="4818" max="4818" width="9.85546875" style="652" customWidth="1"/>
    <col min="4819" max="4819" width="1" style="652" customWidth="1"/>
    <col min="4820" max="4820" width="16.5703125" style="652" customWidth="1"/>
    <col min="4821" max="4821" width="0.5703125" style="652" customWidth="1"/>
    <col min="4822" max="4822" width="0.7109375" style="652" customWidth="1"/>
    <col min="4823" max="4823" width="27.85546875" style="652" customWidth="1"/>
    <col min="4824" max="4824" width="0.85546875" style="652" customWidth="1"/>
    <col min="4825" max="4825" width="27.42578125" style="652" customWidth="1"/>
    <col min="4826" max="4826" width="14.7109375" style="652" customWidth="1"/>
    <col min="4827" max="4827" width="0.42578125" style="652" customWidth="1"/>
    <col min="4828" max="4828" width="0.7109375" style="652" customWidth="1"/>
    <col min="4829" max="4829" width="21.7109375" style="652" customWidth="1"/>
    <col min="4830" max="4830" width="1.28515625" style="652" customWidth="1"/>
    <col min="4831" max="4831" width="21.140625" style="652" customWidth="1"/>
    <col min="4832" max="5036" width="11.42578125" style="652"/>
    <col min="5037" max="5037" width="0.7109375" style="652" customWidth="1"/>
    <col min="5038" max="5039" width="1.5703125" style="652" customWidth="1"/>
    <col min="5040" max="5040" width="16.42578125" style="652" customWidth="1"/>
    <col min="5041" max="5043" width="10.42578125" style="652" customWidth="1"/>
    <col min="5044" max="5044" width="8.7109375" style="652" customWidth="1"/>
    <col min="5045" max="5045" width="0.7109375" style="652" customWidth="1"/>
    <col min="5046" max="5046" width="3.140625" style="652" customWidth="1"/>
    <col min="5047" max="5047" width="1.140625" style="652" customWidth="1"/>
    <col min="5048" max="5048" width="18" style="652" customWidth="1"/>
    <col min="5049" max="5049" width="9.42578125" style="652" customWidth="1"/>
    <col min="5050" max="5050" width="8.7109375" style="652" customWidth="1"/>
    <col min="5051" max="5051" width="9.28515625" style="652" customWidth="1"/>
    <col min="5052" max="5052" width="10.140625" style="652" customWidth="1"/>
    <col min="5053" max="5053" width="5.140625" style="652" customWidth="1"/>
    <col min="5054" max="5054" width="10.140625" style="652" customWidth="1"/>
    <col min="5055" max="5055" width="6.42578125" style="652" customWidth="1"/>
    <col min="5056" max="5056" width="11.42578125" style="652"/>
    <col min="5057" max="5057" width="1.28515625" style="652" customWidth="1"/>
    <col min="5058" max="5058" width="1.42578125" style="652" customWidth="1"/>
    <col min="5059" max="5059" width="8.28515625" style="652" customWidth="1"/>
    <col min="5060" max="5060" width="11.42578125" style="652"/>
    <col min="5061" max="5062" width="10.7109375" style="652" customWidth="1"/>
    <col min="5063" max="5063" width="10.28515625" style="652" customWidth="1"/>
    <col min="5064" max="5064" width="11.28515625" style="652" customWidth="1"/>
    <col min="5065" max="5065" width="7.7109375" style="652" customWidth="1"/>
    <col min="5066" max="5066" width="10.140625" style="652" customWidth="1"/>
    <col min="5067" max="5067" width="6.5703125" style="652" customWidth="1"/>
    <col min="5068" max="5068" width="1.140625" style="652" customWidth="1"/>
    <col min="5069" max="5069" width="24.5703125" style="652" customWidth="1"/>
    <col min="5070" max="5070" width="9.85546875" style="652" customWidth="1"/>
    <col min="5071" max="5071" width="10.7109375" style="652" customWidth="1"/>
    <col min="5072" max="5072" width="10.85546875" style="652" customWidth="1"/>
    <col min="5073" max="5073" width="11.140625" style="652" customWidth="1"/>
    <col min="5074" max="5074" width="9.85546875" style="652" customWidth="1"/>
    <col min="5075" max="5075" width="1" style="652" customWidth="1"/>
    <col min="5076" max="5076" width="16.5703125" style="652" customWidth="1"/>
    <col min="5077" max="5077" width="0.5703125" style="652" customWidth="1"/>
    <col min="5078" max="5078" width="0.7109375" style="652" customWidth="1"/>
    <col min="5079" max="5079" width="27.85546875" style="652" customWidth="1"/>
    <col min="5080" max="5080" width="0.85546875" style="652" customWidth="1"/>
    <col min="5081" max="5081" width="27.42578125" style="652" customWidth="1"/>
    <col min="5082" max="5082" width="14.7109375" style="652" customWidth="1"/>
    <col min="5083" max="5083" width="0.42578125" style="652" customWidth="1"/>
    <col min="5084" max="5084" width="0.7109375" style="652" customWidth="1"/>
    <col min="5085" max="5085" width="21.7109375" style="652" customWidth="1"/>
    <col min="5086" max="5086" width="1.28515625" style="652" customWidth="1"/>
    <col min="5087" max="5087" width="21.140625" style="652" customWidth="1"/>
    <col min="5088" max="5292" width="11.42578125" style="652"/>
    <col min="5293" max="5293" width="0.7109375" style="652" customWidth="1"/>
    <col min="5294" max="5295" width="1.5703125" style="652" customWidth="1"/>
    <col min="5296" max="5296" width="16.42578125" style="652" customWidth="1"/>
    <col min="5297" max="5299" width="10.42578125" style="652" customWidth="1"/>
    <col min="5300" max="5300" width="8.7109375" style="652" customWidth="1"/>
    <col min="5301" max="5301" width="0.7109375" style="652" customWidth="1"/>
    <col min="5302" max="5302" width="3.140625" style="652" customWidth="1"/>
    <col min="5303" max="5303" width="1.140625" style="652" customWidth="1"/>
    <col min="5304" max="5304" width="18" style="652" customWidth="1"/>
    <col min="5305" max="5305" width="9.42578125" style="652" customWidth="1"/>
    <col min="5306" max="5306" width="8.7109375" style="652" customWidth="1"/>
    <col min="5307" max="5307" width="9.28515625" style="652" customWidth="1"/>
    <col min="5308" max="5308" width="10.140625" style="652" customWidth="1"/>
    <col min="5309" max="5309" width="5.140625" style="652" customWidth="1"/>
    <col min="5310" max="5310" width="10.140625" style="652" customWidth="1"/>
    <col min="5311" max="5311" width="6.42578125" style="652" customWidth="1"/>
    <col min="5312" max="5312" width="11.42578125" style="652"/>
    <col min="5313" max="5313" width="1.28515625" style="652" customWidth="1"/>
    <col min="5314" max="5314" width="1.42578125" style="652" customWidth="1"/>
    <col min="5315" max="5315" width="8.28515625" style="652" customWidth="1"/>
    <col min="5316" max="5316" width="11.42578125" style="652"/>
    <col min="5317" max="5318" width="10.7109375" style="652" customWidth="1"/>
    <col min="5319" max="5319" width="10.28515625" style="652" customWidth="1"/>
    <col min="5320" max="5320" width="11.28515625" style="652" customWidth="1"/>
    <col min="5321" max="5321" width="7.7109375" style="652" customWidth="1"/>
    <col min="5322" max="5322" width="10.140625" style="652" customWidth="1"/>
    <col min="5323" max="5323" width="6.5703125" style="652" customWidth="1"/>
    <col min="5324" max="5324" width="1.140625" style="652" customWidth="1"/>
    <col min="5325" max="5325" width="24.5703125" style="652" customWidth="1"/>
    <col min="5326" max="5326" width="9.85546875" style="652" customWidth="1"/>
    <col min="5327" max="5327" width="10.7109375" style="652" customWidth="1"/>
    <col min="5328" max="5328" width="10.85546875" style="652" customWidth="1"/>
    <col min="5329" max="5329" width="11.140625" style="652" customWidth="1"/>
    <col min="5330" max="5330" width="9.85546875" style="652" customWidth="1"/>
    <col min="5331" max="5331" width="1" style="652" customWidth="1"/>
    <col min="5332" max="5332" width="16.5703125" style="652" customWidth="1"/>
    <col min="5333" max="5333" width="0.5703125" style="652" customWidth="1"/>
    <col min="5334" max="5334" width="0.7109375" style="652" customWidth="1"/>
    <col min="5335" max="5335" width="27.85546875" style="652" customWidth="1"/>
    <col min="5336" max="5336" width="0.85546875" style="652" customWidth="1"/>
    <col min="5337" max="5337" width="27.42578125" style="652" customWidth="1"/>
    <col min="5338" max="5338" width="14.7109375" style="652" customWidth="1"/>
    <col min="5339" max="5339" width="0.42578125" style="652" customWidth="1"/>
    <col min="5340" max="5340" width="0.7109375" style="652" customWidth="1"/>
    <col min="5341" max="5341" width="21.7109375" style="652" customWidth="1"/>
    <col min="5342" max="5342" width="1.28515625" style="652" customWidth="1"/>
    <col min="5343" max="5343" width="21.140625" style="652" customWidth="1"/>
    <col min="5344" max="5548" width="11.42578125" style="652"/>
    <col min="5549" max="5549" width="0.7109375" style="652" customWidth="1"/>
    <col min="5550" max="5551" width="1.5703125" style="652" customWidth="1"/>
    <col min="5552" max="5552" width="16.42578125" style="652" customWidth="1"/>
    <col min="5553" max="5555" width="10.42578125" style="652" customWidth="1"/>
    <col min="5556" max="5556" width="8.7109375" style="652" customWidth="1"/>
    <col min="5557" max="5557" width="0.7109375" style="652" customWidth="1"/>
    <col min="5558" max="5558" width="3.140625" style="652" customWidth="1"/>
    <col min="5559" max="5559" width="1.140625" style="652" customWidth="1"/>
    <col min="5560" max="5560" width="18" style="652" customWidth="1"/>
    <col min="5561" max="5561" width="9.42578125" style="652" customWidth="1"/>
    <col min="5562" max="5562" width="8.7109375" style="652" customWidth="1"/>
    <col min="5563" max="5563" width="9.28515625" style="652" customWidth="1"/>
    <col min="5564" max="5564" width="10.140625" style="652" customWidth="1"/>
    <col min="5565" max="5565" width="5.140625" style="652" customWidth="1"/>
    <col min="5566" max="5566" width="10.140625" style="652" customWidth="1"/>
    <col min="5567" max="5567" width="6.42578125" style="652" customWidth="1"/>
    <col min="5568" max="5568" width="11.42578125" style="652"/>
    <col min="5569" max="5569" width="1.28515625" style="652" customWidth="1"/>
    <col min="5570" max="5570" width="1.42578125" style="652" customWidth="1"/>
    <col min="5571" max="5571" width="8.28515625" style="652" customWidth="1"/>
    <col min="5572" max="5572" width="11.42578125" style="652"/>
    <col min="5573" max="5574" width="10.7109375" style="652" customWidth="1"/>
    <col min="5575" max="5575" width="10.28515625" style="652" customWidth="1"/>
    <col min="5576" max="5576" width="11.28515625" style="652" customWidth="1"/>
    <col min="5577" max="5577" width="7.7109375" style="652" customWidth="1"/>
    <col min="5578" max="5578" width="10.140625" style="652" customWidth="1"/>
    <col min="5579" max="5579" width="6.5703125" style="652" customWidth="1"/>
    <col min="5580" max="5580" width="1.140625" style="652" customWidth="1"/>
    <col min="5581" max="5581" width="24.5703125" style="652" customWidth="1"/>
    <col min="5582" max="5582" width="9.85546875" style="652" customWidth="1"/>
    <col min="5583" max="5583" width="10.7109375" style="652" customWidth="1"/>
    <col min="5584" max="5584" width="10.85546875" style="652" customWidth="1"/>
    <col min="5585" max="5585" width="11.140625" style="652" customWidth="1"/>
    <col min="5586" max="5586" width="9.85546875" style="652" customWidth="1"/>
    <col min="5587" max="5587" width="1" style="652" customWidth="1"/>
    <col min="5588" max="5588" width="16.5703125" style="652" customWidth="1"/>
    <col min="5589" max="5589" width="0.5703125" style="652" customWidth="1"/>
    <col min="5590" max="5590" width="0.7109375" style="652" customWidth="1"/>
    <col min="5591" max="5591" width="27.85546875" style="652" customWidth="1"/>
    <col min="5592" max="5592" width="0.85546875" style="652" customWidth="1"/>
    <col min="5593" max="5593" width="27.42578125" style="652" customWidth="1"/>
    <col min="5594" max="5594" width="14.7109375" style="652" customWidth="1"/>
    <col min="5595" max="5595" width="0.42578125" style="652" customWidth="1"/>
    <col min="5596" max="5596" width="0.7109375" style="652" customWidth="1"/>
    <col min="5597" max="5597" width="21.7109375" style="652" customWidth="1"/>
    <col min="5598" max="5598" width="1.28515625" style="652" customWidth="1"/>
    <col min="5599" max="5599" width="21.140625" style="652" customWidth="1"/>
    <col min="5600" max="5804" width="11.42578125" style="652"/>
    <col min="5805" max="5805" width="0.7109375" style="652" customWidth="1"/>
    <col min="5806" max="5807" width="1.5703125" style="652" customWidth="1"/>
    <col min="5808" max="5808" width="16.42578125" style="652" customWidth="1"/>
    <col min="5809" max="5811" width="10.42578125" style="652" customWidth="1"/>
    <col min="5812" max="5812" width="8.7109375" style="652" customWidth="1"/>
    <col min="5813" max="5813" width="0.7109375" style="652" customWidth="1"/>
    <col min="5814" max="5814" width="3.140625" style="652" customWidth="1"/>
    <col min="5815" max="5815" width="1.140625" style="652" customWidth="1"/>
    <col min="5816" max="5816" width="18" style="652" customWidth="1"/>
    <col min="5817" max="5817" width="9.42578125" style="652" customWidth="1"/>
    <col min="5818" max="5818" width="8.7109375" style="652" customWidth="1"/>
    <col min="5819" max="5819" width="9.28515625" style="652" customWidth="1"/>
    <col min="5820" max="5820" width="10.140625" style="652" customWidth="1"/>
    <col min="5821" max="5821" width="5.140625" style="652" customWidth="1"/>
    <col min="5822" max="5822" width="10.140625" style="652" customWidth="1"/>
    <col min="5823" max="5823" width="6.42578125" style="652" customWidth="1"/>
    <col min="5824" max="5824" width="11.42578125" style="652"/>
    <col min="5825" max="5825" width="1.28515625" style="652" customWidth="1"/>
    <col min="5826" max="5826" width="1.42578125" style="652" customWidth="1"/>
    <col min="5827" max="5827" width="8.28515625" style="652" customWidth="1"/>
    <col min="5828" max="5828" width="11.42578125" style="652"/>
    <col min="5829" max="5830" width="10.7109375" style="652" customWidth="1"/>
    <col min="5831" max="5831" width="10.28515625" style="652" customWidth="1"/>
    <col min="5832" max="5832" width="11.28515625" style="652" customWidth="1"/>
    <col min="5833" max="5833" width="7.7109375" style="652" customWidth="1"/>
    <col min="5834" max="5834" width="10.140625" style="652" customWidth="1"/>
    <col min="5835" max="5835" width="6.5703125" style="652" customWidth="1"/>
    <col min="5836" max="5836" width="1.140625" style="652" customWidth="1"/>
    <col min="5837" max="5837" width="24.5703125" style="652" customWidth="1"/>
    <col min="5838" max="5838" width="9.85546875" style="652" customWidth="1"/>
    <col min="5839" max="5839" width="10.7109375" style="652" customWidth="1"/>
    <col min="5840" max="5840" width="10.85546875" style="652" customWidth="1"/>
    <col min="5841" max="5841" width="11.140625" style="652" customWidth="1"/>
    <col min="5842" max="5842" width="9.85546875" style="652" customWidth="1"/>
    <col min="5843" max="5843" width="1" style="652" customWidth="1"/>
    <col min="5844" max="5844" width="16.5703125" style="652" customWidth="1"/>
    <col min="5845" max="5845" width="0.5703125" style="652" customWidth="1"/>
    <col min="5846" max="5846" width="0.7109375" style="652" customWidth="1"/>
    <col min="5847" max="5847" width="27.85546875" style="652" customWidth="1"/>
    <col min="5848" max="5848" width="0.85546875" style="652" customWidth="1"/>
    <col min="5849" max="5849" width="27.42578125" style="652" customWidth="1"/>
    <col min="5850" max="5850" width="14.7109375" style="652" customWidth="1"/>
    <col min="5851" max="5851" width="0.42578125" style="652" customWidth="1"/>
    <col min="5852" max="5852" width="0.7109375" style="652" customWidth="1"/>
    <col min="5853" max="5853" width="21.7109375" style="652" customWidth="1"/>
    <col min="5854" max="5854" width="1.28515625" style="652" customWidth="1"/>
    <col min="5855" max="5855" width="21.140625" style="652" customWidth="1"/>
    <col min="5856" max="6060" width="11.42578125" style="652"/>
    <col min="6061" max="6061" width="0.7109375" style="652" customWidth="1"/>
    <col min="6062" max="6063" width="1.5703125" style="652" customWidth="1"/>
    <col min="6064" max="6064" width="16.42578125" style="652" customWidth="1"/>
    <col min="6065" max="6067" width="10.42578125" style="652" customWidth="1"/>
    <col min="6068" max="6068" width="8.7109375" style="652" customWidth="1"/>
    <col min="6069" max="6069" width="0.7109375" style="652" customWidth="1"/>
    <col min="6070" max="6070" width="3.140625" style="652" customWidth="1"/>
    <col min="6071" max="6071" width="1.140625" style="652" customWidth="1"/>
    <col min="6072" max="6072" width="18" style="652" customWidth="1"/>
    <col min="6073" max="6073" width="9.42578125" style="652" customWidth="1"/>
    <col min="6074" max="6074" width="8.7109375" style="652" customWidth="1"/>
    <col min="6075" max="6075" width="9.28515625" style="652" customWidth="1"/>
    <col min="6076" max="6076" width="10.140625" style="652" customWidth="1"/>
    <col min="6077" max="6077" width="5.140625" style="652" customWidth="1"/>
    <col min="6078" max="6078" width="10.140625" style="652" customWidth="1"/>
    <col min="6079" max="6079" width="6.42578125" style="652" customWidth="1"/>
    <col min="6080" max="6080" width="11.42578125" style="652"/>
    <col min="6081" max="6081" width="1.28515625" style="652" customWidth="1"/>
    <col min="6082" max="6082" width="1.42578125" style="652" customWidth="1"/>
    <col min="6083" max="6083" width="8.28515625" style="652" customWidth="1"/>
    <col min="6084" max="6084" width="11.42578125" style="652"/>
    <col min="6085" max="6086" width="10.7109375" style="652" customWidth="1"/>
    <col min="6087" max="6087" width="10.28515625" style="652" customWidth="1"/>
    <col min="6088" max="6088" width="11.28515625" style="652" customWidth="1"/>
    <col min="6089" max="6089" width="7.7109375" style="652" customWidth="1"/>
    <col min="6090" max="6090" width="10.140625" style="652" customWidth="1"/>
    <col min="6091" max="6091" width="6.5703125" style="652" customWidth="1"/>
    <col min="6092" max="6092" width="1.140625" style="652" customWidth="1"/>
    <col min="6093" max="6093" width="24.5703125" style="652" customWidth="1"/>
    <col min="6094" max="6094" width="9.85546875" style="652" customWidth="1"/>
    <col min="6095" max="6095" width="10.7109375" style="652" customWidth="1"/>
    <col min="6096" max="6096" width="10.85546875" style="652" customWidth="1"/>
    <col min="6097" max="6097" width="11.140625" style="652" customWidth="1"/>
    <col min="6098" max="6098" width="9.85546875" style="652" customWidth="1"/>
    <col min="6099" max="6099" width="1" style="652" customWidth="1"/>
    <col min="6100" max="6100" width="16.5703125" style="652" customWidth="1"/>
    <col min="6101" max="6101" width="0.5703125" style="652" customWidth="1"/>
    <col min="6102" max="6102" width="0.7109375" style="652" customWidth="1"/>
    <col min="6103" max="6103" width="27.85546875" style="652" customWidth="1"/>
    <col min="6104" max="6104" width="0.85546875" style="652" customWidth="1"/>
    <col min="6105" max="6105" width="27.42578125" style="652" customWidth="1"/>
    <col min="6106" max="6106" width="14.7109375" style="652" customWidth="1"/>
    <col min="6107" max="6107" width="0.42578125" style="652" customWidth="1"/>
    <col min="6108" max="6108" width="0.7109375" style="652" customWidth="1"/>
    <col min="6109" max="6109" width="21.7109375" style="652" customWidth="1"/>
    <col min="6110" max="6110" width="1.28515625" style="652" customWidth="1"/>
    <col min="6111" max="6111" width="21.140625" style="652" customWidth="1"/>
    <col min="6112" max="6316" width="11.42578125" style="652"/>
    <col min="6317" max="6317" width="0.7109375" style="652" customWidth="1"/>
    <col min="6318" max="6319" width="1.5703125" style="652" customWidth="1"/>
    <col min="6320" max="6320" width="16.42578125" style="652" customWidth="1"/>
    <col min="6321" max="6323" width="10.42578125" style="652" customWidth="1"/>
    <col min="6324" max="6324" width="8.7109375" style="652" customWidth="1"/>
    <col min="6325" max="6325" width="0.7109375" style="652" customWidth="1"/>
    <col min="6326" max="6326" width="3.140625" style="652" customWidth="1"/>
    <col min="6327" max="6327" width="1.140625" style="652" customWidth="1"/>
    <col min="6328" max="6328" width="18" style="652" customWidth="1"/>
    <col min="6329" max="6329" width="9.42578125" style="652" customWidth="1"/>
    <col min="6330" max="6330" width="8.7109375" style="652" customWidth="1"/>
    <col min="6331" max="6331" width="9.28515625" style="652" customWidth="1"/>
    <col min="6332" max="6332" width="10.140625" style="652" customWidth="1"/>
    <col min="6333" max="6333" width="5.140625" style="652" customWidth="1"/>
    <col min="6334" max="6334" width="10.140625" style="652" customWidth="1"/>
    <col min="6335" max="6335" width="6.42578125" style="652" customWidth="1"/>
    <col min="6336" max="6336" width="11.42578125" style="652"/>
    <col min="6337" max="6337" width="1.28515625" style="652" customWidth="1"/>
    <col min="6338" max="6338" width="1.42578125" style="652" customWidth="1"/>
    <col min="6339" max="6339" width="8.28515625" style="652" customWidth="1"/>
    <col min="6340" max="6340" width="11.42578125" style="652"/>
    <col min="6341" max="6342" width="10.7109375" style="652" customWidth="1"/>
    <col min="6343" max="6343" width="10.28515625" style="652" customWidth="1"/>
    <col min="6344" max="6344" width="11.28515625" style="652" customWidth="1"/>
    <col min="6345" max="6345" width="7.7109375" style="652" customWidth="1"/>
    <col min="6346" max="6346" width="10.140625" style="652" customWidth="1"/>
    <col min="6347" max="6347" width="6.5703125" style="652" customWidth="1"/>
    <col min="6348" max="6348" width="1.140625" style="652" customWidth="1"/>
    <col min="6349" max="6349" width="24.5703125" style="652" customWidth="1"/>
    <col min="6350" max="6350" width="9.85546875" style="652" customWidth="1"/>
    <col min="6351" max="6351" width="10.7109375" style="652" customWidth="1"/>
    <col min="6352" max="6352" width="10.85546875" style="652" customWidth="1"/>
    <col min="6353" max="6353" width="11.140625" style="652" customWidth="1"/>
    <col min="6354" max="6354" width="9.85546875" style="652" customWidth="1"/>
    <col min="6355" max="6355" width="1" style="652" customWidth="1"/>
    <col min="6356" max="6356" width="16.5703125" style="652" customWidth="1"/>
    <col min="6357" max="6357" width="0.5703125" style="652" customWidth="1"/>
    <col min="6358" max="6358" width="0.7109375" style="652" customWidth="1"/>
    <col min="6359" max="6359" width="27.85546875" style="652" customWidth="1"/>
    <col min="6360" max="6360" width="0.85546875" style="652" customWidth="1"/>
    <col min="6361" max="6361" width="27.42578125" style="652" customWidth="1"/>
    <col min="6362" max="6362" width="14.7109375" style="652" customWidth="1"/>
    <col min="6363" max="6363" width="0.42578125" style="652" customWidth="1"/>
    <col min="6364" max="6364" width="0.7109375" style="652" customWidth="1"/>
    <col min="6365" max="6365" width="21.7109375" style="652" customWidth="1"/>
    <col min="6366" max="6366" width="1.28515625" style="652" customWidth="1"/>
    <col min="6367" max="6367" width="21.140625" style="652" customWidth="1"/>
    <col min="6368" max="6572" width="11.42578125" style="652"/>
    <col min="6573" max="6573" width="0.7109375" style="652" customWidth="1"/>
    <col min="6574" max="6575" width="1.5703125" style="652" customWidth="1"/>
    <col min="6576" max="6576" width="16.42578125" style="652" customWidth="1"/>
    <col min="6577" max="6579" width="10.42578125" style="652" customWidth="1"/>
    <col min="6580" max="6580" width="8.7109375" style="652" customWidth="1"/>
    <col min="6581" max="6581" width="0.7109375" style="652" customWidth="1"/>
    <col min="6582" max="6582" width="3.140625" style="652" customWidth="1"/>
    <col min="6583" max="6583" width="1.140625" style="652" customWidth="1"/>
    <col min="6584" max="6584" width="18" style="652" customWidth="1"/>
    <col min="6585" max="6585" width="9.42578125" style="652" customWidth="1"/>
    <col min="6586" max="6586" width="8.7109375" style="652" customWidth="1"/>
    <col min="6587" max="6587" width="9.28515625" style="652" customWidth="1"/>
    <col min="6588" max="6588" width="10.140625" style="652" customWidth="1"/>
    <col min="6589" max="6589" width="5.140625" style="652" customWidth="1"/>
    <col min="6590" max="6590" width="10.140625" style="652" customWidth="1"/>
    <col min="6591" max="6591" width="6.42578125" style="652" customWidth="1"/>
    <col min="6592" max="6592" width="11.42578125" style="652"/>
    <col min="6593" max="6593" width="1.28515625" style="652" customWidth="1"/>
    <col min="6594" max="6594" width="1.42578125" style="652" customWidth="1"/>
    <col min="6595" max="6595" width="8.28515625" style="652" customWidth="1"/>
    <col min="6596" max="6596" width="11.42578125" style="652"/>
    <col min="6597" max="6598" width="10.7109375" style="652" customWidth="1"/>
    <col min="6599" max="6599" width="10.28515625" style="652" customWidth="1"/>
    <col min="6600" max="6600" width="11.28515625" style="652" customWidth="1"/>
    <col min="6601" max="6601" width="7.7109375" style="652" customWidth="1"/>
    <col min="6602" max="6602" width="10.140625" style="652" customWidth="1"/>
    <col min="6603" max="6603" width="6.5703125" style="652" customWidth="1"/>
    <col min="6604" max="6604" width="1.140625" style="652" customWidth="1"/>
    <col min="6605" max="6605" width="24.5703125" style="652" customWidth="1"/>
    <col min="6606" max="6606" width="9.85546875" style="652" customWidth="1"/>
    <col min="6607" max="6607" width="10.7109375" style="652" customWidth="1"/>
    <col min="6608" max="6608" width="10.85546875" style="652" customWidth="1"/>
    <col min="6609" max="6609" width="11.140625" style="652" customWidth="1"/>
    <col min="6610" max="6610" width="9.85546875" style="652" customWidth="1"/>
    <col min="6611" max="6611" width="1" style="652" customWidth="1"/>
    <col min="6612" max="6612" width="16.5703125" style="652" customWidth="1"/>
    <col min="6613" max="6613" width="0.5703125" style="652" customWidth="1"/>
    <col min="6614" max="6614" width="0.7109375" style="652" customWidth="1"/>
    <col min="6615" max="6615" width="27.85546875" style="652" customWidth="1"/>
    <col min="6616" max="6616" width="0.85546875" style="652" customWidth="1"/>
    <col min="6617" max="6617" width="27.42578125" style="652" customWidth="1"/>
    <col min="6618" max="6618" width="14.7109375" style="652" customWidth="1"/>
    <col min="6619" max="6619" width="0.42578125" style="652" customWidth="1"/>
    <col min="6620" max="6620" width="0.7109375" style="652" customWidth="1"/>
    <col min="6621" max="6621" width="21.7109375" style="652" customWidth="1"/>
    <col min="6622" max="6622" width="1.28515625" style="652" customWidth="1"/>
    <col min="6623" max="6623" width="21.140625" style="652" customWidth="1"/>
    <col min="6624" max="6828" width="11.42578125" style="652"/>
    <col min="6829" max="6829" width="0.7109375" style="652" customWidth="1"/>
    <col min="6830" max="6831" width="1.5703125" style="652" customWidth="1"/>
    <col min="6832" max="6832" width="16.42578125" style="652" customWidth="1"/>
    <col min="6833" max="6835" width="10.42578125" style="652" customWidth="1"/>
    <col min="6836" max="6836" width="8.7109375" style="652" customWidth="1"/>
    <col min="6837" max="6837" width="0.7109375" style="652" customWidth="1"/>
    <col min="6838" max="6838" width="3.140625" style="652" customWidth="1"/>
    <col min="6839" max="6839" width="1.140625" style="652" customWidth="1"/>
    <col min="6840" max="6840" width="18" style="652" customWidth="1"/>
    <col min="6841" max="6841" width="9.42578125" style="652" customWidth="1"/>
    <col min="6842" max="6842" width="8.7109375" style="652" customWidth="1"/>
    <col min="6843" max="6843" width="9.28515625" style="652" customWidth="1"/>
    <col min="6844" max="6844" width="10.140625" style="652" customWidth="1"/>
    <col min="6845" max="6845" width="5.140625" style="652" customWidth="1"/>
    <col min="6846" max="6846" width="10.140625" style="652" customWidth="1"/>
    <col min="6847" max="6847" width="6.42578125" style="652" customWidth="1"/>
    <col min="6848" max="6848" width="11.42578125" style="652"/>
    <col min="6849" max="6849" width="1.28515625" style="652" customWidth="1"/>
    <col min="6850" max="6850" width="1.42578125" style="652" customWidth="1"/>
    <col min="6851" max="6851" width="8.28515625" style="652" customWidth="1"/>
    <col min="6852" max="6852" width="11.42578125" style="652"/>
    <col min="6853" max="6854" width="10.7109375" style="652" customWidth="1"/>
    <col min="6855" max="6855" width="10.28515625" style="652" customWidth="1"/>
    <col min="6856" max="6856" width="11.28515625" style="652" customWidth="1"/>
    <col min="6857" max="6857" width="7.7109375" style="652" customWidth="1"/>
    <col min="6858" max="6858" width="10.140625" style="652" customWidth="1"/>
    <col min="6859" max="6859" width="6.5703125" style="652" customWidth="1"/>
    <col min="6860" max="6860" width="1.140625" style="652" customWidth="1"/>
    <col min="6861" max="6861" width="24.5703125" style="652" customWidth="1"/>
    <col min="6862" max="6862" width="9.85546875" style="652" customWidth="1"/>
    <col min="6863" max="6863" width="10.7109375" style="652" customWidth="1"/>
    <col min="6864" max="6864" width="10.85546875" style="652" customWidth="1"/>
    <col min="6865" max="6865" width="11.140625" style="652" customWidth="1"/>
    <col min="6866" max="6866" width="9.85546875" style="652" customWidth="1"/>
    <col min="6867" max="6867" width="1" style="652" customWidth="1"/>
    <col min="6868" max="6868" width="16.5703125" style="652" customWidth="1"/>
    <col min="6869" max="6869" width="0.5703125" style="652" customWidth="1"/>
    <col min="6870" max="6870" width="0.7109375" style="652" customWidth="1"/>
    <col min="6871" max="6871" width="27.85546875" style="652" customWidth="1"/>
    <col min="6872" max="6872" width="0.85546875" style="652" customWidth="1"/>
    <col min="6873" max="6873" width="27.42578125" style="652" customWidth="1"/>
    <col min="6874" max="6874" width="14.7109375" style="652" customWidth="1"/>
    <col min="6875" max="6875" width="0.42578125" style="652" customWidth="1"/>
    <col min="6876" max="6876" width="0.7109375" style="652" customWidth="1"/>
    <col min="6877" max="6877" width="21.7109375" style="652" customWidth="1"/>
    <col min="6878" max="6878" width="1.28515625" style="652" customWidth="1"/>
    <col min="6879" max="6879" width="21.140625" style="652" customWidth="1"/>
    <col min="6880" max="7084" width="11.42578125" style="652"/>
    <col min="7085" max="7085" width="0.7109375" style="652" customWidth="1"/>
    <col min="7086" max="7087" width="1.5703125" style="652" customWidth="1"/>
    <col min="7088" max="7088" width="16.42578125" style="652" customWidth="1"/>
    <col min="7089" max="7091" width="10.42578125" style="652" customWidth="1"/>
    <col min="7092" max="7092" width="8.7109375" style="652" customWidth="1"/>
    <col min="7093" max="7093" width="0.7109375" style="652" customWidth="1"/>
    <col min="7094" max="7094" width="3.140625" style="652" customWidth="1"/>
    <col min="7095" max="7095" width="1.140625" style="652" customWidth="1"/>
    <col min="7096" max="7096" width="18" style="652" customWidth="1"/>
    <col min="7097" max="7097" width="9.42578125" style="652" customWidth="1"/>
    <col min="7098" max="7098" width="8.7109375" style="652" customWidth="1"/>
    <col min="7099" max="7099" width="9.28515625" style="652" customWidth="1"/>
    <col min="7100" max="7100" width="10.140625" style="652" customWidth="1"/>
    <col min="7101" max="7101" width="5.140625" style="652" customWidth="1"/>
    <col min="7102" max="7102" width="10.140625" style="652" customWidth="1"/>
    <col min="7103" max="7103" width="6.42578125" style="652" customWidth="1"/>
    <col min="7104" max="7104" width="11.42578125" style="652"/>
    <col min="7105" max="7105" width="1.28515625" style="652" customWidth="1"/>
    <col min="7106" max="7106" width="1.42578125" style="652" customWidth="1"/>
    <col min="7107" max="7107" width="8.28515625" style="652" customWidth="1"/>
    <col min="7108" max="7108" width="11.42578125" style="652"/>
    <col min="7109" max="7110" width="10.7109375" style="652" customWidth="1"/>
    <col min="7111" max="7111" width="10.28515625" style="652" customWidth="1"/>
    <col min="7112" max="7112" width="11.28515625" style="652" customWidth="1"/>
    <col min="7113" max="7113" width="7.7109375" style="652" customWidth="1"/>
    <col min="7114" max="7114" width="10.140625" style="652" customWidth="1"/>
    <col min="7115" max="7115" width="6.5703125" style="652" customWidth="1"/>
    <col min="7116" max="7116" width="1.140625" style="652" customWidth="1"/>
    <col min="7117" max="7117" width="24.5703125" style="652" customWidth="1"/>
    <col min="7118" max="7118" width="9.85546875" style="652" customWidth="1"/>
    <col min="7119" max="7119" width="10.7109375" style="652" customWidth="1"/>
    <col min="7120" max="7120" width="10.85546875" style="652" customWidth="1"/>
    <col min="7121" max="7121" width="11.140625" style="652" customWidth="1"/>
    <col min="7122" max="7122" width="9.85546875" style="652" customWidth="1"/>
    <col min="7123" max="7123" width="1" style="652" customWidth="1"/>
    <col min="7124" max="7124" width="16.5703125" style="652" customWidth="1"/>
    <col min="7125" max="7125" width="0.5703125" style="652" customWidth="1"/>
    <col min="7126" max="7126" width="0.7109375" style="652" customWidth="1"/>
    <col min="7127" max="7127" width="27.85546875" style="652" customWidth="1"/>
    <col min="7128" max="7128" width="0.85546875" style="652" customWidth="1"/>
    <col min="7129" max="7129" width="27.42578125" style="652" customWidth="1"/>
    <col min="7130" max="7130" width="14.7109375" style="652" customWidth="1"/>
    <col min="7131" max="7131" width="0.42578125" style="652" customWidth="1"/>
    <col min="7132" max="7132" width="0.7109375" style="652" customWidth="1"/>
    <col min="7133" max="7133" width="21.7109375" style="652" customWidth="1"/>
    <col min="7134" max="7134" width="1.28515625" style="652" customWidth="1"/>
    <col min="7135" max="7135" width="21.140625" style="652" customWidth="1"/>
    <col min="7136" max="7340" width="11.42578125" style="652"/>
    <col min="7341" max="7341" width="0.7109375" style="652" customWidth="1"/>
    <col min="7342" max="7343" width="1.5703125" style="652" customWidth="1"/>
    <col min="7344" max="7344" width="16.42578125" style="652" customWidth="1"/>
    <col min="7345" max="7347" width="10.42578125" style="652" customWidth="1"/>
    <col min="7348" max="7348" width="8.7109375" style="652" customWidth="1"/>
    <col min="7349" max="7349" width="0.7109375" style="652" customWidth="1"/>
    <col min="7350" max="7350" width="3.140625" style="652" customWidth="1"/>
    <col min="7351" max="7351" width="1.140625" style="652" customWidth="1"/>
    <col min="7352" max="7352" width="18" style="652" customWidth="1"/>
    <col min="7353" max="7353" width="9.42578125" style="652" customWidth="1"/>
    <col min="7354" max="7354" width="8.7109375" style="652" customWidth="1"/>
    <col min="7355" max="7355" width="9.28515625" style="652" customWidth="1"/>
    <col min="7356" max="7356" width="10.140625" style="652" customWidth="1"/>
    <col min="7357" max="7357" width="5.140625" style="652" customWidth="1"/>
    <col min="7358" max="7358" width="10.140625" style="652" customWidth="1"/>
    <col min="7359" max="7359" width="6.42578125" style="652" customWidth="1"/>
    <col min="7360" max="7360" width="11.42578125" style="652"/>
    <col min="7361" max="7361" width="1.28515625" style="652" customWidth="1"/>
    <col min="7362" max="7362" width="1.42578125" style="652" customWidth="1"/>
    <col min="7363" max="7363" width="8.28515625" style="652" customWidth="1"/>
    <col min="7364" max="7364" width="11.42578125" style="652"/>
    <col min="7365" max="7366" width="10.7109375" style="652" customWidth="1"/>
    <col min="7367" max="7367" width="10.28515625" style="652" customWidth="1"/>
    <col min="7368" max="7368" width="11.28515625" style="652" customWidth="1"/>
    <col min="7369" max="7369" width="7.7109375" style="652" customWidth="1"/>
    <col min="7370" max="7370" width="10.140625" style="652" customWidth="1"/>
    <col min="7371" max="7371" width="6.5703125" style="652" customWidth="1"/>
    <col min="7372" max="7372" width="1.140625" style="652" customWidth="1"/>
    <col min="7373" max="7373" width="24.5703125" style="652" customWidth="1"/>
    <col min="7374" max="7374" width="9.85546875" style="652" customWidth="1"/>
    <col min="7375" max="7375" width="10.7109375" style="652" customWidth="1"/>
    <col min="7376" max="7376" width="10.85546875" style="652" customWidth="1"/>
    <col min="7377" max="7377" width="11.140625" style="652" customWidth="1"/>
    <col min="7378" max="7378" width="9.85546875" style="652" customWidth="1"/>
    <col min="7379" max="7379" width="1" style="652" customWidth="1"/>
    <col min="7380" max="7380" width="16.5703125" style="652" customWidth="1"/>
    <col min="7381" max="7381" width="0.5703125" style="652" customWidth="1"/>
    <col min="7382" max="7382" width="0.7109375" style="652" customWidth="1"/>
    <col min="7383" max="7383" width="27.85546875" style="652" customWidth="1"/>
    <col min="7384" max="7384" width="0.85546875" style="652" customWidth="1"/>
    <col min="7385" max="7385" width="27.42578125" style="652" customWidth="1"/>
    <col min="7386" max="7386" width="14.7109375" style="652" customWidth="1"/>
    <col min="7387" max="7387" width="0.42578125" style="652" customWidth="1"/>
    <col min="7388" max="7388" width="0.7109375" style="652" customWidth="1"/>
    <col min="7389" max="7389" width="21.7109375" style="652" customWidth="1"/>
    <col min="7390" max="7390" width="1.28515625" style="652" customWidth="1"/>
    <col min="7391" max="7391" width="21.140625" style="652" customWidth="1"/>
    <col min="7392" max="7596" width="11.42578125" style="652"/>
    <col min="7597" max="7597" width="0.7109375" style="652" customWidth="1"/>
    <col min="7598" max="7599" width="1.5703125" style="652" customWidth="1"/>
    <col min="7600" max="7600" width="16.42578125" style="652" customWidth="1"/>
    <col min="7601" max="7603" width="10.42578125" style="652" customWidth="1"/>
    <col min="7604" max="7604" width="8.7109375" style="652" customWidth="1"/>
    <col min="7605" max="7605" width="0.7109375" style="652" customWidth="1"/>
    <col min="7606" max="7606" width="3.140625" style="652" customWidth="1"/>
    <col min="7607" max="7607" width="1.140625" style="652" customWidth="1"/>
    <col min="7608" max="7608" width="18" style="652" customWidth="1"/>
    <col min="7609" max="7609" width="9.42578125" style="652" customWidth="1"/>
    <col min="7610" max="7610" width="8.7109375" style="652" customWidth="1"/>
    <col min="7611" max="7611" width="9.28515625" style="652" customWidth="1"/>
    <col min="7612" max="7612" width="10.140625" style="652" customWidth="1"/>
    <col min="7613" max="7613" width="5.140625" style="652" customWidth="1"/>
    <col min="7614" max="7614" width="10.140625" style="652" customWidth="1"/>
    <col min="7615" max="7615" width="6.42578125" style="652" customWidth="1"/>
    <col min="7616" max="7616" width="11.42578125" style="652"/>
    <col min="7617" max="7617" width="1.28515625" style="652" customWidth="1"/>
    <col min="7618" max="7618" width="1.42578125" style="652" customWidth="1"/>
    <col min="7619" max="7619" width="8.28515625" style="652" customWidth="1"/>
    <col min="7620" max="7620" width="11.42578125" style="652"/>
    <col min="7621" max="7622" width="10.7109375" style="652" customWidth="1"/>
    <col min="7623" max="7623" width="10.28515625" style="652" customWidth="1"/>
    <col min="7624" max="7624" width="11.28515625" style="652" customWidth="1"/>
    <col min="7625" max="7625" width="7.7109375" style="652" customWidth="1"/>
    <col min="7626" max="7626" width="10.140625" style="652" customWidth="1"/>
    <col min="7627" max="7627" width="6.5703125" style="652" customWidth="1"/>
    <col min="7628" max="7628" width="1.140625" style="652" customWidth="1"/>
    <col min="7629" max="7629" width="24.5703125" style="652" customWidth="1"/>
    <col min="7630" max="7630" width="9.85546875" style="652" customWidth="1"/>
    <col min="7631" max="7631" width="10.7109375" style="652" customWidth="1"/>
    <col min="7632" max="7632" width="10.85546875" style="652" customWidth="1"/>
    <col min="7633" max="7633" width="11.140625" style="652" customWidth="1"/>
    <col min="7634" max="7634" width="9.85546875" style="652" customWidth="1"/>
    <col min="7635" max="7635" width="1" style="652" customWidth="1"/>
    <col min="7636" max="7636" width="16.5703125" style="652" customWidth="1"/>
    <col min="7637" max="7637" width="0.5703125" style="652" customWidth="1"/>
    <col min="7638" max="7638" width="0.7109375" style="652" customWidth="1"/>
    <col min="7639" max="7639" width="27.85546875" style="652" customWidth="1"/>
    <col min="7640" max="7640" width="0.85546875" style="652" customWidth="1"/>
    <col min="7641" max="7641" width="27.42578125" style="652" customWidth="1"/>
    <col min="7642" max="7642" width="14.7109375" style="652" customWidth="1"/>
    <col min="7643" max="7643" width="0.42578125" style="652" customWidth="1"/>
    <col min="7644" max="7644" width="0.7109375" style="652" customWidth="1"/>
    <col min="7645" max="7645" width="21.7109375" style="652" customWidth="1"/>
    <col min="7646" max="7646" width="1.28515625" style="652" customWidth="1"/>
    <col min="7647" max="7647" width="21.140625" style="652" customWidth="1"/>
    <col min="7648" max="7852" width="11.42578125" style="652"/>
    <col min="7853" max="7853" width="0.7109375" style="652" customWidth="1"/>
    <col min="7854" max="7855" width="1.5703125" style="652" customWidth="1"/>
    <col min="7856" max="7856" width="16.42578125" style="652" customWidth="1"/>
    <col min="7857" max="7859" width="10.42578125" style="652" customWidth="1"/>
    <col min="7860" max="7860" width="8.7109375" style="652" customWidth="1"/>
    <col min="7861" max="7861" width="0.7109375" style="652" customWidth="1"/>
    <col min="7862" max="7862" width="3.140625" style="652" customWidth="1"/>
    <col min="7863" max="7863" width="1.140625" style="652" customWidth="1"/>
    <col min="7864" max="7864" width="18" style="652" customWidth="1"/>
    <col min="7865" max="7865" width="9.42578125" style="652" customWidth="1"/>
    <col min="7866" max="7866" width="8.7109375" style="652" customWidth="1"/>
    <col min="7867" max="7867" width="9.28515625" style="652" customWidth="1"/>
    <col min="7868" max="7868" width="10.140625" style="652" customWidth="1"/>
    <col min="7869" max="7869" width="5.140625" style="652" customWidth="1"/>
    <col min="7870" max="7870" width="10.140625" style="652" customWidth="1"/>
    <col min="7871" max="7871" width="6.42578125" style="652" customWidth="1"/>
    <col min="7872" max="7872" width="11.42578125" style="652"/>
    <col min="7873" max="7873" width="1.28515625" style="652" customWidth="1"/>
    <col min="7874" max="7874" width="1.42578125" style="652" customWidth="1"/>
    <col min="7875" max="7875" width="8.28515625" style="652" customWidth="1"/>
    <col min="7876" max="7876" width="11.42578125" style="652"/>
    <col min="7877" max="7878" width="10.7109375" style="652" customWidth="1"/>
    <col min="7879" max="7879" width="10.28515625" style="652" customWidth="1"/>
    <col min="7880" max="7880" width="11.28515625" style="652" customWidth="1"/>
    <col min="7881" max="7881" width="7.7109375" style="652" customWidth="1"/>
    <col min="7882" max="7882" width="10.140625" style="652" customWidth="1"/>
    <col min="7883" max="7883" width="6.5703125" style="652" customWidth="1"/>
    <col min="7884" max="7884" width="1.140625" style="652" customWidth="1"/>
    <col min="7885" max="7885" width="24.5703125" style="652" customWidth="1"/>
    <col min="7886" max="7886" width="9.85546875" style="652" customWidth="1"/>
    <col min="7887" max="7887" width="10.7109375" style="652" customWidth="1"/>
    <col min="7888" max="7888" width="10.85546875" style="652" customWidth="1"/>
    <col min="7889" max="7889" width="11.140625" style="652" customWidth="1"/>
    <col min="7890" max="7890" width="9.85546875" style="652" customWidth="1"/>
    <col min="7891" max="7891" width="1" style="652" customWidth="1"/>
    <col min="7892" max="7892" width="16.5703125" style="652" customWidth="1"/>
    <col min="7893" max="7893" width="0.5703125" style="652" customWidth="1"/>
    <col min="7894" max="7894" width="0.7109375" style="652" customWidth="1"/>
    <col min="7895" max="7895" width="27.85546875" style="652" customWidth="1"/>
    <col min="7896" max="7896" width="0.85546875" style="652" customWidth="1"/>
    <col min="7897" max="7897" width="27.42578125" style="652" customWidth="1"/>
    <col min="7898" max="7898" width="14.7109375" style="652" customWidth="1"/>
    <col min="7899" max="7899" width="0.42578125" style="652" customWidth="1"/>
    <col min="7900" max="7900" width="0.7109375" style="652" customWidth="1"/>
    <col min="7901" max="7901" width="21.7109375" style="652" customWidth="1"/>
    <col min="7902" max="7902" width="1.28515625" style="652" customWidth="1"/>
    <col min="7903" max="7903" width="21.140625" style="652" customWidth="1"/>
    <col min="7904" max="8108" width="11.42578125" style="652"/>
    <col min="8109" max="8109" width="0.7109375" style="652" customWidth="1"/>
    <col min="8110" max="8111" width="1.5703125" style="652" customWidth="1"/>
    <col min="8112" max="8112" width="16.42578125" style="652" customWidth="1"/>
    <col min="8113" max="8115" width="10.42578125" style="652" customWidth="1"/>
    <col min="8116" max="8116" width="8.7109375" style="652" customWidth="1"/>
    <col min="8117" max="8117" width="0.7109375" style="652" customWidth="1"/>
    <col min="8118" max="8118" width="3.140625" style="652" customWidth="1"/>
    <col min="8119" max="8119" width="1.140625" style="652" customWidth="1"/>
    <col min="8120" max="8120" width="18" style="652" customWidth="1"/>
    <col min="8121" max="8121" width="9.42578125" style="652" customWidth="1"/>
    <col min="8122" max="8122" width="8.7109375" style="652" customWidth="1"/>
    <col min="8123" max="8123" width="9.28515625" style="652" customWidth="1"/>
    <col min="8124" max="8124" width="10.140625" style="652" customWidth="1"/>
    <col min="8125" max="8125" width="5.140625" style="652" customWidth="1"/>
    <col min="8126" max="8126" width="10.140625" style="652" customWidth="1"/>
    <col min="8127" max="8127" width="6.42578125" style="652" customWidth="1"/>
    <col min="8128" max="8128" width="11.42578125" style="652"/>
    <col min="8129" max="8129" width="1.28515625" style="652" customWidth="1"/>
    <col min="8130" max="8130" width="1.42578125" style="652" customWidth="1"/>
    <col min="8131" max="8131" width="8.28515625" style="652" customWidth="1"/>
    <col min="8132" max="8132" width="11.42578125" style="652"/>
    <col min="8133" max="8134" width="10.7109375" style="652" customWidth="1"/>
    <col min="8135" max="8135" width="10.28515625" style="652" customWidth="1"/>
    <col min="8136" max="8136" width="11.28515625" style="652" customWidth="1"/>
    <col min="8137" max="8137" width="7.7109375" style="652" customWidth="1"/>
    <col min="8138" max="8138" width="10.140625" style="652" customWidth="1"/>
    <col min="8139" max="8139" width="6.5703125" style="652" customWidth="1"/>
    <col min="8140" max="8140" width="1.140625" style="652" customWidth="1"/>
    <col min="8141" max="8141" width="24.5703125" style="652" customWidth="1"/>
    <col min="8142" max="8142" width="9.85546875" style="652" customWidth="1"/>
    <col min="8143" max="8143" width="10.7109375" style="652" customWidth="1"/>
    <col min="8144" max="8144" width="10.85546875" style="652" customWidth="1"/>
    <col min="8145" max="8145" width="11.140625" style="652" customWidth="1"/>
    <col min="8146" max="8146" width="9.85546875" style="652" customWidth="1"/>
    <col min="8147" max="8147" width="1" style="652" customWidth="1"/>
    <col min="8148" max="8148" width="16.5703125" style="652" customWidth="1"/>
    <col min="8149" max="8149" width="0.5703125" style="652" customWidth="1"/>
    <col min="8150" max="8150" width="0.7109375" style="652" customWidth="1"/>
    <col min="8151" max="8151" width="27.85546875" style="652" customWidth="1"/>
    <col min="8152" max="8152" width="0.85546875" style="652" customWidth="1"/>
    <col min="8153" max="8153" width="27.42578125" style="652" customWidth="1"/>
    <col min="8154" max="8154" width="14.7109375" style="652" customWidth="1"/>
    <col min="8155" max="8155" width="0.42578125" style="652" customWidth="1"/>
    <col min="8156" max="8156" width="0.7109375" style="652" customWidth="1"/>
    <col min="8157" max="8157" width="21.7109375" style="652" customWidth="1"/>
    <col min="8158" max="8158" width="1.28515625" style="652" customWidth="1"/>
    <col min="8159" max="8159" width="21.140625" style="652" customWidth="1"/>
    <col min="8160" max="8364" width="11.42578125" style="652"/>
    <col min="8365" max="8365" width="0.7109375" style="652" customWidth="1"/>
    <col min="8366" max="8367" width="1.5703125" style="652" customWidth="1"/>
    <col min="8368" max="8368" width="16.42578125" style="652" customWidth="1"/>
    <col min="8369" max="8371" width="10.42578125" style="652" customWidth="1"/>
    <col min="8372" max="8372" width="8.7109375" style="652" customWidth="1"/>
    <col min="8373" max="8373" width="0.7109375" style="652" customWidth="1"/>
    <col min="8374" max="8374" width="3.140625" style="652" customWidth="1"/>
    <col min="8375" max="8375" width="1.140625" style="652" customWidth="1"/>
    <col min="8376" max="8376" width="18" style="652" customWidth="1"/>
    <col min="8377" max="8377" width="9.42578125" style="652" customWidth="1"/>
    <col min="8378" max="8378" width="8.7109375" style="652" customWidth="1"/>
    <col min="8379" max="8379" width="9.28515625" style="652" customWidth="1"/>
    <col min="8380" max="8380" width="10.140625" style="652" customWidth="1"/>
    <col min="8381" max="8381" width="5.140625" style="652" customWidth="1"/>
    <col min="8382" max="8382" width="10.140625" style="652" customWidth="1"/>
    <col min="8383" max="8383" width="6.42578125" style="652" customWidth="1"/>
    <col min="8384" max="8384" width="11.42578125" style="652"/>
    <col min="8385" max="8385" width="1.28515625" style="652" customWidth="1"/>
    <col min="8386" max="8386" width="1.42578125" style="652" customWidth="1"/>
    <col min="8387" max="8387" width="8.28515625" style="652" customWidth="1"/>
    <col min="8388" max="8388" width="11.42578125" style="652"/>
    <col min="8389" max="8390" width="10.7109375" style="652" customWidth="1"/>
    <col min="8391" max="8391" width="10.28515625" style="652" customWidth="1"/>
    <col min="8392" max="8392" width="11.28515625" style="652" customWidth="1"/>
    <col min="8393" max="8393" width="7.7109375" style="652" customWidth="1"/>
    <col min="8394" max="8394" width="10.140625" style="652" customWidth="1"/>
    <col min="8395" max="8395" width="6.5703125" style="652" customWidth="1"/>
    <col min="8396" max="8396" width="1.140625" style="652" customWidth="1"/>
    <col min="8397" max="8397" width="24.5703125" style="652" customWidth="1"/>
    <col min="8398" max="8398" width="9.85546875" style="652" customWidth="1"/>
    <col min="8399" max="8399" width="10.7109375" style="652" customWidth="1"/>
    <col min="8400" max="8400" width="10.85546875" style="652" customWidth="1"/>
    <col min="8401" max="8401" width="11.140625" style="652" customWidth="1"/>
    <col min="8402" max="8402" width="9.85546875" style="652" customWidth="1"/>
    <col min="8403" max="8403" width="1" style="652" customWidth="1"/>
    <col min="8404" max="8404" width="16.5703125" style="652" customWidth="1"/>
    <col min="8405" max="8405" width="0.5703125" style="652" customWidth="1"/>
    <col min="8406" max="8406" width="0.7109375" style="652" customWidth="1"/>
    <col min="8407" max="8407" width="27.85546875" style="652" customWidth="1"/>
    <col min="8408" max="8408" width="0.85546875" style="652" customWidth="1"/>
    <col min="8409" max="8409" width="27.42578125" style="652" customWidth="1"/>
    <col min="8410" max="8410" width="14.7109375" style="652" customWidth="1"/>
    <col min="8411" max="8411" width="0.42578125" style="652" customWidth="1"/>
    <col min="8412" max="8412" width="0.7109375" style="652" customWidth="1"/>
    <col min="8413" max="8413" width="21.7109375" style="652" customWidth="1"/>
    <col min="8414" max="8414" width="1.28515625" style="652" customWidth="1"/>
    <col min="8415" max="8415" width="21.140625" style="652" customWidth="1"/>
    <col min="8416" max="8620" width="11.42578125" style="652"/>
    <col min="8621" max="8621" width="0.7109375" style="652" customWidth="1"/>
    <col min="8622" max="8623" width="1.5703125" style="652" customWidth="1"/>
    <col min="8624" max="8624" width="16.42578125" style="652" customWidth="1"/>
    <col min="8625" max="8627" width="10.42578125" style="652" customWidth="1"/>
    <col min="8628" max="8628" width="8.7109375" style="652" customWidth="1"/>
    <col min="8629" max="8629" width="0.7109375" style="652" customWidth="1"/>
    <col min="8630" max="8630" width="3.140625" style="652" customWidth="1"/>
    <col min="8631" max="8631" width="1.140625" style="652" customWidth="1"/>
    <col min="8632" max="8632" width="18" style="652" customWidth="1"/>
    <col min="8633" max="8633" width="9.42578125" style="652" customWidth="1"/>
    <col min="8634" max="8634" width="8.7109375" style="652" customWidth="1"/>
    <col min="8635" max="8635" width="9.28515625" style="652" customWidth="1"/>
    <col min="8636" max="8636" width="10.140625" style="652" customWidth="1"/>
    <col min="8637" max="8637" width="5.140625" style="652" customWidth="1"/>
    <col min="8638" max="8638" width="10.140625" style="652" customWidth="1"/>
    <col min="8639" max="8639" width="6.42578125" style="652" customWidth="1"/>
    <col min="8640" max="8640" width="11.42578125" style="652"/>
    <col min="8641" max="8641" width="1.28515625" style="652" customWidth="1"/>
    <col min="8642" max="8642" width="1.42578125" style="652" customWidth="1"/>
    <col min="8643" max="8643" width="8.28515625" style="652" customWidth="1"/>
    <col min="8644" max="8644" width="11.42578125" style="652"/>
    <col min="8645" max="8646" width="10.7109375" style="652" customWidth="1"/>
    <col min="8647" max="8647" width="10.28515625" style="652" customWidth="1"/>
    <col min="8648" max="8648" width="11.28515625" style="652" customWidth="1"/>
    <col min="8649" max="8649" width="7.7109375" style="652" customWidth="1"/>
    <col min="8650" max="8650" width="10.140625" style="652" customWidth="1"/>
    <col min="8651" max="8651" width="6.5703125" style="652" customWidth="1"/>
    <col min="8652" max="8652" width="1.140625" style="652" customWidth="1"/>
    <col min="8653" max="8653" width="24.5703125" style="652" customWidth="1"/>
    <col min="8654" max="8654" width="9.85546875" style="652" customWidth="1"/>
    <col min="8655" max="8655" width="10.7109375" style="652" customWidth="1"/>
    <col min="8656" max="8656" width="10.85546875" style="652" customWidth="1"/>
    <col min="8657" max="8657" width="11.140625" style="652" customWidth="1"/>
    <col min="8658" max="8658" width="9.85546875" style="652" customWidth="1"/>
    <col min="8659" max="8659" width="1" style="652" customWidth="1"/>
    <col min="8660" max="8660" width="16.5703125" style="652" customWidth="1"/>
    <col min="8661" max="8661" width="0.5703125" style="652" customWidth="1"/>
    <col min="8662" max="8662" width="0.7109375" style="652" customWidth="1"/>
    <col min="8663" max="8663" width="27.85546875" style="652" customWidth="1"/>
    <col min="8664" max="8664" width="0.85546875" style="652" customWidth="1"/>
    <col min="8665" max="8665" width="27.42578125" style="652" customWidth="1"/>
    <col min="8666" max="8666" width="14.7109375" style="652" customWidth="1"/>
    <col min="8667" max="8667" width="0.42578125" style="652" customWidth="1"/>
    <col min="8668" max="8668" width="0.7109375" style="652" customWidth="1"/>
    <col min="8669" max="8669" width="21.7109375" style="652" customWidth="1"/>
    <col min="8670" max="8670" width="1.28515625" style="652" customWidth="1"/>
    <col min="8671" max="8671" width="21.140625" style="652" customWidth="1"/>
    <col min="8672" max="8876" width="11.42578125" style="652"/>
    <col min="8877" max="8877" width="0.7109375" style="652" customWidth="1"/>
    <col min="8878" max="8879" width="1.5703125" style="652" customWidth="1"/>
    <col min="8880" max="8880" width="16.42578125" style="652" customWidth="1"/>
    <col min="8881" max="8883" width="10.42578125" style="652" customWidth="1"/>
    <col min="8884" max="8884" width="8.7109375" style="652" customWidth="1"/>
    <col min="8885" max="8885" width="0.7109375" style="652" customWidth="1"/>
    <col min="8886" max="8886" width="3.140625" style="652" customWidth="1"/>
    <col min="8887" max="8887" width="1.140625" style="652" customWidth="1"/>
    <col min="8888" max="8888" width="18" style="652" customWidth="1"/>
    <col min="8889" max="8889" width="9.42578125" style="652" customWidth="1"/>
    <col min="8890" max="8890" width="8.7109375" style="652" customWidth="1"/>
    <col min="8891" max="8891" width="9.28515625" style="652" customWidth="1"/>
    <col min="8892" max="8892" width="10.140625" style="652" customWidth="1"/>
    <col min="8893" max="8893" width="5.140625" style="652" customWidth="1"/>
    <col min="8894" max="8894" width="10.140625" style="652" customWidth="1"/>
    <col min="8895" max="8895" width="6.42578125" style="652" customWidth="1"/>
    <col min="8896" max="8896" width="11.42578125" style="652"/>
    <col min="8897" max="8897" width="1.28515625" style="652" customWidth="1"/>
    <col min="8898" max="8898" width="1.42578125" style="652" customWidth="1"/>
    <col min="8899" max="8899" width="8.28515625" style="652" customWidth="1"/>
    <col min="8900" max="8900" width="11.42578125" style="652"/>
    <col min="8901" max="8902" width="10.7109375" style="652" customWidth="1"/>
    <col min="8903" max="8903" width="10.28515625" style="652" customWidth="1"/>
    <col min="8904" max="8904" width="11.28515625" style="652" customWidth="1"/>
    <col min="8905" max="8905" width="7.7109375" style="652" customWidth="1"/>
    <col min="8906" max="8906" width="10.140625" style="652" customWidth="1"/>
    <col min="8907" max="8907" width="6.5703125" style="652" customWidth="1"/>
    <col min="8908" max="8908" width="1.140625" style="652" customWidth="1"/>
    <col min="8909" max="8909" width="24.5703125" style="652" customWidth="1"/>
    <col min="8910" max="8910" width="9.85546875" style="652" customWidth="1"/>
    <col min="8911" max="8911" width="10.7109375" style="652" customWidth="1"/>
    <col min="8912" max="8912" width="10.85546875" style="652" customWidth="1"/>
    <col min="8913" max="8913" width="11.140625" style="652" customWidth="1"/>
    <col min="8914" max="8914" width="9.85546875" style="652" customWidth="1"/>
    <col min="8915" max="8915" width="1" style="652" customWidth="1"/>
    <col min="8916" max="8916" width="16.5703125" style="652" customWidth="1"/>
    <col min="8917" max="8917" width="0.5703125" style="652" customWidth="1"/>
    <col min="8918" max="8918" width="0.7109375" style="652" customWidth="1"/>
    <col min="8919" max="8919" width="27.85546875" style="652" customWidth="1"/>
    <col min="8920" max="8920" width="0.85546875" style="652" customWidth="1"/>
    <col min="8921" max="8921" width="27.42578125" style="652" customWidth="1"/>
    <col min="8922" max="8922" width="14.7109375" style="652" customWidth="1"/>
    <col min="8923" max="8923" width="0.42578125" style="652" customWidth="1"/>
    <col min="8924" max="8924" width="0.7109375" style="652" customWidth="1"/>
    <col min="8925" max="8925" width="21.7109375" style="652" customWidth="1"/>
    <col min="8926" max="8926" width="1.28515625" style="652" customWidth="1"/>
    <col min="8927" max="8927" width="21.140625" style="652" customWidth="1"/>
    <col min="8928" max="9132" width="11.42578125" style="652"/>
    <col min="9133" max="9133" width="0.7109375" style="652" customWidth="1"/>
    <col min="9134" max="9135" width="1.5703125" style="652" customWidth="1"/>
    <col min="9136" max="9136" width="16.42578125" style="652" customWidth="1"/>
    <col min="9137" max="9139" width="10.42578125" style="652" customWidth="1"/>
    <col min="9140" max="9140" width="8.7109375" style="652" customWidth="1"/>
    <col min="9141" max="9141" width="0.7109375" style="652" customWidth="1"/>
    <col min="9142" max="9142" width="3.140625" style="652" customWidth="1"/>
    <col min="9143" max="9143" width="1.140625" style="652" customWidth="1"/>
    <col min="9144" max="9144" width="18" style="652" customWidth="1"/>
    <col min="9145" max="9145" width="9.42578125" style="652" customWidth="1"/>
    <col min="9146" max="9146" width="8.7109375" style="652" customWidth="1"/>
    <col min="9147" max="9147" width="9.28515625" style="652" customWidth="1"/>
    <col min="9148" max="9148" width="10.140625" style="652" customWidth="1"/>
    <col min="9149" max="9149" width="5.140625" style="652" customWidth="1"/>
    <col min="9150" max="9150" width="10.140625" style="652" customWidth="1"/>
    <col min="9151" max="9151" width="6.42578125" style="652" customWidth="1"/>
    <col min="9152" max="9152" width="11.42578125" style="652"/>
    <col min="9153" max="9153" width="1.28515625" style="652" customWidth="1"/>
    <col min="9154" max="9154" width="1.42578125" style="652" customWidth="1"/>
    <col min="9155" max="9155" width="8.28515625" style="652" customWidth="1"/>
    <col min="9156" max="9156" width="11.42578125" style="652"/>
    <col min="9157" max="9158" width="10.7109375" style="652" customWidth="1"/>
    <col min="9159" max="9159" width="10.28515625" style="652" customWidth="1"/>
    <col min="9160" max="9160" width="11.28515625" style="652" customWidth="1"/>
    <col min="9161" max="9161" width="7.7109375" style="652" customWidth="1"/>
    <col min="9162" max="9162" width="10.140625" style="652" customWidth="1"/>
    <col min="9163" max="9163" width="6.5703125" style="652" customWidth="1"/>
    <col min="9164" max="9164" width="1.140625" style="652" customWidth="1"/>
    <col min="9165" max="9165" width="24.5703125" style="652" customWidth="1"/>
    <col min="9166" max="9166" width="9.85546875" style="652" customWidth="1"/>
    <col min="9167" max="9167" width="10.7109375" style="652" customWidth="1"/>
    <col min="9168" max="9168" width="10.85546875" style="652" customWidth="1"/>
    <col min="9169" max="9169" width="11.140625" style="652" customWidth="1"/>
    <col min="9170" max="9170" width="9.85546875" style="652" customWidth="1"/>
    <col min="9171" max="9171" width="1" style="652" customWidth="1"/>
    <col min="9172" max="9172" width="16.5703125" style="652" customWidth="1"/>
    <col min="9173" max="9173" width="0.5703125" style="652" customWidth="1"/>
    <col min="9174" max="9174" width="0.7109375" style="652" customWidth="1"/>
    <col min="9175" max="9175" width="27.85546875" style="652" customWidth="1"/>
    <col min="9176" max="9176" width="0.85546875" style="652" customWidth="1"/>
    <col min="9177" max="9177" width="27.42578125" style="652" customWidth="1"/>
    <col min="9178" max="9178" width="14.7109375" style="652" customWidth="1"/>
    <col min="9179" max="9179" width="0.42578125" style="652" customWidth="1"/>
    <col min="9180" max="9180" width="0.7109375" style="652" customWidth="1"/>
    <col min="9181" max="9181" width="21.7109375" style="652" customWidth="1"/>
    <col min="9182" max="9182" width="1.28515625" style="652" customWidth="1"/>
    <col min="9183" max="9183" width="21.140625" style="652" customWidth="1"/>
    <col min="9184" max="9388" width="11.42578125" style="652"/>
    <col min="9389" max="9389" width="0.7109375" style="652" customWidth="1"/>
    <col min="9390" max="9391" width="1.5703125" style="652" customWidth="1"/>
    <col min="9392" max="9392" width="16.42578125" style="652" customWidth="1"/>
    <col min="9393" max="9395" width="10.42578125" style="652" customWidth="1"/>
    <col min="9396" max="9396" width="8.7109375" style="652" customWidth="1"/>
    <col min="9397" max="9397" width="0.7109375" style="652" customWidth="1"/>
    <col min="9398" max="9398" width="3.140625" style="652" customWidth="1"/>
    <col min="9399" max="9399" width="1.140625" style="652" customWidth="1"/>
    <col min="9400" max="9400" width="18" style="652" customWidth="1"/>
    <col min="9401" max="9401" width="9.42578125" style="652" customWidth="1"/>
    <col min="9402" max="9402" width="8.7109375" style="652" customWidth="1"/>
    <col min="9403" max="9403" width="9.28515625" style="652" customWidth="1"/>
    <col min="9404" max="9404" width="10.140625" style="652" customWidth="1"/>
    <col min="9405" max="9405" width="5.140625" style="652" customWidth="1"/>
    <col min="9406" max="9406" width="10.140625" style="652" customWidth="1"/>
    <col min="9407" max="9407" width="6.42578125" style="652" customWidth="1"/>
    <col min="9408" max="9408" width="11.42578125" style="652"/>
    <col min="9409" max="9409" width="1.28515625" style="652" customWidth="1"/>
    <col min="9410" max="9410" width="1.42578125" style="652" customWidth="1"/>
    <col min="9411" max="9411" width="8.28515625" style="652" customWidth="1"/>
    <col min="9412" max="9412" width="11.42578125" style="652"/>
    <col min="9413" max="9414" width="10.7109375" style="652" customWidth="1"/>
    <col min="9415" max="9415" width="10.28515625" style="652" customWidth="1"/>
    <col min="9416" max="9416" width="11.28515625" style="652" customWidth="1"/>
    <col min="9417" max="9417" width="7.7109375" style="652" customWidth="1"/>
    <col min="9418" max="9418" width="10.140625" style="652" customWidth="1"/>
    <col min="9419" max="9419" width="6.5703125" style="652" customWidth="1"/>
    <col min="9420" max="9420" width="1.140625" style="652" customWidth="1"/>
    <col min="9421" max="9421" width="24.5703125" style="652" customWidth="1"/>
    <col min="9422" max="9422" width="9.85546875" style="652" customWidth="1"/>
    <col min="9423" max="9423" width="10.7109375" style="652" customWidth="1"/>
    <col min="9424" max="9424" width="10.85546875" style="652" customWidth="1"/>
    <col min="9425" max="9425" width="11.140625" style="652" customWidth="1"/>
    <col min="9426" max="9426" width="9.85546875" style="652" customWidth="1"/>
    <col min="9427" max="9427" width="1" style="652" customWidth="1"/>
    <col min="9428" max="9428" width="16.5703125" style="652" customWidth="1"/>
    <col min="9429" max="9429" width="0.5703125" style="652" customWidth="1"/>
    <col min="9430" max="9430" width="0.7109375" style="652" customWidth="1"/>
    <col min="9431" max="9431" width="27.85546875" style="652" customWidth="1"/>
    <col min="9432" max="9432" width="0.85546875" style="652" customWidth="1"/>
    <col min="9433" max="9433" width="27.42578125" style="652" customWidth="1"/>
    <col min="9434" max="9434" width="14.7109375" style="652" customWidth="1"/>
    <col min="9435" max="9435" width="0.42578125" style="652" customWidth="1"/>
    <col min="9436" max="9436" width="0.7109375" style="652" customWidth="1"/>
    <col min="9437" max="9437" width="21.7109375" style="652" customWidth="1"/>
    <col min="9438" max="9438" width="1.28515625" style="652" customWidth="1"/>
    <col min="9439" max="9439" width="21.140625" style="652" customWidth="1"/>
    <col min="9440" max="9644" width="11.42578125" style="652"/>
    <col min="9645" max="9645" width="0.7109375" style="652" customWidth="1"/>
    <col min="9646" max="9647" width="1.5703125" style="652" customWidth="1"/>
    <col min="9648" max="9648" width="16.42578125" style="652" customWidth="1"/>
    <col min="9649" max="9651" width="10.42578125" style="652" customWidth="1"/>
    <col min="9652" max="9652" width="8.7109375" style="652" customWidth="1"/>
    <col min="9653" max="9653" width="0.7109375" style="652" customWidth="1"/>
    <col min="9654" max="9654" width="3.140625" style="652" customWidth="1"/>
    <col min="9655" max="9655" width="1.140625" style="652" customWidth="1"/>
    <col min="9656" max="9656" width="18" style="652" customWidth="1"/>
    <col min="9657" max="9657" width="9.42578125" style="652" customWidth="1"/>
    <col min="9658" max="9658" width="8.7109375" style="652" customWidth="1"/>
    <col min="9659" max="9659" width="9.28515625" style="652" customWidth="1"/>
    <col min="9660" max="9660" width="10.140625" style="652" customWidth="1"/>
    <col min="9661" max="9661" width="5.140625" style="652" customWidth="1"/>
    <col min="9662" max="9662" width="10.140625" style="652" customWidth="1"/>
    <col min="9663" max="9663" width="6.42578125" style="652" customWidth="1"/>
    <col min="9664" max="9664" width="11.42578125" style="652"/>
    <col min="9665" max="9665" width="1.28515625" style="652" customWidth="1"/>
    <col min="9666" max="9666" width="1.42578125" style="652" customWidth="1"/>
    <col min="9667" max="9667" width="8.28515625" style="652" customWidth="1"/>
    <col min="9668" max="9668" width="11.42578125" style="652"/>
    <col min="9669" max="9670" width="10.7109375" style="652" customWidth="1"/>
    <col min="9671" max="9671" width="10.28515625" style="652" customWidth="1"/>
    <col min="9672" max="9672" width="11.28515625" style="652" customWidth="1"/>
    <col min="9673" max="9673" width="7.7109375" style="652" customWidth="1"/>
    <col min="9674" max="9674" width="10.140625" style="652" customWidth="1"/>
    <col min="9675" max="9675" width="6.5703125" style="652" customWidth="1"/>
    <col min="9676" max="9676" width="1.140625" style="652" customWidth="1"/>
    <col min="9677" max="9677" width="24.5703125" style="652" customWidth="1"/>
    <col min="9678" max="9678" width="9.85546875" style="652" customWidth="1"/>
    <col min="9679" max="9679" width="10.7109375" style="652" customWidth="1"/>
    <col min="9680" max="9680" width="10.85546875" style="652" customWidth="1"/>
    <col min="9681" max="9681" width="11.140625" style="652" customWidth="1"/>
    <col min="9682" max="9682" width="9.85546875" style="652" customWidth="1"/>
    <col min="9683" max="9683" width="1" style="652" customWidth="1"/>
    <col min="9684" max="9684" width="16.5703125" style="652" customWidth="1"/>
    <col min="9685" max="9685" width="0.5703125" style="652" customWidth="1"/>
    <col min="9686" max="9686" width="0.7109375" style="652" customWidth="1"/>
    <col min="9687" max="9687" width="27.85546875" style="652" customWidth="1"/>
    <col min="9688" max="9688" width="0.85546875" style="652" customWidth="1"/>
    <col min="9689" max="9689" width="27.42578125" style="652" customWidth="1"/>
    <col min="9690" max="9690" width="14.7109375" style="652" customWidth="1"/>
    <col min="9691" max="9691" width="0.42578125" style="652" customWidth="1"/>
    <col min="9692" max="9692" width="0.7109375" style="652" customWidth="1"/>
    <col min="9693" max="9693" width="21.7109375" style="652" customWidth="1"/>
    <col min="9694" max="9694" width="1.28515625" style="652" customWidth="1"/>
    <col min="9695" max="9695" width="21.140625" style="652" customWidth="1"/>
    <col min="9696" max="9900" width="11.42578125" style="652"/>
    <col min="9901" max="9901" width="0.7109375" style="652" customWidth="1"/>
    <col min="9902" max="9903" width="1.5703125" style="652" customWidth="1"/>
    <col min="9904" max="9904" width="16.42578125" style="652" customWidth="1"/>
    <col min="9905" max="9907" width="10.42578125" style="652" customWidth="1"/>
    <col min="9908" max="9908" width="8.7109375" style="652" customWidth="1"/>
    <col min="9909" max="9909" width="0.7109375" style="652" customWidth="1"/>
    <col min="9910" max="9910" width="3.140625" style="652" customWidth="1"/>
    <col min="9911" max="9911" width="1.140625" style="652" customWidth="1"/>
    <col min="9912" max="9912" width="18" style="652" customWidth="1"/>
    <col min="9913" max="9913" width="9.42578125" style="652" customWidth="1"/>
    <col min="9914" max="9914" width="8.7109375" style="652" customWidth="1"/>
    <col min="9915" max="9915" width="9.28515625" style="652" customWidth="1"/>
    <col min="9916" max="9916" width="10.140625" style="652" customWidth="1"/>
    <col min="9917" max="9917" width="5.140625" style="652" customWidth="1"/>
    <col min="9918" max="9918" width="10.140625" style="652" customWidth="1"/>
    <col min="9919" max="9919" width="6.42578125" style="652" customWidth="1"/>
    <col min="9920" max="9920" width="11.42578125" style="652"/>
    <col min="9921" max="9921" width="1.28515625" style="652" customWidth="1"/>
    <col min="9922" max="9922" width="1.42578125" style="652" customWidth="1"/>
    <col min="9923" max="9923" width="8.28515625" style="652" customWidth="1"/>
    <col min="9924" max="9924" width="11.42578125" style="652"/>
    <col min="9925" max="9926" width="10.7109375" style="652" customWidth="1"/>
    <col min="9927" max="9927" width="10.28515625" style="652" customWidth="1"/>
    <col min="9928" max="9928" width="11.28515625" style="652" customWidth="1"/>
    <col min="9929" max="9929" width="7.7109375" style="652" customWidth="1"/>
    <col min="9930" max="9930" width="10.140625" style="652" customWidth="1"/>
    <col min="9931" max="9931" width="6.5703125" style="652" customWidth="1"/>
    <col min="9932" max="9932" width="1.140625" style="652" customWidth="1"/>
    <col min="9933" max="9933" width="24.5703125" style="652" customWidth="1"/>
    <col min="9934" max="9934" width="9.85546875" style="652" customWidth="1"/>
    <col min="9935" max="9935" width="10.7109375" style="652" customWidth="1"/>
    <col min="9936" max="9936" width="10.85546875" style="652" customWidth="1"/>
    <col min="9937" max="9937" width="11.140625" style="652" customWidth="1"/>
    <col min="9938" max="9938" width="9.85546875" style="652" customWidth="1"/>
    <col min="9939" max="9939" width="1" style="652" customWidth="1"/>
    <col min="9940" max="9940" width="16.5703125" style="652" customWidth="1"/>
    <col min="9941" max="9941" width="0.5703125" style="652" customWidth="1"/>
    <col min="9942" max="9942" width="0.7109375" style="652" customWidth="1"/>
    <col min="9943" max="9943" width="27.85546875" style="652" customWidth="1"/>
    <col min="9944" max="9944" width="0.85546875" style="652" customWidth="1"/>
    <col min="9945" max="9945" width="27.42578125" style="652" customWidth="1"/>
    <col min="9946" max="9946" width="14.7109375" style="652" customWidth="1"/>
    <col min="9947" max="9947" width="0.42578125" style="652" customWidth="1"/>
    <col min="9948" max="9948" width="0.7109375" style="652" customWidth="1"/>
    <col min="9949" max="9949" width="21.7109375" style="652" customWidth="1"/>
    <col min="9950" max="9950" width="1.28515625" style="652" customWidth="1"/>
    <col min="9951" max="9951" width="21.140625" style="652" customWidth="1"/>
    <col min="9952" max="10156" width="11.42578125" style="652"/>
    <col min="10157" max="10157" width="0.7109375" style="652" customWidth="1"/>
    <col min="10158" max="10159" width="1.5703125" style="652" customWidth="1"/>
    <col min="10160" max="10160" width="16.42578125" style="652" customWidth="1"/>
    <col min="10161" max="10163" width="10.42578125" style="652" customWidth="1"/>
    <col min="10164" max="10164" width="8.7109375" style="652" customWidth="1"/>
    <col min="10165" max="10165" width="0.7109375" style="652" customWidth="1"/>
    <col min="10166" max="10166" width="3.140625" style="652" customWidth="1"/>
    <col min="10167" max="10167" width="1.140625" style="652" customWidth="1"/>
    <col min="10168" max="10168" width="18" style="652" customWidth="1"/>
    <col min="10169" max="10169" width="9.42578125" style="652" customWidth="1"/>
    <col min="10170" max="10170" width="8.7109375" style="652" customWidth="1"/>
    <col min="10171" max="10171" width="9.28515625" style="652" customWidth="1"/>
    <col min="10172" max="10172" width="10.140625" style="652" customWidth="1"/>
    <col min="10173" max="10173" width="5.140625" style="652" customWidth="1"/>
    <col min="10174" max="10174" width="10.140625" style="652" customWidth="1"/>
    <col min="10175" max="10175" width="6.42578125" style="652" customWidth="1"/>
    <col min="10176" max="10176" width="11.42578125" style="652"/>
    <col min="10177" max="10177" width="1.28515625" style="652" customWidth="1"/>
    <col min="10178" max="10178" width="1.42578125" style="652" customWidth="1"/>
    <col min="10179" max="10179" width="8.28515625" style="652" customWidth="1"/>
    <col min="10180" max="10180" width="11.42578125" style="652"/>
    <col min="10181" max="10182" width="10.7109375" style="652" customWidth="1"/>
    <col min="10183" max="10183" width="10.28515625" style="652" customWidth="1"/>
    <col min="10184" max="10184" width="11.28515625" style="652" customWidth="1"/>
    <col min="10185" max="10185" width="7.7109375" style="652" customWidth="1"/>
    <col min="10186" max="10186" width="10.140625" style="652" customWidth="1"/>
    <col min="10187" max="10187" width="6.5703125" style="652" customWidth="1"/>
    <col min="10188" max="10188" width="1.140625" style="652" customWidth="1"/>
    <col min="10189" max="10189" width="24.5703125" style="652" customWidth="1"/>
    <col min="10190" max="10190" width="9.85546875" style="652" customWidth="1"/>
    <col min="10191" max="10191" width="10.7109375" style="652" customWidth="1"/>
    <col min="10192" max="10192" width="10.85546875" style="652" customWidth="1"/>
    <col min="10193" max="10193" width="11.140625" style="652" customWidth="1"/>
    <col min="10194" max="10194" width="9.85546875" style="652" customWidth="1"/>
    <col min="10195" max="10195" width="1" style="652" customWidth="1"/>
    <col min="10196" max="10196" width="16.5703125" style="652" customWidth="1"/>
    <col min="10197" max="10197" width="0.5703125" style="652" customWidth="1"/>
    <col min="10198" max="10198" width="0.7109375" style="652" customWidth="1"/>
    <col min="10199" max="10199" width="27.85546875" style="652" customWidth="1"/>
    <col min="10200" max="10200" width="0.85546875" style="652" customWidth="1"/>
    <col min="10201" max="10201" width="27.42578125" style="652" customWidth="1"/>
    <col min="10202" max="10202" width="14.7109375" style="652" customWidth="1"/>
    <col min="10203" max="10203" width="0.42578125" style="652" customWidth="1"/>
    <col min="10204" max="10204" width="0.7109375" style="652" customWidth="1"/>
    <col min="10205" max="10205" width="21.7109375" style="652" customWidth="1"/>
    <col min="10206" max="10206" width="1.28515625" style="652" customWidth="1"/>
    <col min="10207" max="10207" width="21.140625" style="652" customWidth="1"/>
    <col min="10208" max="10412" width="11.42578125" style="652"/>
    <col min="10413" max="10413" width="0.7109375" style="652" customWidth="1"/>
    <col min="10414" max="10415" width="1.5703125" style="652" customWidth="1"/>
    <col min="10416" max="10416" width="16.42578125" style="652" customWidth="1"/>
    <col min="10417" max="10419" width="10.42578125" style="652" customWidth="1"/>
    <col min="10420" max="10420" width="8.7109375" style="652" customWidth="1"/>
    <col min="10421" max="10421" width="0.7109375" style="652" customWidth="1"/>
    <col min="10422" max="10422" width="3.140625" style="652" customWidth="1"/>
    <col min="10423" max="10423" width="1.140625" style="652" customWidth="1"/>
    <col min="10424" max="10424" width="18" style="652" customWidth="1"/>
    <col min="10425" max="10425" width="9.42578125" style="652" customWidth="1"/>
    <col min="10426" max="10426" width="8.7109375" style="652" customWidth="1"/>
    <col min="10427" max="10427" width="9.28515625" style="652" customWidth="1"/>
    <col min="10428" max="10428" width="10.140625" style="652" customWidth="1"/>
    <col min="10429" max="10429" width="5.140625" style="652" customWidth="1"/>
    <col min="10430" max="10430" width="10.140625" style="652" customWidth="1"/>
    <col min="10431" max="10431" width="6.42578125" style="652" customWidth="1"/>
    <col min="10432" max="10432" width="11.42578125" style="652"/>
    <col min="10433" max="10433" width="1.28515625" style="652" customWidth="1"/>
    <col min="10434" max="10434" width="1.42578125" style="652" customWidth="1"/>
    <col min="10435" max="10435" width="8.28515625" style="652" customWidth="1"/>
    <col min="10436" max="10436" width="11.42578125" style="652"/>
    <col min="10437" max="10438" width="10.7109375" style="652" customWidth="1"/>
    <col min="10439" max="10439" width="10.28515625" style="652" customWidth="1"/>
    <col min="10440" max="10440" width="11.28515625" style="652" customWidth="1"/>
    <col min="10441" max="10441" width="7.7109375" style="652" customWidth="1"/>
    <col min="10442" max="10442" width="10.140625" style="652" customWidth="1"/>
    <col min="10443" max="10443" width="6.5703125" style="652" customWidth="1"/>
    <col min="10444" max="10444" width="1.140625" style="652" customWidth="1"/>
    <col min="10445" max="10445" width="24.5703125" style="652" customWidth="1"/>
    <col min="10446" max="10446" width="9.85546875" style="652" customWidth="1"/>
    <col min="10447" max="10447" width="10.7109375" style="652" customWidth="1"/>
    <col min="10448" max="10448" width="10.85546875" style="652" customWidth="1"/>
    <col min="10449" max="10449" width="11.140625" style="652" customWidth="1"/>
    <col min="10450" max="10450" width="9.85546875" style="652" customWidth="1"/>
    <col min="10451" max="10451" width="1" style="652" customWidth="1"/>
    <col min="10452" max="10452" width="16.5703125" style="652" customWidth="1"/>
    <col min="10453" max="10453" width="0.5703125" style="652" customWidth="1"/>
    <col min="10454" max="10454" width="0.7109375" style="652" customWidth="1"/>
    <col min="10455" max="10455" width="27.85546875" style="652" customWidth="1"/>
    <col min="10456" max="10456" width="0.85546875" style="652" customWidth="1"/>
    <col min="10457" max="10457" width="27.42578125" style="652" customWidth="1"/>
    <col min="10458" max="10458" width="14.7109375" style="652" customWidth="1"/>
    <col min="10459" max="10459" width="0.42578125" style="652" customWidth="1"/>
    <col min="10460" max="10460" width="0.7109375" style="652" customWidth="1"/>
    <col min="10461" max="10461" width="21.7109375" style="652" customWidth="1"/>
    <col min="10462" max="10462" width="1.28515625" style="652" customWidth="1"/>
    <col min="10463" max="10463" width="21.140625" style="652" customWidth="1"/>
    <col min="10464" max="10668" width="11.42578125" style="652"/>
    <col min="10669" max="10669" width="0.7109375" style="652" customWidth="1"/>
    <col min="10670" max="10671" width="1.5703125" style="652" customWidth="1"/>
    <col min="10672" max="10672" width="16.42578125" style="652" customWidth="1"/>
    <col min="10673" max="10675" width="10.42578125" style="652" customWidth="1"/>
    <col min="10676" max="10676" width="8.7109375" style="652" customWidth="1"/>
    <col min="10677" max="10677" width="0.7109375" style="652" customWidth="1"/>
    <col min="10678" max="10678" width="3.140625" style="652" customWidth="1"/>
    <col min="10679" max="10679" width="1.140625" style="652" customWidth="1"/>
    <col min="10680" max="10680" width="18" style="652" customWidth="1"/>
    <col min="10681" max="10681" width="9.42578125" style="652" customWidth="1"/>
    <col min="10682" max="10682" width="8.7109375" style="652" customWidth="1"/>
    <col min="10683" max="10683" width="9.28515625" style="652" customWidth="1"/>
    <col min="10684" max="10684" width="10.140625" style="652" customWidth="1"/>
    <col min="10685" max="10685" width="5.140625" style="652" customWidth="1"/>
    <col min="10686" max="10686" width="10.140625" style="652" customWidth="1"/>
    <col min="10687" max="10687" width="6.42578125" style="652" customWidth="1"/>
    <col min="10688" max="10688" width="11.42578125" style="652"/>
    <col min="10689" max="10689" width="1.28515625" style="652" customWidth="1"/>
    <col min="10690" max="10690" width="1.42578125" style="652" customWidth="1"/>
    <col min="10691" max="10691" width="8.28515625" style="652" customWidth="1"/>
    <col min="10692" max="10692" width="11.42578125" style="652"/>
    <col min="10693" max="10694" width="10.7109375" style="652" customWidth="1"/>
    <col min="10695" max="10695" width="10.28515625" style="652" customWidth="1"/>
    <col min="10696" max="10696" width="11.28515625" style="652" customWidth="1"/>
    <col min="10697" max="10697" width="7.7109375" style="652" customWidth="1"/>
    <col min="10698" max="10698" width="10.140625" style="652" customWidth="1"/>
    <col min="10699" max="10699" width="6.5703125" style="652" customWidth="1"/>
    <col min="10700" max="10700" width="1.140625" style="652" customWidth="1"/>
    <col min="10701" max="10701" width="24.5703125" style="652" customWidth="1"/>
    <col min="10702" max="10702" width="9.85546875" style="652" customWidth="1"/>
    <col min="10703" max="10703" width="10.7109375" style="652" customWidth="1"/>
    <col min="10704" max="10704" width="10.85546875" style="652" customWidth="1"/>
    <col min="10705" max="10705" width="11.140625" style="652" customWidth="1"/>
    <col min="10706" max="10706" width="9.85546875" style="652" customWidth="1"/>
    <col min="10707" max="10707" width="1" style="652" customWidth="1"/>
    <col min="10708" max="10708" width="16.5703125" style="652" customWidth="1"/>
    <col min="10709" max="10709" width="0.5703125" style="652" customWidth="1"/>
    <col min="10710" max="10710" width="0.7109375" style="652" customWidth="1"/>
    <col min="10711" max="10711" width="27.85546875" style="652" customWidth="1"/>
    <col min="10712" max="10712" width="0.85546875" style="652" customWidth="1"/>
    <col min="10713" max="10713" width="27.42578125" style="652" customWidth="1"/>
    <col min="10714" max="10714" width="14.7109375" style="652" customWidth="1"/>
    <col min="10715" max="10715" width="0.42578125" style="652" customWidth="1"/>
    <col min="10716" max="10716" width="0.7109375" style="652" customWidth="1"/>
    <col min="10717" max="10717" width="21.7109375" style="652" customWidth="1"/>
    <col min="10718" max="10718" width="1.28515625" style="652" customWidth="1"/>
    <col min="10719" max="10719" width="21.140625" style="652" customWidth="1"/>
    <col min="10720" max="10924" width="11.42578125" style="652"/>
    <col min="10925" max="10925" width="0.7109375" style="652" customWidth="1"/>
    <col min="10926" max="10927" width="1.5703125" style="652" customWidth="1"/>
    <col min="10928" max="10928" width="16.42578125" style="652" customWidth="1"/>
    <col min="10929" max="10931" width="10.42578125" style="652" customWidth="1"/>
    <col min="10932" max="10932" width="8.7109375" style="652" customWidth="1"/>
    <col min="10933" max="10933" width="0.7109375" style="652" customWidth="1"/>
    <col min="10934" max="10934" width="3.140625" style="652" customWidth="1"/>
    <col min="10935" max="10935" width="1.140625" style="652" customWidth="1"/>
    <col min="10936" max="10936" width="18" style="652" customWidth="1"/>
    <col min="10937" max="10937" width="9.42578125" style="652" customWidth="1"/>
    <col min="10938" max="10938" width="8.7109375" style="652" customWidth="1"/>
    <col min="10939" max="10939" width="9.28515625" style="652" customWidth="1"/>
    <col min="10940" max="10940" width="10.140625" style="652" customWidth="1"/>
    <col min="10941" max="10941" width="5.140625" style="652" customWidth="1"/>
    <col min="10942" max="10942" width="10.140625" style="652" customWidth="1"/>
    <col min="10943" max="10943" width="6.42578125" style="652" customWidth="1"/>
    <col min="10944" max="10944" width="11.42578125" style="652"/>
    <col min="10945" max="10945" width="1.28515625" style="652" customWidth="1"/>
    <col min="10946" max="10946" width="1.42578125" style="652" customWidth="1"/>
    <col min="10947" max="10947" width="8.28515625" style="652" customWidth="1"/>
    <col min="10948" max="10948" width="11.42578125" style="652"/>
    <col min="10949" max="10950" width="10.7109375" style="652" customWidth="1"/>
    <col min="10951" max="10951" width="10.28515625" style="652" customWidth="1"/>
    <col min="10952" max="10952" width="11.28515625" style="652" customWidth="1"/>
    <col min="10953" max="10953" width="7.7109375" style="652" customWidth="1"/>
    <col min="10954" max="10954" width="10.140625" style="652" customWidth="1"/>
    <col min="10955" max="10955" width="6.5703125" style="652" customWidth="1"/>
    <col min="10956" max="10956" width="1.140625" style="652" customWidth="1"/>
    <col min="10957" max="10957" width="24.5703125" style="652" customWidth="1"/>
    <col min="10958" max="10958" width="9.85546875" style="652" customWidth="1"/>
    <col min="10959" max="10959" width="10.7109375" style="652" customWidth="1"/>
    <col min="10960" max="10960" width="10.85546875" style="652" customWidth="1"/>
    <col min="10961" max="10961" width="11.140625" style="652" customWidth="1"/>
    <col min="10962" max="10962" width="9.85546875" style="652" customWidth="1"/>
    <col min="10963" max="10963" width="1" style="652" customWidth="1"/>
    <col min="10964" max="10964" width="16.5703125" style="652" customWidth="1"/>
    <col min="10965" max="10965" width="0.5703125" style="652" customWidth="1"/>
    <col min="10966" max="10966" width="0.7109375" style="652" customWidth="1"/>
    <col min="10967" max="10967" width="27.85546875" style="652" customWidth="1"/>
    <col min="10968" max="10968" width="0.85546875" style="652" customWidth="1"/>
    <col min="10969" max="10969" width="27.42578125" style="652" customWidth="1"/>
    <col min="10970" max="10970" width="14.7109375" style="652" customWidth="1"/>
    <col min="10971" max="10971" width="0.42578125" style="652" customWidth="1"/>
    <col min="10972" max="10972" width="0.7109375" style="652" customWidth="1"/>
    <col min="10973" max="10973" width="21.7109375" style="652" customWidth="1"/>
    <col min="10974" max="10974" width="1.28515625" style="652" customWidth="1"/>
    <col min="10975" max="10975" width="21.140625" style="652" customWidth="1"/>
    <col min="10976" max="11180" width="11.42578125" style="652"/>
    <col min="11181" max="11181" width="0.7109375" style="652" customWidth="1"/>
    <col min="11182" max="11183" width="1.5703125" style="652" customWidth="1"/>
    <col min="11184" max="11184" width="16.42578125" style="652" customWidth="1"/>
    <col min="11185" max="11187" width="10.42578125" style="652" customWidth="1"/>
    <col min="11188" max="11188" width="8.7109375" style="652" customWidth="1"/>
    <col min="11189" max="11189" width="0.7109375" style="652" customWidth="1"/>
    <col min="11190" max="11190" width="3.140625" style="652" customWidth="1"/>
    <col min="11191" max="11191" width="1.140625" style="652" customWidth="1"/>
    <col min="11192" max="11192" width="18" style="652" customWidth="1"/>
    <col min="11193" max="11193" width="9.42578125" style="652" customWidth="1"/>
    <col min="11194" max="11194" width="8.7109375" style="652" customWidth="1"/>
    <col min="11195" max="11195" width="9.28515625" style="652" customWidth="1"/>
    <col min="11196" max="11196" width="10.140625" style="652" customWidth="1"/>
    <col min="11197" max="11197" width="5.140625" style="652" customWidth="1"/>
    <col min="11198" max="11198" width="10.140625" style="652" customWidth="1"/>
    <col min="11199" max="11199" width="6.42578125" style="652" customWidth="1"/>
    <col min="11200" max="11200" width="11.42578125" style="652"/>
    <col min="11201" max="11201" width="1.28515625" style="652" customWidth="1"/>
    <col min="11202" max="11202" width="1.42578125" style="652" customWidth="1"/>
    <col min="11203" max="11203" width="8.28515625" style="652" customWidth="1"/>
    <col min="11204" max="11204" width="11.42578125" style="652"/>
    <col min="11205" max="11206" width="10.7109375" style="652" customWidth="1"/>
    <col min="11207" max="11207" width="10.28515625" style="652" customWidth="1"/>
    <col min="11208" max="11208" width="11.28515625" style="652" customWidth="1"/>
    <col min="11209" max="11209" width="7.7109375" style="652" customWidth="1"/>
    <col min="11210" max="11210" width="10.140625" style="652" customWidth="1"/>
    <col min="11211" max="11211" width="6.5703125" style="652" customWidth="1"/>
    <col min="11212" max="11212" width="1.140625" style="652" customWidth="1"/>
    <col min="11213" max="11213" width="24.5703125" style="652" customWidth="1"/>
    <col min="11214" max="11214" width="9.85546875" style="652" customWidth="1"/>
    <col min="11215" max="11215" width="10.7109375" style="652" customWidth="1"/>
    <col min="11216" max="11216" width="10.85546875" style="652" customWidth="1"/>
    <col min="11217" max="11217" width="11.140625" style="652" customWidth="1"/>
    <col min="11218" max="11218" width="9.85546875" style="652" customWidth="1"/>
    <col min="11219" max="11219" width="1" style="652" customWidth="1"/>
    <col min="11220" max="11220" width="16.5703125" style="652" customWidth="1"/>
    <col min="11221" max="11221" width="0.5703125" style="652" customWidth="1"/>
    <col min="11222" max="11222" width="0.7109375" style="652" customWidth="1"/>
    <col min="11223" max="11223" width="27.85546875" style="652" customWidth="1"/>
    <col min="11224" max="11224" width="0.85546875" style="652" customWidth="1"/>
    <col min="11225" max="11225" width="27.42578125" style="652" customWidth="1"/>
    <col min="11226" max="11226" width="14.7109375" style="652" customWidth="1"/>
    <col min="11227" max="11227" width="0.42578125" style="652" customWidth="1"/>
    <col min="11228" max="11228" width="0.7109375" style="652" customWidth="1"/>
    <col min="11229" max="11229" width="21.7109375" style="652" customWidth="1"/>
    <col min="11230" max="11230" width="1.28515625" style="652" customWidth="1"/>
    <col min="11231" max="11231" width="21.140625" style="652" customWidth="1"/>
    <col min="11232" max="11436" width="11.42578125" style="652"/>
    <col min="11437" max="11437" width="0.7109375" style="652" customWidth="1"/>
    <col min="11438" max="11439" width="1.5703125" style="652" customWidth="1"/>
    <col min="11440" max="11440" width="16.42578125" style="652" customWidth="1"/>
    <col min="11441" max="11443" width="10.42578125" style="652" customWidth="1"/>
    <col min="11444" max="11444" width="8.7109375" style="652" customWidth="1"/>
    <col min="11445" max="11445" width="0.7109375" style="652" customWidth="1"/>
    <col min="11446" max="11446" width="3.140625" style="652" customWidth="1"/>
    <col min="11447" max="11447" width="1.140625" style="652" customWidth="1"/>
    <col min="11448" max="11448" width="18" style="652" customWidth="1"/>
    <col min="11449" max="11449" width="9.42578125" style="652" customWidth="1"/>
    <col min="11450" max="11450" width="8.7109375" style="652" customWidth="1"/>
    <col min="11451" max="11451" width="9.28515625" style="652" customWidth="1"/>
    <col min="11452" max="11452" width="10.140625" style="652" customWidth="1"/>
    <col min="11453" max="11453" width="5.140625" style="652" customWidth="1"/>
    <col min="11454" max="11454" width="10.140625" style="652" customWidth="1"/>
    <col min="11455" max="11455" width="6.42578125" style="652" customWidth="1"/>
    <col min="11456" max="11456" width="11.42578125" style="652"/>
    <col min="11457" max="11457" width="1.28515625" style="652" customWidth="1"/>
    <col min="11458" max="11458" width="1.42578125" style="652" customWidth="1"/>
    <col min="11459" max="11459" width="8.28515625" style="652" customWidth="1"/>
    <col min="11460" max="11460" width="11.42578125" style="652"/>
    <col min="11461" max="11462" width="10.7109375" style="652" customWidth="1"/>
    <col min="11463" max="11463" width="10.28515625" style="652" customWidth="1"/>
    <col min="11464" max="11464" width="11.28515625" style="652" customWidth="1"/>
    <col min="11465" max="11465" width="7.7109375" style="652" customWidth="1"/>
    <col min="11466" max="11466" width="10.140625" style="652" customWidth="1"/>
    <col min="11467" max="11467" width="6.5703125" style="652" customWidth="1"/>
    <col min="11468" max="11468" width="1.140625" style="652" customWidth="1"/>
    <col min="11469" max="11469" width="24.5703125" style="652" customWidth="1"/>
    <col min="11470" max="11470" width="9.85546875" style="652" customWidth="1"/>
    <col min="11471" max="11471" width="10.7109375" style="652" customWidth="1"/>
    <col min="11472" max="11472" width="10.85546875" style="652" customWidth="1"/>
    <col min="11473" max="11473" width="11.140625" style="652" customWidth="1"/>
    <col min="11474" max="11474" width="9.85546875" style="652" customWidth="1"/>
    <col min="11475" max="11475" width="1" style="652" customWidth="1"/>
    <col min="11476" max="11476" width="16.5703125" style="652" customWidth="1"/>
    <col min="11477" max="11477" width="0.5703125" style="652" customWidth="1"/>
    <col min="11478" max="11478" width="0.7109375" style="652" customWidth="1"/>
    <col min="11479" max="11479" width="27.85546875" style="652" customWidth="1"/>
    <col min="11480" max="11480" width="0.85546875" style="652" customWidth="1"/>
    <col min="11481" max="11481" width="27.42578125" style="652" customWidth="1"/>
    <col min="11482" max="11482" width="14.7109375" style="652" customWidth="1"/>
    <col min="11483" max="11483" width="0.42578125" style="652" customWidth="1"/>
    <col min="11484" max="11484" width="0.7109375" style="652" customWidth="1"/>
    <col min="11485" max="11485" width="21.7109375" style="652" customWidth="1"/>
    <col min="11486" max="11486" width="1.28515625" style="652" customWidth="1"/>
    <col min="11487" max="11487" width="21.140625" style="652" customWidth="1"/>
    <col min="11488" max="11692" width="11.42578125" style="652"/>
    <col min="11693" max="11693" width="0.7109375" style="652" customWidth="1"/>
    <col min="11694" max="11695" width="1.5703125" style="652" customWidth="1"/>
    <col min="11696" max="11696" width="16.42578125" style="652" customWidth="1"/>
    <col min="11697" max="11699" width="10.42578125" style="652" customWidth="1"/>
    <col min="11700" max="11700" width="8.7109375" style="652" customWidth="1"/>
    <col min="11701" max="11701" width="0.7109375" style="652" customWidth="1"/>
    <col min="11702" max="11702" width="3.140625" style="652" customWidth="1"/>
    <col min="11703" max="11703" width="1.140625" style="652" customWidth="1"/>
    <col min="11704" max="11704" width="18" style="652" customWidth="1"/>
    <col min="11705" max="11705" width="9.42578125" style="652" customWidth="1"/>
    <col min="11706" max="11706" width="8.7109375" style="652" customWidth="1"/>
    <col min="11707" max="11707" width="9.28515625" style="652" customWidth="1"/>
    <col min="11708" max="11708" width="10.140625" style="652" customWidth="1"/>
    <col min="11709" max="11709" width="5.140625" style="652" customWidth="1"/>
    <col min="11710" max="11710" width="10.140625" style="652" customWidth="1"/>
    <col min="11711" max="11711" width="6.42578125" style="652" customWidth="1"/>
    <col min="11712" max="11712" width="11.42578125" style="652"/>
    <col min="11713" max="11713" width="1.28515625" style="652" customWidth="1"/>
    <col min="11714" max="11714" width="1.42578125" style="652" customWidth="1"/>
    <col min="11715" max="11715" width="8.28515625" style="652" customWidth="1"/>
    <col min="11716" max="11716" width="11.42578125" style="652"/>
    <col min="11717" max="11718" width="10.7109375" style="652" customWidth="1"/>
    <col min="11719" max="11719" width="10.28515625" style="652" customWidth="1"/>
    <col min="11720" max="11720" width="11.28515625" style="652" customWidth="1"/>
    <col min="11721" max="11721" width="7.7109375" style="652" customWidth="1"/>
    <col min="11722" max="11722" width="10.140625" style="652" customWidth="1"/>
    <col min="11723" max="11723" width="6.5703125" style="652" customWidth="1"/>
    <col min="11724" max="11724" width="1.140625" style="652" customWidth="1"/>
    <col min="11725" max="11725" width="24.5703125" style="652" customWidth="1"/>
    <col min="11726" max="11726" width="9.85546875" style="652" customWidth="1"/>
    <col min="11727" max="11727" width="10.7109375" style="652" customWidth="1"/>
    <col min="11728" max="11728" width="10.85546875" style="652" customWidth="1"/>
    <col min="11729" max="11729" width="11.140625" style="652" customWidth="1"/>
    <col min="11730" max="11730" width="9.85546875" style="652" customWidth="1"/>
    <col min="11731" max="11731" width="1" style="652" customWidth="1"/>
    <col min="11732" max="11732" width="16.5703125" style="652" customWidth="1"/>
    <col min="11733" max="11733" width="0.5703125" style="652" customWidth="1"/>
    <col min="11734" max="11734" width="0.7109375" style="652" customWidth="1"/>
    <col min="11735" max="11735" width="27.85546875" style="652" customWidth="1"/>
    <col min="11736" max="11736" width="0.85546875" style="652" customWidth="1"/>
    <col min="11737" max="11737" width="27.42578125" style="652" customWidth="1"/>
    <col min="11738" max="11738" width="14.7109375" style="652" customWidth="1"/>
    <col min="11739" max="11739" width="0.42578125" style="652" customWidth="1"/>
    <col min="11740" max="11740" width="0.7109375" style="652" customWidth="1"/>
    <col min="11741" max="11741" width="21.7109375" style="652" customWidth="1"/>
    <col min="11742" max="11742" width="1.28515625" style="652" customWidth="1"/>
    <col min="11743" max="11743" width="21.140625" style="652" customWidth="1"/>
    <col min="11744" max="11948" width="11.42578125" style="652"/>
    <col min="11949" max="11949" width="0.7109375" style="652" customWidth="1"/>
    <col min="11950" max="11951" width="1.5703125" style="652" customWidth="1"/>
    <col min="11952" max="11952" width="16.42578125" style="652" customWidth="1"/>
    <col min="11953" max="11955" width="10.42578125" style="652" customWidth="1"/>
    <col min="11956" max="11956" width="8.7109375" style="652" customWidth="1"/>
    <col min="11957" max="11957" width="0.7109375" style="652" customWidth="1"/>
    <col min="11958" max="11958" width="3.140625" style="652" customWidth="1"/>
    <col min="11959" max="11959" width="1.140625" style="652" customWidth="1"/>
    <col min="11960" max="11960" width="18" style="652" customWidth="1"/>
    <col min="11961" max="11961" width="9.42578125" style="652" customWidth="1"/>
    <col min="11962" max="11962" width="8.7109375" style="652" customWidth="1"/>
    <col min="11963" max="11963" width="9.28515625" style="652" customWidth="1"/>
    <col min="11964" max="11964" width="10.140625" style="652" customWidth="1"/>
    <col min="11965" max="11965" width="5.140625" style="652" customWidth="1"/>
    <col min="11966" max="11966" width="10.140625" style="652" customWidth="1"/>
    <col min="11967" max="11967" width="6.42578125" style="652" customWidth="1"/>
    <col min="11968" max="11968" width="11.42578125" style="652"/>
    <col min="11969" max="11969" width="1.28515625" style="652" customWidth="1"/>
    <col min="11970" max="11970" width="1.42578125" style="652" customWidth="1"/>
    <col min="11971" max="11971" width="8.28515625" style="652" customWidth="1"/>
    <col min="11972" max="11972" width="11.42578125" style="652"/>
    <col min="11973" max="11974" width="10.7109375" style="652" customWidth="1"/>
    <col min="11975" max="11975" width="10.28515625" style="652" customWidth="1"/>
    <col min="11976" max="11976" width="11.28515625" style="652" customWidth="1"/>
    <col min="11977" max="11977" width="7.7109375" style="652" customWidth="1"/>
    <col min="11978" max="11978" width="10.140625" style="652" customWidth="1"/>
    <col min="11979" max="11979" width="6.5703125" style="652" customWidth="1"/>
    <col min="11980" max="11980" width="1.140625" style="652" customWidth="1"/>
    <col min="11981" max="11981" width="24.5703125" style="652" customWidth="1"/>
    <col min="11982" max="11982" width="9.85546875" style="652" customWidth="1"/>
    <col min="11983" max="11983" width="10.7109375" style="652" customWidth="1"/>
    <col min="11984" max="11984" width="10.85546875" style="652" customWidth="1"/>
    <col min="11985" max="11985" width="11.140625" style="652" customWidth="1"/>
    <col min="11986" max="11986" width="9.85546875" style="652" customWidth="1"/>
    <col min="11987" max="11987" width="1" style="652" customWidth="1"/>
    <col min="11988" max="11988" width="16.5703125" style="652" customWidth="1"/>
    <col min="11989" max="11989" width="0.5703125" style="652" customWidth="1"/>
    <col min="11990" max="11990" width="0.7109375" style="652" customWidth="1"/>
    <col min="11991" max="11991" width="27.85546875" style="652" customWidth="1"/>
    <col min="11992" max="11992" width="0.85546875" style="652" customWidth="1"/>
    <col min="11993" max="11993" width="27.42578125" style="652" customWidth="1"/>
    <col min="11994" max="11994" width="14.7109375" style="652" customWidth="1"/>
    <col min="11995" max="11995" width="0.42578125" style="652" customWidth="1"/>
    <col min="11996" max="11996" width="0.7109375" style="652" customWidth="1"/>
    <col min="11997" max="11997" width="21.7109375" style="652" customWidth="1"/>
    <col min="11998" max="11998" width="1.28515625" style="652" customWidth="1"/>
    <col min="11999" max="11999" width="21.140625" style="652" customWidth="1"/>
    <col min="12000" max="12204" width="11.42578125" style="652"/>
    <col min="12205" max="12205" width="0.7109375" style="652" customWidth="1"/>
    <col min="12206" max="12207" width="1.5703125" style="652" customWidth="1"/>
    <col min="12208" max="12208" width="16.42578125" style="652" customWidth="1"/>
    <col min="12209" max="12211" width="10.42578125" style="652" customWidth="1"/>
    <col min="12212" max="12212" width="8.7109375" style="652" customWidth="1"/>
    <col min="12213" max="12213" width="0.7109375" style="652" customWidth="1"/>
    <col min="12214" max="12214" width="3.140625" style="652" customWidth="1"/>
    <col min="12215" max="12215" width="1.140625" style="652" customWidth="1"/>
    <col min="12216" max="12216" width="18" style="652" customWidth="1"/>
    <col min="12217" max="12217" width="9.42578125" style="652" customWidth="1"/>
    <col min="12218" max="12218" width="8.7109375" style="652" customWidth="1"/>
    <col min="12219" max="12219" width="9.28515625" style="652" customWidth="1"/>
    <col min="12220" max="12220" width="10.140625" style="652" customWidth="1"/>
    <col min="12221" max="12221" width="5.140625" style="652" customWidth="1"/>
    <col min="12222" max="12222" width="10.140625" style="652" customWidth="1"/>
    <col min="12223" max="12223" width="6.42578125" style="652" customWidth="1"/>
    <col min="12224" max="12224" width="11.42578125" style="652"/>
    <col min="12225" max="12225" width="1.28515625" style="652" customWidth="1"/>
    <col min="12226" max="12226" width="1.42578125" style="652" customWidth="1"/>
    <col min="12227" max="12227" width="8.28515625" style="652" customWidth="1"/>
    <col min="12228" max="12228" width="11.42578125" style="652"/>
    <col min="12229" max="12230" width="10.7109375" style="652" customWidth="1"/>
    <col min="12231" max="12231" width="10.28515625" style="652" customWidth="1"/>
    <col min="12232" max="12232" width="11.28515625" style="652" customWidth="1"/>
    <col min="12233" max="12233" width="7.7109375" style="652" customWidth="1"/>
    <col min="12234" max="12234" width="10.140625" style="652" customWidth="1"/>
    <col min="12235" max="12235" width="6.5703125" style="652" customWidth="1"/>
    <col min="12236" max="12236" width="1.140625" style="652" customWidth="1"/>
    <col min="12237" max="12237" width="24.5703125" style="652" customWidth="1"/>
    <col min="12238" max="12238" width="9.85546875" style="652" customWidth="1"/>
    <col min="12239" max="12239" width="10.7109375" style="652" customWidth="1"/>
    <col min="12240" max="12240" width="10.85546875" style="652" customWidth="1"/>
    <col min="12241" max="12241" width="11.140625" style="652" customWidth="1"/>
    <col min="12242" max="12242" width="9.85546875" style="652" customWidth="1"/>
    <col min="12243" max="12243" width="1" style="652" customWidth="1"/>
    <col min="12244" max="12244" width="16.5703125" style="652" customWidth="1"/>
    <col min="12245" max="12245" width="0.5703125" style="652" customWidth="1"/>
    <col min="12246" max="12246" width="0.7109375" style="652" customWidth="1"/>
    <col min="12247" max="12247" width="27.85546875" style="652" customWidth="1"/>
    <col min="12248" max="12248" width="0.85546875" style="652" customWidth="1"/>
    <col min="12249" max="12249" width="27.42578125" style="652" customWidth="1"/>
    <col min="12250" max="12250" width="14.7109375" style="652" customWidth="1"/>
    <col min="12251" max="12251" width="0.42578125" style="652" customWidth="1"/>
    <col min="12252" max="12252" width="0.7109375" style="652" customWidth="1"/>
    <col min="12253" max="12253" width="21.7109375" style="652" customWidth="1"/>
    <col min="12254" max="12254" width="1.28515625" style="652" customWidth="1"/>
    <col min="12255" max="12255" width="21.140625" style="652" customWidth="1"/>
    <col min="12256" max="12460" width="11.42578125" style="652"/>
    <col min="12461" max="12461" width="0.7109375" style="652" customWidth="1"/>
    <col min="12462" max="12463" width="1.5703125" style="652" customWidth="1"/>
    <col min="12464" max="12464" width="16.42578125" style="652" customWidth="1"/>
    <col min="12465" max="12467" width="10.42578125" style="652" customWidth="1"/>
    <col min="12468" max="12468" width="8.7109375" style="652" customWidth="1"/>
    <col min="12469" max="12469" width="0.7109375" style="652" customWidth="1"/>
    <col min="12470" max="12470" width="3.140625" style="652" customWidth="1"/>
    <col min="12471" max="12471" width="1.140625" style="652" customWidth="1"/>
    <col min="12472" max="12472" width="18" style="652" customWidth="1"/>
    <col min="12473" max="12473" width="9.42578125" style="652" customWidth="1"/>
    <col min="12474" max="12474" width="8.7109375" style="652" customWidth="1"/>
    <col min="12475" max="12475" width="9.28515625" style="652" customWidth="1"/>
    <col min="12476" max="12476" width="10.140625" style="652" customWidth="1"/>
    <col min="12477" max="12477" width="5.140625" style="652" customWidth="1"/>
    <col min="12478" max="12478" width="10.140625" style="652" customWidth="1"/>
    <col min="12479" max="12479" width="6.42578125" style="652" customWidth="1"/>
    <col min="12480" max="12480" width="11.42578125" style="652"/>
    <col min="12481" max="12481" width="1.28515625" style="652" customWidth="1"/>
    <col min="12482" max="12482" width="1.42578125" style="652" customWidth="1"/>
    <col min="12483" max="12483" width="8.28515625" style="652" customWidth="1"/>
    <col min="12484" max="12484" width="11.42578125" style="652"/>
    <col min="12485" max="12486" width="10.7109375" style="652" customWidth="1"/>
    <col min="12487" max="12487" width="10.28515625" style="652" customWidth="1"/>
    <col min="12488" max="12488" width="11.28515625" style="652" customWidth="1"/>
    <col min="12489" max="12489" width="7.7109375" style="652" customWidth="1"/>
    <col min="12490" max="12490" width="10.140625" style="652" customWidth="1"/>
    <col min="12491" max="12491" width="6.5703125" style="652" customWidth="1"/>
    <col min="12492" max="12492" width="1.140625" style="652" customWidth="1"/>
    <col min="12493" max="12493" width="24.5703125" style="652" customWidth="1"/>
    <col min="12494" max="12494" width="9.85546875" style="652" customWidth="1"/>
    <col min="12495" max="12495" width="10.7109375" style="652" customWidth="1"/>
    <col min="12496" max="12496" width="10.85546875" style="652" customWidth="1"/>
    <col min="12497" max="12497" width="11.140625" style="652" customWidth="1"/>
    <col min="12498" max="12498" width="9.85546875" style="652" customWidth="1"/>
    <col min="12499" max="12499" width="1" style="652" customWidth="1"/>
    <col min="12500" max="12500" width="16.5703125" style="652" customWidth="1"/>
    <col min="12501" max="12501" width="0.5703125" style="652" customWidth="1"/>
    <col min="12502" max="12502" width="0.7109375" style="652" customWidth="1"/>
    <col min="12503" max="12503" width="27.85546875" style="652" customWidth="1"/>
    <col min="12504" max="12504" width="0.85546875" style="652" customWidth="1"/>
    <col min="12505" max="12505" width="27.42578125" style="652" customWidth="1"/>
    <col min="12506" max="12506" width="14.7109375" style="652" customWidth="1"/>
    <col min="12507" max="12507" width="0.42578125" style="652" customWidth="1"/>
    <col min="12508" max="12508" width="0.7109375" style="652" customWidth="1"/>
    <col min="12509" max="12509" width="21.7109375" style="652" customWidth="1"/>
    <col min="12510" max="12510" width="1.28515625" style="652" customWidth="1"/>
    <col min="12511" max="12511" width="21.140625" style="652" customWidth="1"/>
    <col min="12512" max="12716" width="11.42578125" style="652"/>
    <col min="12717" max="12717" width="0.7109375" style="652" customWidth="1"/>
    <col min="12718" max="12719" width="1.5703125" style="652" customWidth="1"/>
    <col min="12720" max="12720" width="16.42578125" style="652" customWidth="1"/>
    <col min="12721" max="12723" width="10.42578125" style="652" customWidth="1"/>
    <col min="12724" max="12724" width="8.7109375" style="652" customWidth="1"/>
    <col min="12725" max="12725" width="0.7109375" style="652" customWidth="1"/>
    <col min="12726" max="12726" width="3.140625" style="652" customWidth="1"/>
    <col min="12727" max="12727" width="1.140625" style="652" customWidth="1"/>
    <col min="12728" max="12728" width="18" style="652" customWidth="1"/>
    <col min="12729" max="12729" width="9.42578125" style="652" customWidth="1"/>
    <col min="12730" max="12730" width="8.7109375" style="652" customWidth="1"/>
    <col min="12731" max="12731" width="9.28515625" style="652" customWidth="1"/>
    <col min="12732" max="12732" width="10.140625" style="652" customWidth="1"/>
    <col min="12733" max="12733" width="5.140625" style="652" customWidth="1"/>
    <col min="12734" max="12734" width="10.140625" style="652" customWidth="1"/>
    <col min="12735" max="12735" width="6.42578125" style="652" customWidth="1"/>
    <col min="12736" max="12736" width="11.42578125" style="652"/>
    <col min="12737" max="12737" width="1.28515625" style="652" customWidth="1"/>
    <col min="12738" max="12738" width="1.42578125" style="652" customWidth="1"/>
    <col min="12739" max="12739" width="8.28515625" style="652" customWidth="1"/>
    <col min="12740" max="12740" width="11.42578125" style="652"/>
    <col min="12741" max="12742" width="10.7109375" style="652" customWidth="1"/>
    <col min="12743" max="12743" width="10.28515625" style="652" customWidth="1"/>
    <col min="12744" max="12744" width="11.28515625" style="652" customWidth="1"/>
    <col min="12745" max="12745" width="7.7109375" style="652" customWidth="1"/>
    <col min="12746" max="12746" width="10.140625" style="652" customWidth="1"/>
    <col min="12747" max="12747" width="6.5703125" style="652" customWidth="1"/>
    <col min="12748" max="12748" width="1.140625" style="652" customWidth="1"/>
    <col min="12749" max="12749" width="24.5703125" style="652" customWidth="1"/>
    <col min="12750" max="12750" width="9.85546875" style="652" customWidth="1"/>
    <col min="12751" max="12751" width="10.7109375" style="652" customWidth="1"/>
    <col min="12752" max="12752" width="10.85546875" style="652" customWidth="1"/>
    <col min="12753" max="12753" width="11.140625" style="652" customWidth="1"/>
    <col min="12754" max="12754" width="9.85546875" style="652" customWidth="1"/>
    <col min="12755" max="12755" width="1" style="652" customWidth="1"/>
    <col min="12756" max="12756" width="16.5703125" style="652" customWidth="1"/>
    <col min="12757" max="12757" width="0.5703125" style="652" customWidth="1"/>
    <col min="12758" max="12758" width="0.7109375" style="652" customWidth="1"/>
    <col min="12759" max="12759" width="27.85546875" style="652" customWidth="1"/>
    <col min="12760" max="12760" width="0.85546875" style="652" customWidth="1"/>
    <col min="12761" max="12761" width="27.42578125" style="652" customWidth="1"/>
    <col min="12762" max="12762" width="14.7109375" style="652" customWidth="1"/>
    <col min="12763" max="12763" width="0.42578125" style="652" customWidth="1"/>
    <col min="12764" max="12764" width="0.7109375" style="652" customWidth="1"/>
    <col min="12765" max="12765" width="21.7109375" style="652" customWidth="1"/>
    <col min="12766" max="12766" width="1.28515625" style="652" customWidth="1"/>
    <col min="12767" max="12767" width="21.140625" style="652" customWidth="1"/>
    <col min="12768" max="12972" width="11.42578125" style="652"/>
    <col min="12973" max="12973" width="0.7109375" style="652" customWidth="1"/>
    <col min="12974" max="12975" width="1.5703125" style="652" customWidth="1"/>
    <col min="12976" max="12976" width="16.42578125" style="652" customWidth="1"/>
    <col min="12977" max="12979" width="10.42578125" style="652" customWidth="1"/>
    <col min="12980" max="12980" width="8.7109375" style="652" customWidth="1"/>
    <col min="12981" max="12981" width="0.7109375" style="652" customWidth="1"/>
    <col min="12982" max="12982" width="3.140625" style="652" customWidth="1"/>
    <col min="12983" max="12983" width="1.140625" style="652" customWidth="1"/>
    <col min="12984" max="12984" width="18" style="652" customWidth="1"/>
    <col min="12985" max="12985" width="9.42578125" style="652" customWidth="1"/>
    <col min="12986" max="12986" width="8.7109375" style="652" customWidth="1"/>
    <col min="12987" max="12987" width="9.28515625" style="652" customWidth="1"/>
    <col min="12988" max="12988" width="10.140625" style="652" customWidth="1"/>
    <col min="12989" max="12989" width="5.140625" style="652" customWidth="1"/>
    <col min="12990" max="12990" width="10.140625" style="652" customWidth="1"/>
    <col min="12991" max="12991" width="6.42578125" style="652" customWidth="1"/>
    <col min="12992" max="12992" width="11.42578125" style="652"/>
    <col min="12993" max="12993" width="1.28515625" style="652" customWidth="1"/>
    <col min="12994" max="12994" width="1.42578125" style="652" customWidth="1"/>
    <col min="12995" max="12995" width="8.28515625" style="652" customWidth="1"/>
    <col min="12996" max="12996" width="11.42578125" style="652"/>
    <col min="12997" max="12998" width="10.7109375" style="652" customWidth="1"/>
    <col min="12999" max="12999" width="10.28515625" style="652" customWidth="1"/>
    <col min="13000" max="13000" width="11.28515625" style="652" customWidth="1"/>
    <col min="13001" max="13001" width="7.7109375" style="652" customWidth="1"/>
    <col min="13002" max="13002" width="10.140625" style="652" customWidth="1"/>
    <col min="13003" max="13003" width="6.5703125" style="652" customWidth="1"/>
    <col min="13004" max="13004" width="1.140625" style="652" customWidth="1"/>
    <col min="13005" max="13005" width="24.5703125" style="652" customWidth="1"/>
    <col min="13006" max="13006" width="9.85546875" style="652" customWidth="1"/>
    <col min="13007" max="13007" width="10.7109375" style="652" customWidth="1"/>
    <col min="13008" max="13008" width="10.85546875" style="652" customWidth="1"/>
    <col min="13009" max="13009" width="11.140625" style="652" customWidth="1"/>
    <col min="13010" max="13010" width="9.85546875" style="652" customWidth="1"/>
    <col min="13011" max="13011" width="1" style="652" customWidth="1"/>
    <col min="13012" max="13012" width="16.5703125" style="652" customWidth="1"/>
    <col min="13013" max="13013" width="0.5703125" style="652" customWidth="1"/>
    <col min="13014" max="13014" width="0.7109375" style="652" customWidth="1"/>
    <col min="13015" max="13015" width="27.85546875" style="652" customWidth="1"/>
    <col min="13016" max="13016" width="0.85546875" style="652" customWidth="1"/>
    <col min="13017" max="13017" width="27.42578125" style="652" customWidth="1"/>
    <col min="13018" max="13018" width="14.7109375" style="652" customWidth="1"/>
    <col min="13019" max="13019" width="0.42578125" style="652" customWidth="1"/>
    <col min="13020" max="13020" width="0.7109375" style="652" customWidth="1"/>
    <col min="13021" max="13021" width="21.7109375" style="652" customWidth="1"/>
    <col min="13022" max="13022" width="1.28515625" style="652" customWidth="1"/>
    <col min="13023" max="13023" width="21.140625" style="652" customWidth="1"/>
    <col min="13024" max="13228" width="11.42578125" style="652"/>
    <col min="13229" max="13229" width="0.7109375" style="652" customWidth="1"/>
    <col min="13230" max="13231" width="1.5703125" style="652" customWidth="1"/>
    <col min="13232" max="13232" width="16.42578125" style="652" customWidth="1"/>
    <col min="13233" max="13235" width="10.42578125" style="652" customWidth="1"/>
    <col min="13236" max="13236" width="8.7109375" style="652" customWidth="1"/>
    <col min="13237" max="13237" width="0.7109375" style="652" customWidth="1"/>
    <col min="13238" max="13238" width="3.140625" style="652" customWidth="1"/>
    <col min="13239" max="13239" width="1.140625" style="652" customWidth="1"/>
    <col min="13240" max="13240" width="18" style="652" customWidth="1"/>
    <col min="13241" max="13241" width="9.42578125" style="652" customWidth="1"/>
    <col min="13242" max="13242" width="8.7109375" style="652" customWidth="1"/>
    <col min="13243" max="13243" width="9.28515625" style="652" customWidth="1"/>
    <col min="13244" max="13244" width="10.140625" style="652" customWidth="1"/>
    <col min="13245" max="13245" width="5.140625" style="652" customWidth="1"/>
    <col min="13246" max="13246" width="10.140625" style="652" customWidth="1"/>
    <col min="13247" max="13247" width="6.42578125" style="652" customWidth="1"/>
    <col min="13248" max="13248" width="11.42578125" style="652"/>
    <col min="13249" max="13249" width="1.28515625" style="652" customWidth="1"/>
    <col min="13250" max="13250" width="1.42578125" style="652" customWidth="1"/>
    <col min="13251" max="13251" width="8.28515625" style="652" customWidth="1"/>
    <col min="13252" max="13252" width="11.42578125" style="652"/>
    <col min="13253" max="13254" width="10.7109375" style="652" customWidth="1"/>
    <col min="13255" max="13255" width="10.28515625" style="652" customWidth="1"/>
    <col min="13256" max="13256" width="11.28515625" style="652" customWidth="1"/>
    <col min="13257" max="13257" width="7.7109375" style="652" customWidth="1"/>
    <col min="13258" max="13258" width="10.140625" style="652" customWidth="1"/>
    <col min="13259" max="13259" width="6.5703125" style="652" customWidth="1"/>
    <col min="13260" max="13260" width="1.140625" style="652" customWidth="1"/>
    <col min="13261" max="13261" width="24.5703125" style="652" customWidth="1"/>
    <col min="13262" max="13262" width="9.85546875" style="652" customWidth="1"/>
    <col min="13263" max="13263" width="10.7109375" style="652" customWidth="1"/>
    <col min="13264" max="13264" width="10.85546875" style="652" customWidth="1"/>
    <col min="13265" max="13265" width="11.140625" style="652" customWidth="1"/>
    <col min="13266" max="13266" width="9.85546875" style="652" customWidth="1"/>
    <col min="13267" max="13267" width="1" style="652" customWidth="1"/>
    <col min="13268" max="13268" width="16.5703125" style="652" customWidth="1"/>
    <col min="13269" max="13269" width="0.5703125" style="652" customWidth="1"/>
    <col min="13270" max="13270" width="0.7109375" style="652" customWidth="1"/>
    <col min="13271" max="13271" width="27.85546875" style="652" customWidth="1"/>
    <col min="13272" max="13272" width="0.85546875" style="652" customWidth="1"/>
    <col min="13273" max="13273" width="27.42578125" style="652" customWidth="1"/>
    <col min="13274" max="13274" width="14.7109375" style="652" customWidth="1"/>
    <col min="13275" max="13275" width="0.42578125" style="652" customWidth="1"/>
    <col min="13276" max="13276" width="0.7109375" style="652" customWidth="1"/>
    <col min="13277" max="13277" width="21.7109375" style="652" customWidth="1"/>
    <col min="13278" max="13278" width="1.28515625" style="652" customWidth="1"/>
    <col min="13279" max="13279" width="21.140625" style="652" customWidth="1"/>
    <col min="13280" max="13484" width="11.42578125" style="652"/>
    <col min="13485" max="13485" width="0.7109375" style="652" customWidth="1"/>
    <col min="13486" max="13487" width="1.5703125" style="652" customWidth="1"/>
    <col min="13488" max="13488" width="16.42578125" style="652" customWidth="1"/>
    <col min="13489" max="13491" width="10.42578125" style="652" customWidth="1"/>
    <col min="13492" max="13492" width="8.7109375" style="652" customWidth="1"/>
    <col min="13493" max="13493" width="0.7109375" style="652" customWidth="1"/>
    <col min="13494" max="13494" width="3.140625" style="652" customWidth="1"/>
    <col min="13495" max="13495" width="1.140625" style="652" customWidth="1"/>
    <col min="13496" max="13496" width="18" style="652" customWidth="1"/>
    <col min="13497" max="13497" width="9.42578125" style="652" customWidth="1"/>
    <col min="13498" max="13498" width="8.7109375" style="652" customWidth="1"/>
    <col min="13499" max="13499" width="9.28515625" style="652" customWidth="1"/>
    <col min="13500" max="13500" width="10.140625" style="652" customWidth="1"/>
    <col min="13501" max="13501" width="5.140625" style="652" customWidth="1"/>
    <col min="13502" max="13502" width="10.140625" style="652" customWidth="1"/>
    <col min="13503" max="13503" width="6.42578125" style="652" customWidth="1"/>
    <col min="13504" max="13504" width="11.42578125" style="652"/>
    <col min="13505" max="13505" width="1.28515625" style="652" customWidth="1"/>
    <col min="13506" max="13506" width="1.42578125" style="652" customWidth="1"/>
    <col min="13507" max="13507" width="8.28515625" style="652" customWidth="1"/>
    <col min="13508" max="13508" width="11.42578125" style="652"/>
    <col min="13509" max="13510" width="10.7109375" style="652" customWidth="1"/>
    <col min="13511" max="13511" width="10.28515625" style="652" customWidth="1"/>
    <col min="13512" max="13512" width="11.28515625" style="652" customWidth="1"/>
    <col min="13513" max="13513" width="7.7109375" style="652" customWidth="1"/>
    <col min="13514" max="13514" width="10.140625" style="652" customWidth="1"/>
    <col min="13515" max="13515" width="6.5703125" style="652" customWidth="1"/>
    <col min="13516" max="13516" width="1.140625" style="652" customWidth="1"/>
    <col min="13517" max="13517" width="24.5703125" style="652" customWidth="1"/>
    <col min="13518" max="13518" width="9.85546875" style="652" customWidth="1"/>
    <col min="13519" max="13519" width="10.7109375" style="652" customWidth="1"/>
    <col min="13520" max="13520" width="10.85546875" style="652" customWidth="1"/>
    <col min="13521" max="13521" width="11.140625" style="652" customWidth="1"/>
    <col min="13522" max="13522" width="9.85546875" style="652" customWidth="1"/>
    <col min="13523" max="13523" width="1" style="652" customWidth="1"/>
    <col min="13524" max="13524" width="16.5703125" style="652" customWidth="1"/>
    <col min="13525" max="13525" width="0.5703125" style="652" customWidth="1"/>
    <col min="13526" max="13526" width="0.7109375" style="652" customWidth="1"/>
    <col min="13527" max="13527" width="27.85546875" style="652" customWidth="1"/>
    <col min="13528" max="13528" width="0.85546875" style="652" customWidth="1"/>
    <col min="13529" max="13529" width="27.42578125" style="652" customWidth="1"/>
    <col min="13530" max="13530" width="14.7109375" style="652" customWidth="1"/>
    <col min="13531" max="13531" width="0.42578125" style="652" customWidth="1"/>
    <col min="13532" max="13532" width="0.7109375" style="652" customWidth="1"/>
    <col min="13533" max="13533" width="21.7109375" style="652" customWidth="1"/>
    <col min="13534" max="13534" width="1.28515625" style="652" customWidth="1"/>
    <col min="13535" max="13535" width="21.140625" style="652" customWidth="1"/>
    <col min="13536" max="13740" width="11.42578125" style="652"/>
    <col min="13741" max="13741" width="0.7109375" style="652" customWidth="1"/>
    <col min="13742" max="13743" width="1.5703125" style="652" customWidth="1"/>
    <col min="13744" max="13744" width="16.42578125" style="652" customWidth="1"/>
    <col min="13745" max="13747" width="10.42578125" style="652" customWidth="1"/>
    <col min="13748" max="13748" width="8.7109375" style="652" customWidth="1"/>
    <col min="13749" max="13749" width="0.7109375" style="652" customWidth="1"/>
    <col min="13750" max="13750" width="3.140625" style="652" customWidth="1"/>
    <col min="13751" max="13751" width="1.140625" style="652" customWidth="1"/>
    <col min="13752" max="13752" width="18" style="652" customWidth="1"/>
    <col min="13753" max="13753" width="9.42578125" style="652" customWidth="1"/>
    <col min="13754" max="13754" width="8.7109375" style="652" customWidth="1"/>
    <col min="13755" max="13755" width="9.28515625" style="652" customWidth="1"/>
    <col min="13756" max="13756" width="10.140625" style="652" customWidth="1"/>
    <col min="13757" max="13757" width="5.140625" style="652" customWidth="1"/>
    <col min="13758" max="13758" width="10.140625" style="652" customWidth="1"/>
    <col min="13759" max="13759" width="6.42578125" style="652" customWidth="1"/>
    <col min="13760" max="13760" width="11.42578125" style="652"/>
    <col min="13761" max="13761" width="1.28515625" style="652" customWidth="1"/>
    <col min="13762" max="13762" width="1.42578125" style="652" customWidth="1"/>
    <col min="13763" max="13763" width="8.28515625" style="652" customWidth="1"/>
    <col min="13764" max="13764" width="11.42578125" style="652"/>
    <col min="13765" max="13766" width="10.7109375" style="652" customWidth="1"/>
    <col min="13767" max="13767" width="10.28515625" style="652" customWidth="1"/>
    <col min="13768" max="13768" width="11.28515625" style="652" customWidth="1"/>
    <col min="13769" max="13769" width="7.7109375" style="652" customWidth="1"/>
    <col min="13770" max="13770" width="10.140625" style="652" customWidth="1"/>
    <col min="13771" max="13771" width="6.5703125" style="652" customWidth="1"/>
    <col min="13772" max="13772" width="1.140625" style="652" customWidth="1"/>
    <col min="13773" max="13773" width="24.5703125" style="652" customWidth="1"/>
    <col min="13774" max="13774" width="9.85546875" style="652" customWidth="1"/>
    <col min="13775" max="13775" width="10.7109375" style="652" customWidth="1"/>
    <col min="13776" max="13776" width="10.85546875" style="652" customWidth="1"/>
    <col min="13777" max="13777" width="11.140625" style="652" customWidth="1"/>
    <col min="13778" max="13778" width="9.85546875" style="652" customWidth="1"/>
    <col min="13779" max="13779" width="1" style="652" customWidth="1"/>
    <col min="13780" max="13780" width="16.5703125" style="652" customWidth="1"/>
    <col min="13781" max="13781" width="0.5703125" style="652" customWidth="1"/>
    <col min="13782" max="13782" width="0.7109375" style="652" customWidth="1"/>
    <col min="13783" max="13783" width="27.85546875" style="652" customWidth="1"/>
    <col min="13784" max="13784" width="0.85546875" style="652" customWidth="1"/>
    <col min="13785" max="13785" width="27.42578125" style="652" customWidth="1"/>
    <col min="13786" max="13786" width="14.7109375" style="652" customWidth="1"/>
    <col min="13787" max="13787" width="0.42578125" style="652" customWidth="1"/>
    <col min="13788" max="13788" width="0.7109375" style="652" customWidth="1"/>
    <col min="13789" max="13789" width="21.7109375" style="652" customWidth="1"/>
    <col min="13790" max="13790" width="1.28515625" style="652" customWidth="1"/>
    <col min="13791" max="13791" width="21.140625" style="652" customWidth="1"/>
    <col min="13792" max="13996" width="11.42578125" style="652"/>
    <col min="13997" max="13997" width="0.7109375" style="652" customWidth="1"/>
    <col min="13998" max="13999" width="1.5703125" style="652" customWidth="1"/>
    <col min="14000" max="14000" width="16.42578125" style="652" customWidth="1"/>
    <col min="14001" max="14003" width="10.42578125" style="652" customWidth="1"/>
    <col min="14004" max="14004" width="8.7109375" style="652" customWidth="1"/>
    <col min="14005" max="14005" width="0.7109375" style="652" customWidth="1"/>
    <col min="14006" max="14006" width="3.140625" style="652" customWidth="1"/>
    <col min="14007" max="14007" width="1.140625" style="652" customWidth="1"/>
    <col min="14008" max="14008" width="18" style="652" customWidth="1"/>
    <col min="14009" max="14009" width="9.42578125" style="652" customWidth="1"/>
    <col min="14010" max="14010" width="8.7109375" style="652" customWidth="1"/>
    <col min="14011" max="14011" width="9.28515625" style="652" customWidth="1"/>
    <col min="14012" max="14012" width="10.140625" style="652" customWidth="1"/>
    <col min="14013" max="14013" width="5.140625" style="652" customWidth="1"/>
    <col min="14014" max="14014" width="10.140625" style="652" customWidth="1"/>
    <col min="14015" max="14015" width="6.42578125" style="652" customWidth="1"/>
    <col min="14016" max="14016" width="11.42578125" style="652"/>
    <col min="14017" max="14017" width="1.28515625" style="652" customWidth="1"/>
    <col min="14018" max="14018" width="1.42578125" style="652" customWidth="1"/>
    <col min="14019" max="14019" width="8.28515625" style="652" customWidth="1"/>
    <col min="14020" max="14020" width="11.42578125" style="652"/>
    <col min="14021" max="14022" width="10.7109375" style="652" customWidth="1"/>
    <col min="14023" max="14023" width="10.28515625" style="652" customWidth="1"/>
    <col min="14024" max="14024" width="11.28515625" style="652" customWidth="1"/>
    <col min="14025" max="14025" width="7.7109375" style="652" customWidth="1"/>
    <col min="14026" max="14026" width="10.140625" style="652" customWidth="1"/>
    <col min="14027" max="14027" width="6.5703125" style="652" customWidth="1"/>
    <col min="14028" max="14028" width="1.140625" style="652" customWidth="1"/>
    <col min="14029" max="14029" width="24.5703125" style="652" customWidth="1"/>
    <col min="14030" max="14030" width="9.85546875" style="652" customWidth="1"/>
    <col min="14031" max="14031" width="10.7109375" style="652" customWidth="1"/>
    <col min="14032" max="14032" width="10.85546875" style="652" customWidth="1"/>
    <col min="14033" max="14033" width="11.140625" style="652" customWidth="1"/>
    <col min="14034" max="14034" width="9.85546875" style="652" customWidth="1"/>
    <col min="14035" max="14035" width="1" style="652" customWidth="1"/>
    <col min="14036" max="14036" width="16.5703125" style="652" customWidth="1"/>
    <col min="14037" max="14037" width="0.5703125" style="652" customWidth="1"/>
    <col min="14038" max="14038" width="0.7109375" style="652" customWidth="1"/>
    <col min="14039" max="14039" width="27.85546875" style="652" customWidth="1"/>
    <col min="14040" max="14040" width="0.85546875" style="652" customWidth="1"/>
    <col min="14041" max="14041" width="27.42578125" style="652" customWidth="1"/>
    <col min="14042" max="14042" width="14.7109375" style="652" customWidth="1"/>
    <col min="14043" max="14043" width="0.42578125" style="652" customWidth="1"/>
    <col min="14044" max="14044" width="0.7109375" style="652" customWidth="1"/>
    <col min="14045" max="14045" width="21.7109375" style="652" customWidth="1"/>
    <col min="14046" max="14046" width="1.28515625" style="652" customWidth="1"/>
    <col min="14047" max="14047" width="21.140625" style="652" customWidth="1"/>
    <col min="14048" max="14252" width="11.42578125" style="652"/>
    <col min="14253" max="14253" width="0.7109375" style="652" customWidth="1"/>
    <col min="14254" max="14255" width="1.5703125" style="652" customWidth="1"/>
    <col min="14256" max="14256" width="16.42578125" style="652" customWidth="1"/>
    <col min="14257" max="14259" width="10.42578125" style="652" customWidth="1"/>
    <col min="14260" max="14260" width="8.7109375" style="652" customWidth="1"/>
    <col min="14261" max="14261" width="0.7109375" style="652" customWidth="1"/>
    <col min="14262" max="14262" width="3.140625" style="652" customWidth="1"/>
    <col min="14263" max="14263" width="1.140625" style="652" customWidth="1"/>
    <col min="14264" max="14264" width="18" style="652" customWidth="1"/>
    <col min="14265" max="14265" width="9.42578125" style="652" customWidth="1"/>
    <col min="14266" max="14266" width="8.7109375" style="652" customWidth="1"/>
    <col min="14267" max="14267" width="9.28515625" style="652" customWidth="1"/>
    <col min="14268" max="14268" width="10.140625" style="652" customWidth="1"/>
    <col min="14269" max="14269" width="5.140625" style="652" customWidth="1"/>
    <col min="14270" max="14270" width="10.140625" style="652" customWidth="1"/>
    <col min="14271" max="14271" width="6.42578125" style="652" customWidth="1"/>
    <col min="14272" max="14272" width="11.42578125" style="652"/>
    <col min="14273" max="14273" width="1.28515625" style="652" customWidth="1"/>
    <col min="14274" max="14274" width="1.42578125" style="652" customWidth="1"/>
    <col min="14275" max="14275" width="8.28515625" style="652" customWidth="1"/>
    <col min="14276" max="14276" width="11.42578125" style="652"/>
    <col min="14277" max="14278" width="10.7109375" style="652" customWidth="1"/>
    <col min="14279" max="14279" width="10.28515625" style="652" customWidth="1"/>
    <col min="14280" max="14280" width="11.28515625" style="652" customWidth="1"/>
    <col min="14281" max="14281" width="7.7109375" style="652" customWidth="1"/>
    <col min="14282" max="14282" width="10.140625" style="652" customWidth="1"/>
    <col min="14283" max="14283" width="6.5703125" style="652" customWidth="1"/>
    <col min="14284" max="14284" width="1.140625" style="652" customWidth="1"/>
    <col min="14285" max="14285" width="24.5703125" style="652" customWidth="1"/>
    <col min="14286" max="14286" width="9.85546875" style="652" customWidth="1"/>
    <col min="14287" max="14287" width="10.7109375" style="652" customWidth="1"/>
    <col min="14288" max="14288" width="10.85546875" style="652" customWidth="1"/>
    <col min="14289" max="14289" width="11.140625" style="652" customWidth="1"/>
    <col min="14290" max="14290" width="9.85546875" style="652" customWidth="1"/>
    <col min="14291" max="14291" width="1" style="652" customWidth="1"/>
    <col min="14292" max="14292" width="16.5703125" style="652" customWidth="1"/>
    <col min="14293" max="14293" width="0.5703125" style="652" customWidth="1"/>
    <col min="14294" max="14294" width="0.7109375" style="652" customWidth="1"/>
    <col min="14295" max="14295" width="27.85546875" style="652" customWidth="1"/>
    <col min="14296" max="14296" width="0.85546875" style="652" customWidth="1"/>
    <col min="14297" max="14297" width="27.42578125" style="652" customWidth="1"/>
    <col min="14298" max="14298" width="14.7109375" style="652" customWidth="1"/>
    <col min="14299" max="14299" width="0.42578125" style="652" customWidth="1"/>
    <col min="14300" max="14300" width="0.7109375" style="652" customWidth="1"/>
    <col min="14301" max="14301" width="21.7109375" style="652" customWidth="1"/>
    <col min="14302" max="14302" width="1.28515625" style="652" customWidth="1"/>
    <col min="14303" max="14303" width="21.140625" style="652" customWidth="1"/>
    <col min="14304" max="14508" width="11.42578125" style="652"/>
    <col min="14509" max="14509" width="0.7109375" style="652" customWidth="1"/>
    <col min="14510" max="14511" width="1.5703125" style="652" customWidth="1"/>
    <col min="14512" max="14512" width="16.42578125" style="652" customWidth="1"/>
    <col min="14513" max="14515" width="10.42578125" style="652" customWidth="1"/>
    <col min="14516" max="14516" width="8.7109375" style="652" customWidth="1"/>
    <col min="14517" max="14517" width="0.7109375" style="652" customWidth="1"/>
    <col min="14518" max="14518" width="3.140625" style="652" customWidth="1"/>
    <col min="14519" max="14519" width="1.140625" style="652" customWidth="1"/>
    <col min="14520" max="14520" width="18" style="652" customWidth="1"/>
    <col min="14521" max="14521" width="9.42578125" style="652" customWidth="1"/>
    <col min="14522" max="14522" width="8.7109375" style="652" customWidth="1"/>
    <col min="14523" max="14523" width="9.28515625" style="652" customWidth="1"/>
    <col min="14524" max="14524" width="10.140625" style="652" customWidth="1"/>
    <col min="14525" max="14525" width="5.140625" style="652" customWidth="1"/>
    <col min="14526" max="14526" width="10.140625" style="652" customWidth="1"/>
    <col min="14527" max="14527" width="6.42578125" style="652" customWidth="1"/>
    <col min="14528" max="14528" width="11.42578125" style="652"/>
    <col min="14529" max="14529" width="1.28515625" style="652" customWidth="1"/>
    <col min="14530" max="14530" width="1.42578125" style="652" customWidth="1"/>
    <col min="14531" max="14531" width="8.28515625" style="652" customWidth="1"/>
    <col min="14532" max="14532" width="11.42578125" style="652"/>
    <col min="14533" max="14534" width="10.7109375" style="652" customWidth="1"/>
    <col min="14535" max="14535" width="10.28515625" style="652" customWidth="1"/>
    <col min="14536" max="14536" width="11.28515625" style="652" customWidth="1"/>
    <col min="14537" max="14537" width="7.7109375" style="652" customWidth="1"/>
    <col min="14538" max="14538" width="10.140625" style="652" customWidth="1"/>
    <col min="14539" max="14539" width="6.5703125" style="652" customWidth="1"/>
    <col min="14540" max="14540" width="1.140625" style="652" customWidth="1"/>
    <col min="14541" max="14541" width="24.5703125" style="652" customWidth="1"/>
    <col min="14542" max="14542" width="9.85546875" style="652" customWidth="1"/>
    <col min="14543" max="14543" width="10.7109375" style="652" customWidth="1"/>
    <col min="14544" max="14544" width="10.85546875" style="652" customWidth="1"/>
    <col min="14545" max="14545" width="11.140625" style="652" customWidth="1"/>
    <col min="14546" max="14546" width="9.85546875" style="652" customWidth="1"/>
    <col min="14547" max="14547" width="1" style="652" customWidth="1"/>
    <col min="14548" max="14548" width="16.5703125" style="652" customWidth="1"/>
    <col min="14549" max="14549" width="0.5703125" style="652" customWidth="1"/>
    <col min="14550" max="14550" width="0.7109375" style="652" customWidth="1"/>
    <col min="14551" max="14551" width="27.85546875" style="652" customWidth="1"/>
    <col min="14552" max="14552" width="0.85546875" style="652" customWidth="1"/>
    <col min="14553" max="14553" width="27.42578125" style="652" customWidth="1"/>
    <col min="14554" max="14554" width="14.7109375" style="652" customWidth="1"/>
    <col min="14555" max="14555" width="0.42578125" style="652" customWidth="1"/>
    <col min="14556" max="14556" width="0.7109375" style="652" customWidth="1"/>
    <col min="14557" max="14557" width="21.7109375" style="652" customWidth="1"/>
    <col min="14558" max="14558" width="1.28515625" style="652" customWidth="1"/>
    <col min="14559" max="14559" width="21.140625" style="652" customWidth="1"/>
    <col min="14560" max="14764" width="11.42578125" style="652"/>
    <col min="14765" max="14765" width="0.7109375" style="652" customWidth="1"/>
    <col min="14766" max="14767" width="1.5703125" style="652" customWidth="1"/>
    <col min="14768" max="14768" width="16.42578125" style="652" customWidth="1"/>
    <col min="14769" max="14771" width="10.42578125" style="652" customWidth="1"/>
    <col min="14772" max="14772" width="8.7109375" style="652" customWidth="1"/>
    <col min="14773" max="14773" width="0.7109375" style="652" customWidth="1"/>
    <col min="14774" max="14774" width="3.140625" style="652" customWidth="1"/>
    <col min="14775" max="14775" width="1.140625" style="652" customWidth="1"/>
    <col min="14776" max="14776" width="18" style="652" customWidth="1"/>
    <col min="14777" max="14777" width="9.42578125" style="652" customWidth="1"/>
    <col min="14778" max="14778" width="8.7109375" style="652" customWidth="1"/>
    <col min="14779" max="14779" width="9.28515625" style="652" customWidth="1"/>
    <col min="14780" max="14780" width="10.140625" style="652" customWidth="1"/>
    <col min="14781" max="14781" width="5.140625" style="652" customWidth="1"/>
    <col min="14782" max="14782" width="10.140625" style="652" customWidth="1"/>
    <col min="14783" max="14783" width="6.42578125" style="652" customWidth="1"/>
    <col min="14784" max="14784" width="11.42578125" style="652"/>
    <col min="14785" max="14785" width="1.28515625" style="652" customWidth="1"/>
    <col min="14786" max="14786" width="1.42578125" style="652" customWidth="1"/>
    <col min="14787" max="14787" width="8.28515625" style="652" customWidth="1"/>
    <col min="14788" max="14788" width="11.42578125" style="652"/>
    <col min="14789" max="14790" width="10.7109375" style="652" customWidth="1"/>
    <col min="14791" max="14791" width="10.28515625" style="652" customWidth="1"/>
    <col min="14792" max="14792" width="11.28515625" style="652" customWidth="1"/>
    <col min="14793" max="14793" width="7.7109375" style="652" customWidth="1"/>
    <col min="14794" max="14794" width="10.140625" style="652" customWidth="1"/>
    <col min="14795" max="14795" width="6.5703125" style="652" customWidth="1"/>
    <col min="14796" max="14796" width="1.140625" style="652" customWidth="1"/>
    <col min="14797" max="14797" width="24.5703125" style="652" customWidth="1"/>
    <col min="14798" max="14798" width="9.85546875" style="652" customWidth="1"/>
    <col min="14799" max="14799" width="10.7109375" style="652" customWidth="1"/>
    <col min="14800" max="14800" width="10.85546875" style="652" customWidth="1"/>
    <col min="14801" max="14801" width="11.140625" style="652" customWidth="1"/>
    <col min="14802" max="14802" width="9.85546875" style="652" customWidth="1"/>
    <col min="14803" max="14803" width="1" style="652" customWidth="1"/>
    <col min="14804" max="14804" width="16.5703125" style="652" customWidth="1"/>
    <col min="14805" max="14805" width="0.5703125" style="652" customWidth="1"/>
    <col min="14806" max="14806" width="0.7109375" style="652" customWidth="1"/>
    <col min="14807" max="14807" width="27.85546875" style="652" customWidth="1"/>
    <col min="14808" max="14808" width="0.85546875" style="652" customWidth="1"/>
    <col min="14809" max="14809" width="27.42578125" style="652" customWidth="1"/>
    <col min="14810" max="14810" width="14.7109375" style="652" customWidth="1"/>
    <col min="14811" max="14811" width="0.42578125" style="652" customWidth="1"/>
    <col min="14812" max="14812" width="0.7109375" style="652" customWidth="1"/>
    <col min="14813" max="14813" width="21.7109375" style="652" customWidth="1"/>
    <col min="14814" max="14814" width="1.28515625" style="652" customWidth="1"/>
    <col min="14815" max="14815" width="21.140625" style="652" customWidth="1"/>
    <col min="14816" max="15020" width="11.42578125" style="652"/>
    <col min="15021" max="15021" width="0.7109375" style="652" customWidth="1"/>
    <col min="15022" max="15023" width="1.5703125" style="652" customWidth="1"/>
    <col min="15024" max="15024" width="16.42578125" style="652" customWidth="1"/>
    <col min="15025" max="15027" width="10.42578125" style="652" customWidth="1"/>
    <col min="15028" max="15028" width="8.7109375" style="652" customWidth="1"/>
    <col min="15029" max="15029" width="0.7109375" style="652" customWidth="1"/>
    <col min="15030" max="15030" width="3.140625" style="652" customWidth="1"/>
    <col min="15031" max="15031" width="1.140625" style="652" customWidth="1"/>
    <col min="15032" max="15032" width="18" style="652" customWidth="1"/>
    <col min="15033" max="15033" width="9.42578125" style="652" customWidth="1"/>
    <col min="15034" max="15034" width="8.7109375" style="652" customWidth="1"/>
    <col min="15035" max="15035" width="9.28515625" style="652" customWidth="1"/>
    <col min="15036" max="15036" width="10.140625" style="652" customWidth="1"/>
    <col min="15037" max="15037" width="5.140625" style="652" customWidth="1"/>
    <col min="15038" max="15038" width="10.140625" style="652" customWidth="1"/>
    <col min="15039" max="15039" width="6.42578125" style="652" customWidth="1"/>
    <col min="15040" max="15040" width="11.42578125" style="652"/>
    <col min="15041" max="15041" width="1.28515625" style="652" customWidth="1"/>
    <col min="15042" max="15042" width="1.42578125" style="652" customWidth="1"/>
    <col min="15043" max="15043" width="8.28515625" style="652" customWidth="1"/>
    <col min="15044" max="15044" width="11.42578125" style="652"/>
    <col min="15045" max="15046" width="10.7109375" style="652" customWidth="1"/>
    <col min="15047" max="15047" width="10.28515625" style="652" customWidth="1"/>
    <col min="15048" max="15048" width="11.28515625" style="652" customWidth="1"/>
    <col min="15049" max="15049" width="7.7109375" style="652" customWidth="1"/>
    <col min="15050" max="15050" width="10.140625" style="652" customWidth="1"/>
    <col min="15051" max="15051" width="6.5703125" style="652" customWidth="1"/>
    <col min="15052" max="15052" width="1.140625" style="652" customWidth="1"/>
    <col min="15053" max="15053" width="24.5703125" style="652" customWidth="1"/>
    <col min="15054" max="15054" width="9.85546875" style="652" customWidth="1"/>
    <col min="15055" max="15055" width="10.7109375" style="652" customWidth="1"/>
    <col min="15056" max="15056" width="10.85546875" style="652" customWidth="1"/>
    <col min="15057" max="15057" width="11.140625" style="652" customWidth="1"/>
    <col min="15058" max="15058" width="9.85546875" style="652" customWidth="1"/>
    <col min="15059" max="15059" width="1" style="652" customWidth="1"/>
    <col min="15060" max="15060" width="16.5703125" style="652" customWidth="1"/>
    <col min="15061" max="15061" width="0.5703125" style="652" customWidth="1"/>
    <col min="15062" max="15062" width="0.7109375" style="652" customWidth="1"/>
    <col min="15063" max="15063" width="27.85546875" style="652" customWidth="1"/>
    <col min="15064" max="15064" width="0.85546875" style="652" customWidth="1"/>
    <col min="15065" max="15065" width="27.42578125" style="652" customWidth="1"/>
    <col min="15066" max="15066" width="14.7109375" style="652" customWidth="1"/>
    <col min="15067" max="15067" width="0.42578125" style="652" customWidth="1"/>
    <col min="15068" max="15068" width="0.7109375" style="652" customWidth="1"/>
    <col min="15069" max="15069" width="21.7109375" style="652" customWidth="1"/>
    <col min="15070" max="15070" width="1.28515625" style="652" customWidth="1"/>
    <col min="15071" max="15071" width="21.140625" style="652" customWidth="1"/>
    <col min="15072" max="15276" width="11.42578125" style="652"/>
    <col min="15277" max="15277" width="0.7109375" style="652" customWidth="1"/>
    <col min="15278" max="15279" width="1.5703125" style="652" customWidth="1"/>
    <col min="15280" max="15280" width="16.42578125" style="652" customWidth="1"/>
    <col min="15281" max="15283" width="10.42578125" style="652" customWidth="1"/>
    <col min="15284" max="15284" width="8.7109375" style="652" customWidth="1"/>
    <col min="15285" max="15285" width="0.7109375" style="652" customWidth="1"/>
    <col min="15286" max="15286" width="3.140625" style="652" customWidth="1"/>
    <col min="15287" max="15287" width="1.140625" style="652" customWidth="1"/>
    <col min="15288" max="15288" width="18" style="652" customWidth="1"/>
    <col min="15289" max="15289" width="9.42578125" style="652" customWidth="1"/>
    <col min="15290" max="15290" width="8.7109375" style="652" customWidth="1"/>
    <col min="15291" max="15291" width="9.28515625" style="652" customWidth="1"/>
    <col min="15292" max="15292" width="10.140625" style="652" customWidth="1"/>
    <col min="15293" max="15293" width="5.140625" style="652" customWidth="1"/>
    <col min="15294" max="15294" width="10.140625" style="652" customWidth="1"/>
    <col min="15295" max="15295" width="6.42578125" style="652" customWidth="1"/>
    <col min="15296" max="15296" width="11.42578125" style="652"/>
    <col min="15297" max="15297" width="1.28515625" style="652" customWidth="1"/>
    <col min="15298" max="15298" width="1.42578125" style="652" customWidth="1"/>
    <col min="15299" max="15299" width="8.28515625" style="652" customWidth="1"/>
    <col min="15300" max="15300" width="11.42578125" style="652"/>
    <col min="15301" max="15302" width="10.7109375" style="652" customWidth="1"/>
    <col min="15303" max="15303" width="10.28515625" style="652" customWidth="1"/>
    <col min="15304" max="15304" width="11.28515625" style="652" customWidth="1"/>
    <col min="15305" max="15305" width="7.7109375" style="652" customWidth="1"/>
    <col min="15306" max="15306" width="10.140625" style="652" customWidth="1"/>
    <col min="15307" max="15307" width="6.5703125" style="652" customWidth="1"/>
    <col min="15308" max="15308" width="1.140625" style="652" customWidth="1"/>
    <col min="15309" max="15309" width="24.5703125" style="652" customWidth="1"/>
    <col min="15310" max="15310" width="9.85546875" style="652" customWidth="1"/>
    <col min="15311" max="15311" width="10.7109375" style="652" customWidth="1"/>
    <col min="15312" max="15312" width="10.85546875" style="652" customWidth="1"/>
    <col min="15313" max="15313" width="11.140625" style="652" customWidth="1"/>
    <col min="15314" max="15314" width="9.85546875" style="652" customWidth="1"/>
    <col min="15315" max="15315" width="1" style="652" customWidth="1"/>
    <col min="15316" max="15316" width="16.5703125" style="652" customWidth="1"/>
    <col min="15317" max="15317" width="0.5703125" style="652" customWidth="1"/>
    <col min="15318" max="15318" width="0.7109375" style="652" customWidth="1"/>
    <col min="15319" max="15319" width="27.85546875" style="652" customWidth="1"/>
    <col min="15320" max="15320" width="0.85546875" style="652" customWidth="1"/>
    <col min="15321" max="15321" width="27.42578125" style="652" customWidth="1"/>
    <col min="15322" max="15322" width="14.7109375" style="652" customWidth="1"/>
    <col min="15323" max="15323" width="0.42578125" style="652" customWidth="1"/>
    <col min="15324" max="15324" width="0.7109375" style="652" customWidth="1"/>
    <col min="15325" max="15325" width="21.7109375" style="652" customWidth="1"/>
    <col min="15326" max="15326" width="1.28515625" style="652" customWidth="1"/>
    <col min="15327" max="15327" width="21.140625" style="652" customWidth="1"/>
    <col min="15328" max="15532" width="11.42578125" style="652"/>
    <col min="15533" max="15533" width="0.7109375" style="652" customWidth="1"/>
    <col min="15534" max="15535" width="1.5703125" style="652" customWidth="1"/>
    <col min="15536" max="15536" width="16.42578125" style="652" customWidth="1"/>
    <col min="15537" max="15539" width="10.42578125" style="652" customWidth="1"/>
    <col min="15540" max="15540" width="8.7109375" style="652" customWidth="1"/>
    <col min="15541" max="15541" width="0.7109375" style="652" customWidth="1"/>
    <col min="15542" max="15542" width="3.140625" style="652" customWidth="1"/>
    <col min="15543" max="15543" width="1.140625" style="652" customWidth="1"/>
    <col min="15544" max="15544" width="18" style="652" customWidth="1"/>
    <col min="15545" max="15545" width="9.42578125" style="652" customWidth="1"/>
    <col min="15546" max="15546" width="8.7109375" style="652" customWidth="1"/>
    <col min="15547" max="15547" width="9.28515625" style="652" customWidth="1"/>
    <col min="15548" max="15548" width="10.140625" style="652" customWidth="1"/>
    <col min="15549" max="15549" width="5.140625" style="652" customWidth="1"/>
    <col min="15550" max="15550" width="10.140625" style="652" customWidth="1"/>
    <col min="15551" max="15551" width="6.42578125" style="652" customWidth="1"/>
    <col min="15552" max="15552" width="11.42578125" style="652"/>
    <col min="15553" max="15553" width="1.28515625" style="652" customWidth="1"/>
    <col min="15554" max="15554" width="1.42578125" style="652" customWidth="1"/>
    <col min="15555" max="15555" width="8.28515625" style="652" customWidth="1"/>
    <col min="15556" max="15556" width="11.42578125" style="652"/>
    <col min="15557" max="15558" width="10.7109375" style="652" customWidth="1"/>
    <col min="15559" max="15559" width="10.28515625" style="652" customWidth="1"/>
    <col min="15560" max="15560" width="11.28515625" style="652" customWidth="1"/>
    <col min="15561" max="15561" width="7.7109375" style="652" customWidth="1"/>
    <col min="15562" max="15562" width="10.140625" style="652" customWidth="1"/>
    <col min="15563" max="15563" width="6.5703125" style="652" customWidth="1"/>
    <col min="15564" max="15564" width="1.140625" style="652" customWidth="1"/>
    <col min="15565" max="15565" width="24.5703125" style="652" customWidth="1"/>
    <col min="15566" max="15566" width="9.85546875" style="652" customWidth="1"/>
    <col min="15567" max="15567" width="10.7109375" style="652" customWidth="1"/>
    <col min="15568" max="15568" width="10.85546875" style="652" customWidth="1"/>
    <col min="15569" max="15569" width="11.140625" style="652" customWidth="1"/>
    <col min="15570" max="15570" width="9.85546875" style="652" customWidth="1"/>
    <col min="15571" max="15571" width="1" style="652" customWidth="1"/>
    <col min="15572" max="15572" width="16.5703125" style="652" customWidth="1"/>
    <col min="15573" max="15573" width="0.5703125" style="652" customWidth="1"/>
    <col min="15574" max="15574" width="0.7109375" style="652" customWidth="1"/>
    <col min="15575" max="15575" width="27.85546875" style="652" customWidth="1"/>
    <col min="15576" max="15576" width="0.85546875" style="652" customWidth="1"/>
    <col min="15577" max="15577" width="27.42578125" style="652" customWidth="1"/>
    <col min="15578" max="15578" width="14.7109375" style="652" customWidth="1"/>
    <col min="15579" max="15579" width="0.42578125" style="652" customWidth="1"/>
    <col min="15580" max="15580" width="0.7109375" style="652" customWidth="1"/>
    <col min="15581" max="15581" width="21.7109375" style="652" customWidth="1"/>
    <col min="15582" max="15582" width="1.28515625" style="652" customWidth="1"/>
    <col min="15583" max="15583" width="21.140625" style="652" customWidth="1"/>
    <col min="15584" max="15788" width="11.42578125" style="652"/>
    <col min="15789" max="15789" width="0.7109375" style="652" customWidth="1"/>
    <col min="15790" max="15791" width="1.5703125" style="652" customWidth="1"/>
    <col min="15792" max="15792" width="16.42578125" style="652" customWidth="1"/>
    <col min="15793" max="15795" width="10.42578125" style="652" customWidth="1"/>
    <col min="15796" max="15796" width="8.7109375" style="652" customWidth="1"/>
    <col min="15797" max="15797" width="0.7109375" style="652" customWidth="1"/>
    <col min="15798" max="15798" width="3.140625" style="652" customWidth="1"/>
    <col min="15799" max="15799" width="1.140625" style="652" customWidth="1"/>
    <col min="15800" max="15800" width="18" style="652" customWidth="1"/>
    <col min="15801" max="15801" width="9.42578125" style="652" customWidth="1"/>
    <col min="15802" max="15802" width="8.7109375" style="652" customWidth="1"/>
    <col min="15803" max="15803" width="9.28515625" style="652" customWidth="1"/>
    <col min="15804" max="15804" width="10.140625" style="652" customWidth="1"/>
    <col min="15805" max="15805" width="5.140625" style="652" customWidth="1"/>
    <col min="15806" max="15806" width="10.140625" style="652" customWidth="1"/>
    <col min="15807" max="15807" width="6.42578125" style="652" customWidth="1"/>
    <col min="15808" max="15808" width="11.42578125" style="652"/>
    <col min="15809" max="15809" width="1.28515625" style="652" customWidth="1"/>
    <col min="15810" max="15810" width="1.42578125" style="652" customWidth="1"/>
    <col min="15811" max="15811" width="8.28515625" style="652" customWidth="1"/>
    <col min="15812" max="15812" width="11.42578125" style="652"/>
    <col min="15813" max="15814" width="10.7109375" style="652" customWidth="1"/>
    <col min="15815" max="15815" width="10.28515625" style="652" customWidth="1"/>
    <col min="15816" max="15816" width="11.28515625" style="652" customWidth="1"/>
    <col min="15817" max="15817" width="7.7109375" style="652" customWidth="1"/>
    <col min="15818" max="15818" width="10.140625" style="652" customWidth="1"/>
    <col min="15819" max="15819" width="6.5703125" style="652" customWidth="1"/>
    <col min="15820" max="15820" width="1.140625" style="652" customWidth="1"/>
    <col min="15821" max="15821" width="24.5703125" style="652" customWidth="1"/>
    <col min="15822" max="15822" width="9.85546875" style="652" customWidth="1"/>
    <col min="15823" max="15823" width="10.7109375" style="652" customWidth="1"/>
    <col min="15824" max="15824" width="10.85546875" style="652" customWidth="1"/>
    <col min="15825" max="15825" width="11.140625" style="652" customWidth="1"/>
    <col min="15826" max="15826" width="9.85546875" style="652" customWidth="1"/>
    <col min="15827" max="15827" width="1" style="652" customWidth="1"/>
    <col min="15828" max="15828" width="16.5703125" style="652" customWidth="1"/>
    <col min="15829" max="15829" width="0.5703125" style="652" customWidth="1"/>
    <col min="15830" max="15830" width="0.7109375" style="652" customWidth="1"/>
    <col min="15831" max="15831" width="27.85546875" style="652" customWidth="1"/>
    <col min="15832" max="15832" width="0.85546875" style="652" customWidth="1"/>
    <col min="15833" max="15833" width="27.42578125" style="652" customWidth="1"/>
    <col min="15834" max="15834" width="14.7109375" style="652" customWidth="1"/>
    <col min="15835" max="15835" width="0.42578125" style="652" customWidth="1"/>
    <col min="15836" max="15836" width="0.7109375" style="652" customWidth="1"/>
    <col min="15837" max="15837" width="21.7109375" style="652" customWidth="1"/>
    <col min="15838" max="15838" width="1.28515625" style="652" customWidth="1"/>
    <col min="15839" max="15839" width="21.140625" style="652" customWidth="1"/>
    <col min="15840" max="16044" width="11.42578125" style="652"/>
    <col min="16045" max="16045" width="0.7109375" style="652" customWidth="1"/>
    <col min="16046" max="16047" width="1.5703125" style="652" customWidth="1"/>
    <col min="16048" max="16048" width="16.42578125" style="652" customWidth="1"/>
    <col min="16049" max="16051" width="10.42578125" style="652" customWidth="1"/>
    <col min="16052" max="16052" width="8.7109375" style="652" customWidth="1"/>
    <col min="16053" max="16053" width="0.7109375" style="652" customWidth="1"/>
    <col min="16054" max="16054" width="3.140625" style="652" customWidth="1"/>
    <col min="16055" max="16055" width="1.140625" style="652" customWidth="1"/>
    <col min="16056" max="16056" width="18" style="652" customWidth="1"/>
    <col min="16057" max="16057" width="9.42578125" style="652" customWidth="1"/>
    <col min="16058" max="16058" width="8.7109375" style="652" customWidth="1"/>
    <col min="16059" max="16059" width="9.28515625" style="652" customWidth="1"/>
    <col min="16060" max="16060" width="10.140625" style="652" customWidth="1"/>
    <col min="16061" max="16061" width="5.140625" style="652" customWidth="1"/>
    <col min="16062" max="16062" width="10.140625" style="652" customWidth="1"/>
    <col min="16063" max="16063" width="6.42578125" style="652" customWidth="1"/>
    <col min="16064" max="16064" width="11.42578125" style="652"/>
    <col min="16065" max="16065" width="1.28515625" style="652" customWidth="1"/>
    <col min="16066" max="16066" width="1.42578125" style="652" customWidth="1"/>
    <col min="16067" max="16067" width="8.28515625" style="652" customWidth="1"/>
    <col min="16068" max="16068" width="11.42578125" style="652"/>
    <col min="16069" max="16070" width="10.7109375" style="652" customWidth="1"/>
    <col min="16071" max="16071" width="10.28515625" style="652" customWidth="1"/>
    <col min="16072" max="16072" width="11.28515625" style="652" customWidth="1"/>
    <col min="16073" max="16073" width="7.7109375" style="652" customWidth="1"/>
    <col min="16074" max="16074" width="10.140625" style="652" customWidth="1"/>
    <col min="16075" max="16075" width="6.5703125" style="652" customWidth="1"/>
    <col min="16076" max="16076" width="1.140625" style="652" customWidth="1"/>
    <col min="16077" max="16077" width="24.5703125" style="652" customWidth="1"/>
    <col min="16078" max="16078" width="9.85546875" style="652" customWidth="1"/>
    <col min="16079" max="16079" width="10.7109375" style="652" customWidth="1"/>
    <col min="16080" max="16080" width="10.85546875" style="652" customWidth="1"/>
    <col min="16081" max="16081" width="11.140625" style="652" customWidth="1"/>
    <col min="16082" max="16082" width="9.85546875" style="652" customWidth="1"/>
    <col min="16083" max="16083" width="1" style="652" customWidth="1"/>
    <col min="16084" max="16084" width="16.5703125" style="652" customWidth="1"/>
    <col min="16085" max="16085" width="0.5703125" style="652" customWidth="1"/>
    <col min="16086" max="16086" width="0.7109375" style="652" customWidth="1"/>
    <col min="16087" max="16087" width="27.85546875" style="652" customWidth="1"/>
    <col min="16088" max="16088" width="0.85546875" style="652" customWidth="1"/>
    <col min="16089" max="16089" width="27.42578125" style="652" customWidth="1"/>
    <col min="16090" max="16090" width="14.7109375" style="652" customWidth="1"/>
    <col min="16091" max="16091" width="0.42578125" style="652" customWidth="1"/>
    <col min="16092" max="16092" width="0.7109375" style="652" customWidth="1"/>
    <col min="16093" max="16093" width="21.7109375" style="652" customWidth="1"/>
    <col min="16094" max="16094" width="1.28515625" style="652" customWidth="1"/>
    <col min="16095" max="16095" width="21.140625" style="652" customWidth="1"/>
    <col min="16096" max="16384" width="11.42578125" style="652"/>
  </cols>
  <sheetData>
    <row r="1" spans="1:9" x14ac:dyDescent="0.2">
      <c r="A1" s="754"/>
    </row>
    <row r="2" spans="1:9" x14ac:dyDescent="0.2">
      <c r="C2" s="1043" t="s">
        <v>840</v>
      </c>
      <c r="D2" s="1043"/>
      <c r="E2" s="1043"/>
      <c r="F2" s="1043"/>
      <c r="G2" s="1043"/>
      <c r="H2" s="1043"/>
      <c r="I2" s="1043"/>
    </row>
    <row r="3" spans="1:9" ht="11.45" customHeight="1" thickBot="1" x14ac:dyDescent="0.25">
      <c r="C3" s="1044" t="s">
        <v>787</v>
      </c>
      <c r="D3" s="1044"/>
      <c r="E3" s="1044"/>
      <c r="F3" s="1044"/>
      <c r="G3" s="1044"/>
      <c r="H3" s="1044"/>
      <c r="I3" s="1044"/>
    </row>
    <row r="4" spans="1:9" ht="5.45" customHeight="1" thickTop="1" x14ac:dyDescent="0.2">
      <c r="C4" s="755"/>
      <c r="D4" s="755"/>
      <c r="E4" s="756"/>
      <c r="F4" s="755"/>
      <c r="G4" s="755"/>
      <c r="H4" s="755"/>
      <c r="I4" s="757"/>
    </row>
    <row r="5" spans="1:9" ht="11.45" customHeight="1" x14ac:dyDescent="0.2">
      <c r="C5" s="1045" t="s">
        <v>3</v>
      </c>
      <c r="D5" s="1045" t="s">
        <v>841</v>
      </c>
      <c r="E5" s="1046" t="s">
        <v>827</v>
      </c>
      <c r="F5" s="1046"/>
      <c r="G5" s="1046"/>
      <c r="H5" s="1045" t="s">
        <v>842</v>
      </c>
      <c r="I5" s="1045" t="s">
        <v>829</v>
      </c>
    </row>
    <row r="6" spans="1:9" ht="28.15" customHeight="1" x14ac:dyDescent="0.2">
      <c r="C6" s="1045"/>
      <c r="D6" s="1045"/>
      <c r="E6" s="758" t="s">
        <v>830</v>
      </c>
      <c r="F6" s="758" t="s">
        <v>843</v>
      </c>
      <c r="G6" s="758" t="s">
        <v>832</v>
      </c>
      <c r="H6" s="1045"/>
      <c r="I6" s="1045"/>
    </row>
    <row r="7" spans="1:9" ht="5.45" customHeight="1" thickBot="1" x14ac:dyDescent="0.25">
      <c r="C7" s="759"/>
      <c r="D7" s="760"/>
      <c r="E7" s="760"/>
      <c r="F7" s="760"/>
      <c r="G7" s="760"/>
      <c r="H7" s="760"/>
      <c r="I7" s="761"/>
    </row>
    <row r="8" spans="1:9" ht="22.15" customHeight="1" thickTop="1" x14ac:dyDescent="0.2">
      <c r="C8" s="779" t="s">
        <v>844</v>
      </c>
      <c r="D8" s="763">
        <v>0</v>
      </c>
      <c r="E8" s="763">
        <f>SUM(E10:E10)</f>
        <v>1061100000</v>
      </c>
      <c r="F8" s="763">
        <f>SUM(F10:F10)</f>
        <v>0</v>
      </c>
      <c r="G8" s="763">
        <f>SUM(G10:G10)</f>
        <v>1061100000</v>
      </c>
      <c r="H8" s="763">
        <f>SUM(H10:H10)</f>
        <v>1061100000</v>
      </c>
      <c r="I8" s="763">
        <f>SUM(I10:I10)</f>
        <v>11693322</v>
      </c>
    </row>
    <row r="9" spans="1:9" ht="6" customHeight="1" thickBot="1" x14ac:dyDescent="0.25">
      <c r="C9" s="765"/>
      <c r="D9" s="767"/>
      <c r="E9" s="765"/>
      <c r="F9" s="767"/>
      <c r="G9" s="765"/>
      <c r="H9" s="765"/>
      <c r="I9" s="780"/>
    </row>
    <row r="10" spans="1:9" x14ac:dyDescent="0.2">
      <c r="C10" s="770" t="s">
        <v>845</v>
      </c>
      <c r="D10" s="771">
        <v>0</v>
      </c>
      <c r="E10" s="771">
        <v>1061100000</v>
      </c>
      <c r="F10" s="771"/>
      <c r="G10" s="771">
        <f>SUM(E10:F10)</f>
        <v>1061100000</v>
      </c>
      <c r="H10" s="771">
        <f>D10+G10</f>
        <v>1061100000</v>
      </c>
      <c r="I10" s="771">
        <v>11693322</v>
      </c>
    </row>
    <row r="11" spans="1:9" ht="5.45" customHeight="1" thickBot="1" x14ac:dyDescent="0.25">
      <c r="C11" s="777"/>
      <c r="D11" s="781"/>
      <c r="E11" s="778"/>
      <c r="F11" s="778"/>
      <c r="G11" s="778"/>
      <c r="H11" s="778"/>
      <c r="I11" s="778"/>
    </row>
    <row r="12" spans="1:9" ht="15" customHeight="1" thickTop="1" x14ac:dyDescent="0.2">
      <c r="C12" s="1042" t="s">
        <v>846</v>
      </c>
      <c r="D12" s="1042"/>
      <c r="E12" s="1042"/>
      <c r="F12" s="1042"/>
      <c r="G12" s="1042"/>
      <c r="H12" s="1042"/>
      <c r="I12" s="1042"/>
    </row>
    <row r="13" spans="1:9" ht="14.25" customHeight="1" x14ac:dyDescent="0.2">
      <c r="C13" s="782"/>
      <c r="D13" s="782"/>
      <c r="E13" s="782"/>
      <c r="F13" s="782"/>
      <c r="G13" s="782"/>
      <c r="H13" s="782"/>
      <c r="I13" s="782"/>
    </row>
    <row r="14" spans="1:9" x14ac:dyDescent="0.2">
      <c r="C14" s="782"/>
      <c r="D14" s="782"/>
      <c r="E14" s="782"/>
      <c r="F14" s="782"/>
      <c r="G14" s="782"/>
      <c r="H14" s="782"/>
      <c r="I14" s="782"/>
    </row>
    <row r="15" spans="1:9" ht="5.45" customHeight="1" x14ac:dyDescent="0.2">
      <c r="D15" s="783"/>
      <c r="E15" s="783"/>
      <c r="F15" s="783"/>
      <c r="G15" s="783"/>
      <c r="H15" s="783"/>
      <c r="I15" s="783"/>
    </row>
    <row r="16" spans="1:9" ht="15" customHeight="1" x14ac:dyDescent="0.2">
      <c r="D16" s="783"/>
      <c r="E16" s="783"/>
      <c r="F16" s="783"/>
      <c r="G16" s="783"/>
      <c r="H16" s="783"/>
      <c r="I16" s="783"/>
    </row>
    <row r="17" spans="4:9" ht="15" customHeight="1" x14ac:dyDescent="0.2">
      <c r="D17" s="783"/>
      <c r="E17" s="783"/>
      <c r="F17" s="783"/>
      <c r="G17" s="783"/>
      <c r="H17" s="783"/>
      <c r="I17" s="783"/>
    </row>
    <row r="18" spans="4:9" ht="5.45" customHeight="1" x14ac:dyDescent="0.2">
      <c r="D18" s="783"/>
      <c r="E18" s="783"/>
      <c r="F18" s="783"/>
      <c r="G18" s="783"/>
      <c r="H18" s="783"/>
      <c r="I18" s="783"/>
    </row>
    <row r="19" spans="4:9" ht="12.6" customHeight="1" x14ac:dyDescent="0.2">
      <c r="D19" s="783"/>
      <c r="E19" s="783"/>
      <c r="F19" s="783"/>
      <c r="G19" s="783"/>
      <c r="H19" s="783"/>
      <c r="I19" s="783"/>
    </row>
    <row r="20" spans="4:9" ht="4.9000000000000004" customHeight="1" x14ac:dyDescent="0.2">
      <c r="D20" s="783"/>
      <c r="E20" s="783"/>
      <c r="F20" s="783"/>
      <c r="G20" s="783"/>
      <c r="H20" s="783"/>
      <c r="I20" s="783"/>
    </row>
    <row r="24" spans="4:9" ht="13.9" customHeight="1" x14ac:dyDescent="0.2"/>
    <row r="26" spans="4:9" ht="6.6" customHeight="1" x14ac:dyDescent="0.2"/>
    <row r="27" spans="4:9" ht="3.6" customHeight="1" x14ac:dyDescent="0.2"/>
    <row r="28" spans="4:9" ht="14.45" hidden="1" customHeight="1" thickBot="1" x14ac:dyDescent="0.2"/>
    <row r="32" spans="4:9" ht="13.9" customHeight="1" x14ac:dyDescent="0.2"/>
    <row r="33" spans="8:8" x14ac:dyDescent="0.2">
      <c r="H33" s="653"/>
    </row>
  </sheetData>
  <mergeCells count="8">
    <mergeCell ref="C12:I12"/>
    <mergeCell ref="C2:I2"/>
    <mergeCell ref="C3:I3"/>
    <mergeCell ref="C5:C6"/>
    <mergeCell ref="D5:D6"/>
    <mergeCell ref="E5:G5"/>
    <mergeCell ref="H5:H6"/>
    <mergeCell ref="I5:I6"/>
  </mergeCells>
  <pageMargins left="0.7" right="0.7" top="0.75" bottom="0.75" header="0.3" footer="0.3"/>
  <pageSetup scale="5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33"/>
  <sheetViews>
    <sheetView showGridLines="0" zoomScale="90" zoomScaleNormal="90" workbookViewId="0">
      <selection activeCell="C35" sqref="C35"/>
    </sheetView>
  </sheetViews>
  <sheetFormatPr baseColWidth="10" defaultRowHeight="14.25" x14ac:dyDescent="0.2"/>
  <cols>
    <col min="1" max="1" width="1" style="652" customWidth="1"/>
    <col min="2" max="2" width="6.7109375" style="652" customWidth="1"/>
    <col min="3" max="3" width="17.7109375" style="652" customWidth="1"/>
    <col min="4" max="7" width="16.140625" style="652" customWidth="1"/>
    <col min="8" max="8" width="14.28515625" style="652" customWidth="1"/>
    <col min="9" max="9" width="5" style="652" customWidth="1"/>
    <col min="10" max="10" width="7.7109375" style="652" customWidth="1"/>
    <col min="11" max="11" width="9.28515625" style="652" customWidth="1"/>
    <col min="12" max="12" width="10.7109375" style="652" customWidth="1"/>
    <col min="13" max="13" width="14.28515625" style="652" customWidth="1"/>
    <col min="14" max="14" width="10.5703125" style="652" customWidth="1"/>
    <col min="15" max="15" width="11.140625" style="652" customWidth="1"/>
    <col min="16" max="201" width="11.42578125" style="652"/>
    <col min="202" max="202" width="0.7109375" style="652" customWidth="1"/>
    <col min="203" max="204" width="1.5703125" style="652" customWidth="1"/>
    <col min="205" max="205" width="16.42578125" style="652" customWidth="1"/>
    <col min="206" max="208" width="10.42578125" style="652" customWidth="1"/>
    <col min="209" max="209" width="8.7109375" style="652" customWidth="1"/>
    <col min="210" max="210" width="0.7109375" style="652" customWidth="1"/>
    <col min="211" max="211" width="3.140625" style="652" customWidth="1"/>
    <col min="212" max="212" width="1.140625" style="652" customWidth="1"/>
    <col min="213" max="213" width="18" style="652" customWidth="1"/>
    <col min="214" max="214" width="9.42578125" style="652" customWidth="1"/>
    <col min="215" max="215" width="8.7109375" style="652" customWidth="1"/>
    <col min="216" max="216" width="9.28515625" style="652" customWidth="1"/>
    <col min="217" max="217" width="10.140625" style="652" customWidth="1"/>
    <col min="218" max="218" width="5.140625" style="652" customWidth="1"/>
    <col min="219" max="219" width="10.140625" style="652" customWidth="1"/>
    <col min="220" max="220" width="6.42578125" style="652" customWidth="1"/>
    <col min="221" max="221" width="11.42578125" style="652"/>
    <col min="222" max="222" width="1.28515625" style="652" customWidth="1"/>
    <col min="223" max="223" width="1.42578125" style="652" customWidth="1"/>
    <col min="224" max="224" width="8.28515625" style="652" customWidth="1"/>
    <col min="225" max="225" width="11.42578125" style="652"/>
    <col min="226" max="227" width="10.7109375" style="652" customWidth="1"/>
    <col min="228" max="228" width="10.28515625" style="652" customWidth="1"/>
    <col min="229" max="229" width="11.28515625" style="652" customWidth="1"/>
    <col min="230" max="230" width="7.7109375" style="652" customWidth="1"/>
    <col min="231" max="231" width="10.140625" style="652" customWidth="1"/>
    <col min="232" max="232" width="6.5703125" style="652" customWidth="1"/>
    <col min="233" max="233" width="1.140625" style="652" customWidth="1"/>
    <col min="234" max="234" width="24.5703125" style="652" customWidth="1"/>
    <col min="235" max="235" width="9.85546875" style="652" customWidth="1"/>
    <col min="236" max="236" width="10.7109375" style="652" customWidth="1"/>
    <col min="237" max="237" width="10.85546875" style="652" customWidth="1"/>
    <col min="238" max="238" width="11.140625" style="652" customWidth="1"/>
    <col min="239" max="239" width="9.85546875" style="652" customWidth="1"/>
    <col min="240" max="240" width="1" style="652" customWidth="1"/>
    <col min="241" max="241" width="16.5703125" style="652" customWidth="1"/>
    <col min="242" max="242" width="0.5703125" style="652" customWidth="1"/>
    <col min="243" max="243" width="0.7109375" style="652" customWidth="1"/>
    <col min="244" max="244" width="27.85546875" style="652" customWidth="1"/>
    <col min="245" max="245" width="0.85546875" style="652" customWidth="1"/>
    <col min="246" max="246" width="27.42578125" style="652" customWidth="1"/>
    <col min="247" max="247" width="14.7109375" style="652" customWidth="1"/>
    <col min="248" max="248" width="0.42578125" style="652" customWidth="1"/>
    <col min="249" max="249" width="0.7109375" style="652" customWidth="1"/>
    <col min="250" max="250" width="21.7109375" style="652" customWidth="1"/>
    <col min="251" max="251" width="1.28515625" style="652" customWidth="1"/>
    <col min="252" max="252" width="21.140625" style="652" customWidth="1"/>
    <col min="253" max="457" width="11.42578125" style="652"/>
    <col min="458" max="458" width="0.7109375" style="652" customWidth="1"/>
    <col min="459" max="460" width="1.5703125" style="652" customWidth="1"/>
    <col min="461" max="461" width="16.42578125" style="652" customWidth="1"/>
    <col min="462" max="464" width="10.42578125" style="652" customWidth="1"/>
    <col min="465" max="465" width="8.7109375" style="652" customWidth="1"/>
    <col min="466" max="466" width="0.7109375" style="652" customWidth="1"/>
    <col min="467" max="467" width="3.140625" style="652" customWidth="1"/>
    <col min="468" max="468" width="1.140625" style="652" customWidth="1"/>
    <col min="469" max="469" width="18" style="652" customWidth="1"/>
    <col min="470" max="470" width="9.42578125" style="652" customWidth="1"/>
    <col min="471" max="471" width="8.7109375" style="652" customWidth="1"/>
    <col min="472" max="472" width="9.28515625" style="652" customWidth="1"/>
    <col min="473" max="473" width="10.140625" style="652" customWidth="1"/>
    <col min="474" max="474" width="5.140625" style="652" customWidth="1"/>
    <col min="475" max="475" width="10.140625" style="652" customWidth="1"/>
    <col min="476" max="476" width="6.42578125" style="652" customWidth="1"/>
    <col min="477" max="477" width="11.42578125" style="652"/>
    <col min="478" max="478" width="1.28515625" style="652" customWidth="1"/>
    <col min="479" max="479" width="1.42578125" style="652" customWidth="1"/>
    <col min="480" max="480" width="8.28515625" style="652" customWidth="1"/>
    <col min="481" max="481" width="11.42578125" style="652"/>
    <col min="482" max="483" width="10.7109375" style="652" customWidth="1"/>
    <col min="484" max="484" width="10.28515625" style="652" customWidth="1"/>
    <col min="485" max="485" width="11.28515625" style="652" customWidth="1"/>
    <col min="486" max="486" width="7.7109375" style="652" customWidth="1"/>
    <col min="487" max="487" width="10.140625" style="652" customWidth="1"/>
    <col min="488" max="488" width="6.5703125" style="652" customWidth="1"/>
    <col min="489" max="489" width="1.140625" style="652" customWidth="1"/>
    <col min="490" max="490" width="24.5703125" style="652" customWidth="1"/>
    <col min="491" max="491" width="9.85546875" style="652" customWidth="1"/>
    <col min="492" max="492" width="10.7109375" style="652" customWidth="1"/>
    <col min="493" max="493" width="10.85546875" style="652" customWidth="1"/>
    <col min="494" max="494" width="11.140625" style="652" customWidth="1"/>
    <col min="495" max="495" width="9.85546875" style="652" customWidth="1"/>
    <col min="496" max="496" width="1" style="652" customWidth="1"/>
    <col min="497" max="497" width="16.5703125" style="652" customWidth="1"/>
    <col min="498" max="498" width="0.5703125" style="652" customWidth="1"/>
    <col min="499" max="499" width="0.7109375" style="652" customWidth="1"/>
    <col min="500" max="500" width="27.85546875" style="652" customWidth="1"/>
    <col min="501" max="501" width="0.85546875" style="652" customWidth="1"/>
    <col min="502" max="502" width="27.42578125" style="652" customWidth="1"/>
    <col min="503" max="503" width="14.7109375" style="652" customWidth="1"/>
    <col min="504" max="504" width="0.42578125" style="652" customWidth="1"/>
    <col min="505" max="505" width="0.7109375" style="652" customWidth="1"/>
    <col min="506" max="506" width="21.7109375" style="652" customWidth="1"/>
    <col min="507" max="507" width="1.28515625" style="652" customWidth="1"/>
    <col min="508" max="508" width="21.140625" style="652" customWidth="1"/>
    <col min="509" max="713" width="11.42578125" style="652"/>
    <col min="714" max="714" width="0.7109375" style="652" customWidth="1"/>
    <col min="715" max="716" width="1.5703125" style="652" customWidth="1"/>
    <col min="717" max="717" width="16.42578125" style="652" customWidth="1"/>
    <col min="718" max="720" width="10.42578125" style="652" customWidth="1"/>
    <col min="721" max="721" width="8.7109375" style="652" customWidth="1"/>
    <col min="722" max="722" width="0.7109375" style="652" customWidth="1"/>
    <col min="723" max="723" width="3.140625" style="652" customWidth="1"/>
    <col min="724" max="724" width="1.140625" style="652" customWidth="1"/>
    <col min="725" max="725" width="18" style="652" customWidth="1"/>
    <col min="726" max="726" width="9.42578125" style="652" customWidth="1"/>
    <col min="727" max="727" width="8.7109375" style="652" customWidth="1"/>
    <col min="728" max="728" width="9.28515625" style="652" customWidth="1"/>
    <col min="729" max="729" width="10.140625" style="652" customWidth="1"/>
    <col min="730" max="730" width="5.140625" style="652" customWidth="1"/>
    <col min="731" max="731" width="10.140625" style="652" customWidth="1"/>
    <col min="732" max="732" width="6.42578125" style="652" customWidth="1"/>
    <col min="733" max="733" width="11.42578125" style="652"/>
    <col min="734" max="734" width="1.28515625" style="652" customWidth="1"/>
    <col min="735" max="735" width="1.42578125" style="652" customWidth="1"/>
    <col min="736" max="736" width="8.28515625" style="652" customWidth="1"/>
    <col min="737" max="737" width="11.42578125" style="652"/>
    <col min="738" max="739" width="10.7109375" style="652" customWidth="1"/>
    <col min="740" max="740" width="10.28515625" style="652" customWidth="1"/>
    <col min="741" max="741" width="11.28515625" style="652" customWidth="1"/>
    <col min="742" max="742" width="7.7109375" style="652" customWidth="1"/>
    <col min="743" max="743" width="10.140625" style="652" customWidth="1"/>
    <col min="744" max="744" width="6.5703125" style="652" customWidth="1"/>
    <col min="745" max="745" width="1.140625" style="652" customWidth="1"/>
    <col min="746" max="746" width="24.5703125" style="652" customWidth="1"/>
    <col min="747" max="747" width="9.85546875" style="652" customWidth="1"/>
    <col min="748" max="748" width="10.7109375" style="652" customWidth="1"/>
    <col min="749" max="749" width="10.85546875" style="652" customWidth="1"/>
    <col min="750" max="750" width="11.140625" style="652" customWidth="1"/>
    <col min="751" max="751" width="9.85546875" style="652" customWidth="1"/>
    <col min="752" max="752" width="1" style="652" customWidth="1"/>
    <col min="753" max="753" width="16.5703125" style="652" customWidth="1"/>
    <col min="754" max="754" width="0.5703125" style="652" customWidth="1"/>
    <col min="755" max="755" width="0.7109375" style="652" customWidth="1"/>
    <col min="756" max="756" width="27.85546875" style="652" customWidth="1"/>
    <col min="757" max="757" width="0.85546875" style="652" customWidth="1"/>
    <col min="758" max="758" width="27.42578125" style="652" customWidth="1"/>
    <col min="759" max="759" width="14.7109375" style="652" customWidth="1"/>
    <col min="760" max="760" width="0.42578125" style="652" customWidth="1"/>
    <col min="761" max="761" width="0.7109375" style="652" customWidth="1"/>
    <col min="762" max="762" width="21.7109375" style="652" customWidth="1"/>
    <col min="763" max="763" width="1.28515625" style="652" customWidth="1"/>
    <col min="764" max="764" width="21.140625" style="652" customWidth="1"/>
    <col min="765" max="969" width="11.42578125" style="652"/>
    <col min="970" max="970" width="0.7109375" style="652" customWidth="1"/>
    <col min="971" max="972" width="1.5703125" style="652" customWidth="1"/>
    <col min="973" max="973" width="16.42578125" style="652" customWidth="1"/>
    <col min="974" max="976" width="10.42578125" style="652" customWidth="1"/>
    <col min="977" max="977" width="8.7109375" style="652" customWidth="1"/>
    <col min="978" max="978" width="0.7109375" style="652" customWidth="1"/>
    <col min="979" max="979" width="3.140625" style="652" customWidth="1"/>
    <col min="980" max="980" width="1.140625" style="652" customWidth="1"/>
    <col min="981" max="981" width="18" style="652" customWidth="1"/>
    <col min="982" max="982" width="9.42578125" style="652" customWidth="1"/>
    <col min="983" max="983" width="8.7109375" style="652" customWidth="1"/>
    <col min="984" max="984" width="9.28515625" style="652" customWidth="1"/>
    <col min="985" max="985" width="10.140625" style="652" customWidth="1"/>
    <col min="986" max="986" width="5.140625" style="652" customWidth="1"/>
    <col min="987" max="987" width="10.140625" style="652" customWidth="1"/>
    <col min="988" max="988" width="6.42578125" style="652" customWidth="1"/>
    <col min="989" max="989" width="11.42578125" style="652"/>
    <col min="990" max="990" width="1.28515625" style="652" customWidth="1"/>
    <col min="991" max="991" width="1.42578125" style="652" customWidth="1"/>
    <col min="992" max="992" width="8.28515625" style="652" customWidth="1"/>
    <col min="993" max="993" width="11.42578125" style="652"/>
    <col min="994" max="995" width="10.7109375" style="652" customWidth="1"/>
    <col min="996" max="996" width="10.28515625" style="652" customWidth="1"/>
    <col min="997" max="997" width="11.28515625" style="652" customWidth="1"/>
    <col min="998" max="998" width="7.7109375" style="652" customWidth="1"/>
    <col min="999" max="999" width="10.140625" style="652" customWidth="1"/>
    <col min="1000" max="1000" width="6.5703125" style="652" customWidth="1"/>
    <col min="1001" max="1001" width="1.140625" style="652" customWidth="1"/>
    <col min="1002" max="1002" width="24.5703125" style="652" customWidth="1"/>
    <col min="1003" max="1003" width="9.85546875" style="652" customWidth="1"/>
    <col min="1004" max="1004" width="10.7109375" style="652" customWidth="1"/>
    <col min="1005" max="1005" width="10.85546875" style="652" customWidth="1"/>
    <col min="1006" max="1006" width="11.140625" style="652" customWidth="1"/>
    <col min="1007" max="1007" width="9.85546875" style="652" customWidth="1"/>
    <col min="1008" max="1008" width="1" style="652" customWidth="1"/>
    <col min="1009" max="1009" width="16.5703125" style="652" customWidth="1"/>
    <col min="1010" max="1010" width="0.5703125" style="652" customWidth="1"/>
    <col min="1011" max="1011" width="0.7109375" style="652" customWidth="1"/>
    <col min="1012" max="1012" width="27.85546875" style="652" customWidth="1"/>
    <col min="1013" max="1013" width="0.85546875" style="652" customWidth="1"/>
    <col min="1014" max="1014" width="27.42578125" style="652" customWidth="1"/>
    <col min="1015" max="1015" width="14.7109375" style="652" customWidth="1"/>
    <col min="1016" max="1016" width="0.42578125" style="652" customWidth="1"/>
    <col min="1017" max="1017" width="0.7109375" style="652" customWidth="1"/>
    <col min="1018" max="1018" width="21.7109375" style="652" customWidth="1"/>
    <col min="1019" max="1019" width="1.28515625" style="652" customWidth="1"/>
    <col min="1020" max="1020" width="21.140625" style="652" customWidth="1"/>
    <col min="1021" max="1225" width="11.42578125" style="652"/>
    <col min="1226" max="1226" width="0.7109375" style="652" customWidth="1"/>
    <col min="1227" max="1228" width="1.5703125" style="652" customWidth="1"/>
    <col min="1229" max="1229" width="16.42578125" style="652" customWidth="1"/>
    <col min="1230" max="1232" width="10.42578125" style="652" customWidth="1"/>
    <col min="1233" max="1233" width="8.7109375" style="652" customWidth="1"/>
    <col min="1234" max="1234" width="0.7109375" style="652" customWidth="1"/>
    <col min="1235" max="1235" width="3.140625" style="652" customWidth="1"/>
    <col min="1236" max="1236" width="1.140625" style="652" customWidth="1"/>
    <col min="1237" max="1237" width="18" style="652" customWidth="1"/>
    <col min="1238" max="1238" width="9.42578125" style="652" customWidth="1"/>
    <col min="1239" max="1239" width="8.7109375" style="652" customWidth="1"/>
    <col min="1240" max="1240" width="9.28515625" style="652" customWidth="1"/>
    <col min="1241" max="1241" width="10.140625" style="652" customWidth="1"/>
    <col min="1242" max="1242" width="5.140625" style="652" customWidth="1"/>
    <col min="1243" max="1243" width="10.140625" style="652" customWidth="1"/>
    <col min="1244" max="1244" width="6.42578125" style="652" customWidth="1"/>
    <col min="1245" max="1245" width="11.42578125" style="652"/>
    <col min="1246" max="1246" width="1.28515625" style="652" customWidth="1"/>
    <col min="1247" max="1247" width="1.42578125" style="652" customWidth="1"/>
    <col min="1248" max="1248" width="8.28515625" style="652" customWidth="1"/>
    <col min="1249" max="1249" width="11.42578125" style="652"/>
    <col min="1250" max="1251" width="10.7109375" style="652" customWidth="1"/>
    <col min="1252" max="1252" width="10.28515625" style="652" customWidth="1"/>
    <col min="1253" max="1253" width="11.28515625" style="652" customWidth="1"/>
    <col min="1254" max="1254" width="7.7109375" style="652" customWidth="1"/>
    <col min="1255" max="1255" width="10.140625" style="652" customWidth="1"/>
    <col min="1256" max="1256" width="6.5703125" style="652" customWidth="1"/>
    <col min="1257" max="1257" width="1.140625" style="652" customWidth="1"/>
    <col min="1258" max="1258" width="24.5703125" style="652" customWidth="1"/>
    <col min="1259" max="1259" width="9.85546875" style="652" customWidth="1"/>
    <col min="1260" max="1260" width="10.7109375" style="652" customWidth="1"/>
    <col min="1261" max="1261" width="10.85546875" style="652" customWidth="1"/>
    <col min="1262" max="1262" width="11.140625" style="652" customWidth="1"/>
    <col min="1263" max="1263" width="9.85546875" style="652" customWidth="1"/>
    <col min="1264" max="1264" width="1" style="652" customWidth="1"/>
    <col min="1265" max="1265" width="16.5703125" style="652" customWidth="1"/>
    <col min="1266" max="1266" width="0.5703125" style="652" customWidth="1"/>
    <col min="1267" max="1267" width="0.7109375" style="652" customWidth="1"/>
    <col min="1268" max="1268" width="27.85546875" style="652" customWidth="1"/>
    <col min="1269" max="1269" width="0.85546875" style="652" customWidth="1"/>
    <col min="1270" max="1270" width="27.42578125" style="652" customWidth="1"/>
    <col min="1271" max="1271" width="14.7109375" style="652" customWidth="1"/>
    <col min="1272" max="1272" width="0.42578125" style="652" customWidth="1"/>
    <col min="1273" max="1273" width="0.7109375" style="652" customWidth="1"/>
    <col min="1274" max="1274" width="21.7109375" style="652" customWidth="1"/>
    <col min="1275" max="1275" width="1.28515625" style="652" customWidth="1"/>
    <col min="1276" max="1276" width="21.140625" style="652" customWidth="1"/>
    <col min="1277" max="1481" width="11.42578125" style="652"/>
    <col min="1482" max="1482" width="0.7109375" style="652" customWidth="1"/>
    <col min="1483" max="1484" width="1.5703125" style="652" customWidth="1"/>
    <col min="1485" max="1485" width="16.42578125" style="652" customWidth="1"/>
    <col min="1486" max="1488" width="10.42578125" style="652" customWidth="1"/>
    <col min="1489" max="1489" width="8.7109375" style="652" customWidth="1"/>
    <col min="1490" max="1490" width="0.7109375" style="652" customWidth="1"/>
    <col min="1491" max="1491" width="3.140625" style="652" customWidth="1"/>
    <col min="1492" max="1492" width="1.140625" style="652" customWidth="1"/>
    <col min="1493" max="1493" width="18" style="652" customWidth="1"/>
    <col min="1494" max="1494" width="9.42578125" style="652" customWidth="1"/>
    <col min="1495" max="1495" width="8.7109375" style="652" customWidth="1"/>
    <col min="1496" max="1496" width="9.28515625" style="652" customWidth="1"/>
    <col min="1497" max="1497" width="10.140625" style="652" customWidth="1"/>
    <col min="1498" max="1498" width="5.140625" style="652" customWidth="1"/>
    <col min="1499" max="1499" width="10.140625" style="652" customWidth="1"/>
    <col min="1500" max="1500" width="6.42578125" style="652" customWidth="1"/>
    <col min="1501" max="1501" width="11.42578125" style="652"/>
    <col min="1502" max="1502" width="1.28515625" style="652" customWidth="1"/>
    <col min="1503" max="1503" width="1.42578125" style="652" customWidth="1"/>
    <col min="1504" max="1504" width="8.28515625" style="652" customWidth="1"/>
    <col min="1505" max="1505" width="11.42578125" style="652"/>
    <col min="1506" max="1507" width="10.7109375" style="652" customWidth="1"/>
    <col min="1508" max="1508" width="10.28515625" style="652" customWidth="1"/>
    <col min="1509" max="1509" width="11.28515625" style="652" customWidth="1"/>
    <col min="1510" max="1510" width="7.7109375" style="652" customWidth="1"/>
    <col min="1511" max="1511" width="10.140625" style="652" customWidth="1"/>
    <col min="1512" max="1512" width="6.5703125" style="652" customWidth="1"/>
    <col min="1513" max="1513" width="1.140625" style="652" customWidth="1"/>
    <col min="1514" max="1514" width="24.5703125" style="652" customWidth="1"/>
    <col min="1515" max="1515" width="9.85546875" style="652" customWidth="1"/>
    <col min="1516" max="1516" width="10.7109375" style="652" customWidth="1"/>
    <col min="1517" max="1517" width="10.85546875" style="652" customWidth="1"/>
    <col min="1518" max="1518" width="11.140625" style="652" customWidth="1"/>
    <col min="1519" max="1519" width="9.85546875" style="652" customWidth="1"/>
    <col min="1520" max="1520" width="1" style="652" customWidth="1"/>
    <col min="1521" max="1521" width="16.5703125" style="652" customWidth="1"/>
    <col min="1522" max="1522" width="0.5703125" style="652" customWidth="1"/>
    <col min="1523" max="1523" width="0.7109375" style="652" customWidth="1"/>
    <col min="1524" max="1524" width="27.85546875" style="652" customWidth="1"/>
    <col min="1525" max="1525" width="0.85546875" style="652" customWidth="1"/>
    <col min="1526" max="1526" width="27.42578125" style="652" customWidth="1"/>
    <col min="1527" max="1527" width="14.7109375" style="652" customWidth="1"/>
    <col min="1528" max="1528" width="0.42578125" style="652" customWidth="1"/>
    <col min="1529" max="1529" width="0.7109375" style="652" customWidth="1"/>
    <col min="1530" max="1530" width="21.7109375" style="652" customWidth="1"/>
    <col min="1531" max="1531" width="1.28515625" style="652" customWidth="1"/>
    <col min="1532" max="1532" width="21.140625" style="652" customWidth="1"/>
    <col min="1533" max="1737" width="11.42578125" style="652"/>
    <col min="1738" max="1738" width="0.7109375" style="652" customWidth="1"/>
    <col min="1739" max="1740" width="1.5703125" style="652" customWidth="1"/>
    <col min="1741" max="1741" width="16.42578125" style="652" customWidth="1"/>
    <col min="1742" max="1744" width="10.42578125" style="652" customWidth="1"/>
    <col min="1745" max="1745" width="8.7109375" style="652" customWidth="1"/>
    <col min="1746" max="1746" width="0.7109375" style="652" customWidth="1"/>
    <col min="1747" max="1747" width="3.140625" style="652" customWidth="1"/>
    <col min="1748" max="1748" width="1.140625" style="652" customWidth="1"/>
    <col min="1749" max="1749" width="18" style="652" customWidth="1"/>
    <col min="1750" max="1750" width="9.42578125" style="652" customWidth="1"/>
    <col min="1751" max="1751" width="8.7109375" style="652" customWidth="1"/>
    <col min="1752" max="1752" width="9.28515625" style="652" customWidth="1"/>
    <col min="1753" max="1753" width="10.140625" style="652" customWidth="1"/>
    <col min="1754" max="1754" width="5.140625" style="652" customWidth="1"/>
    <col min="1755" max="1755" width="10.140625" style="652" customWidth="1"/>
    <col min="1756" max="1756" width="6.42578125" style="652" customWidth="1"/>
    <col min="1757" max="1757" width="11.42578125" style="652"/>
    <col min="1758" max="1758" width="1.28515625" style="652" customWidth="1"/>
    <col min="1759" max="1759" width="1.42578125" style="652" customWidth="1"/>
    <col min="1760" max="1760" width="8.28515625" style="652" customWidth="1"/>
    <col min="1761" max="1761" width="11.42578125" style="652"/>
    <col min="1762" max="1763" width="10.7109375" style="652" customWidth="1"/>
    <col min="1764" max="1764" width="10.28515625" style="652" customWidth="1"/>
    <col min="1765" max="1765" width="11.28515625" style="652" customWidth="1"/>
    <col min="1766" max="1766" width="7.7109375" style="652" customWidth="1"/>
    <col min="1767" max="1767" width="10.140625" style="652" customWidth="1"/>
    <col min="1768" max="1768" width="6.5703125" style="652" customWidth="1"/>
    <col min="1769" max="1769" width="1.140625" style="652" customWidth="1"/>
    <col min="1770" max="1770" width="24.5703125" style="652" customWidth="1"/>
    <col min="1771" max="1771" width="9.85546875" style="652" customWidth="1"/>
    <col min="1772" max="1772" width="10.7109375" style="652" customWidth="1"/>
    <col min="1773" max="1773" width="10.85546875" style="652" customWidth="1"/>
    <col min="1774" max="1774" width="11.140625" style="652" customWidth="1"/>
    <col min="1775" max="1775" width="9.85546875" style="652" customWidth="1"/>
    <col min="1776" max="1776" width="1" style="652" customWidth="1"/>
    <col min="1777" max="1777" width="16.5703125" style="652" customWidth="1"/>
    <col min="1778" max="1778" width="0.5703125" style="652" customWidth="1"/>
    <col min="1779" max="1779" width="0.7109375" style="652" customWidth="1"/>
    <col min="1780" max="1780" width="27.85546875" style="652" customWidth="1"/>
    <col min="1781" max="1781" width="0.85546875" style="652" customWidth="1"/>
    <col min="1782" max="1782" width="27.42578125" style="652" customWidth="1"/>
    <col min="1783" max="1783" width="14.7109375" style="652" customWidth="1"/>
    <col min="1784" max="1784" width="0.42578125" style="652" customWidth="1"/>
    <col min="1785" max="1785" width="0.7109375" style="652" customWidth="1"/>
    <col min="1786" max="1786" width="21.7109375" style="652" customWidth="1"/>
    <col min="1787" max="1787" width="1.28515625" style="652" customWidth="1"/>
    <col min="1788" max="1788" width="21.140625" style="652" customWidth="1"/>
    <col min="1789" max="1993" width="11.42578125" style="652"/>
    <col min="1994" max="1994" width="0.7109375" style="652" customWidth="1"/>
    <col min="1995" max="1996" width="1.5703125" style="652" customWidth="1"/>
    <col min="1997" max="1997" width="16.42578125" style="652" customWidth="1"/>
    <col min="1998" max="2000" width="10.42578125" style="652" customWidth="1"/>
    <col min="2001" max="2001" width="8.7109375" style="652" customWidth="1"/>
    <col min="2002" max="2002" width="0.7109375" style="652" customWidth="1"/>
    <col min="2003" max="2003" width="3.140625" style="652" customWidth="1"/>
    <col min="2004" max="2004" width="1.140625" style="652" customWidth="1"/>
    <col min="2005" max="2005" width="18" style="652" customWidth="1"/>
    <col min="2006" max="2006" width="9.42578125" style="652" customWidth="1"/>
    <col min="2007" max="2007" width="8.7109375" style="652" customWidth="1"/>
    <col min="2008" max="2008" width="9.28515625" style="652" customWidth="1"/>
    <col min="2009" max="2009" width="10.140625" style="652" customWidth="1"/>
    <col min="2010" max="2010" width="5.140625" style="652" customWidth="1"/>
    <col min="2011" max="2011" width="10.140625" style="652" customWidth="1"/>
    <col min="2012" max="2012" width="6.42578125" style="652" customWidth="1"/>
    <col min="2013" max="2013" width="11.42578125" style="652"/>
    <col min="2014" max="2014" width="1.28515625" style="652" customWidth="1"/>
    <col min="2015" max="2015" width="1.42578125" style="652" customWidth="1"/>
    <col min="2016" max="2016" width="8.28515625" style="652" customWidth="1"/>
    <col min="2017" max="2017" width="11.42578125" style="652"/>
    <col min="2018" max="2019" width="10.7109375" style="652" customWidth="1"/>
    <col min="2020" max="2020" width="10.28515625" style="652" customWidth="1"/>
    <col min="2021" max="2021" width="11.28515625" style="652" customWidth="1"/>
    <col min="2022" max="2022" width="7.7109375" style="652" customWidth="1"/>
    <col min="2023" max="2023" width="10.140625" style="652" customWidth="1"/>
    <col min="2024" max="2024" width="6.5703125" style="652" customWidth="1"/>
    <col min="2025" max="2025" width="1.140625" style="652" customWidth="1"/>
    <col min="2026" max="2026" width="24.5703125" style="652" customWidth="1"/>
    <col min="2027" max="2027" width="9.85546875" style="652" customWidth="1"/>
    <col min="2028" max="2028" width="10.7109375" style="652" customWidth="1"/>
    <col min="2029" max="2029" width="10.85546875" style="652" customWidth="1"/>
    <col min="2030" max="2030" width="11.140625" style="652" customWidth="1"/>
    <col min="2031" max="2031" width="9.85546875" style="652" customWidth="1"/>
    <col min="2032" max="2032" width="1" style="652" customWidth="1"/>
    <col min="2033" max="2033" width="16.5703125" style="652" customWidth="1"/>
    <col min="2034" max="2034" width="0.5703125" style="652" customWidth="1"/>
    <col min="2035" max="2035" width="0.7109375" style="652" customWidth="1"/>
    <col min="2036" max="2036" width="27.85546875" style="652" customWidth="1"/>
    <col min="2037" max="2037" width="0.85546875" style="652" customWidth="1"/>
    <col min="2038" max="2038" width="27.42578125" style="652" customWidth="1"/>
    <col min="2039" max="2039" width="14.7109375" style="652" customWidth="1"/>
    <col min="2040" max="2040" width="0.42578125" style="652" customWidth="1"/>
    <col min="2041" max="2041" width="0.7109375" style="652" customWidth="1"/>
    <col min="2042" max="2042" width="21.7109375" style="652" customWidth="1"/>
    <col min="2043" max="2043" width="1.28515625" style="652" customWidth="1"/>
    <col min="2044" max="2044" width="21.140625" style="652" customWidth="1"/>
    <col min="2045" max="2249" width="11.42578125" style="652"/>
    <col min="2250" max="2250" width="0.7109375" style="652" customWidth="1"/>
    <col min="2251" max="2252" width="1.5703125" style="652" customWidth="1"/>
    <col min="2253" max="2253" width="16.42578125" style="652" customWidth="1"/>
    <col min="2254" max="2256" width="10.42578125" style="652" customWidth="1"/>
    <col min="2257" max="2257" width="8.7109375" style="652" customWidth="1"/>
    <col min="2258" max="2258" width="0.7109375" style="652" customWidth="1"/>
    <col min="2259" max="2259" width="3.140625" style="652" customWidth="1"/>
    <col min="2260" max="2260" width="1.140625" style="652" customWidth="1"/>
    <col min="2261" max="2261" width="18" style="652" customWidth="1"/>
    <col min="2262" max="2262" width="9.42578125" style="652" customWidth="1"/>
    <col min="2263" max="2263" width="8.7109375" style="652" customWidth="1"/>
    <col min="2264" max="2264" width="9.28515625" style="652" customWidth="1"/>
    <col min="2265" max="2265" width="10.140625" style="652" customWidth="1"/>
    <col min="2266" max="2266" width="5.140625" style="652" customWidth="1"/>
    <col min="2267" max="2267" width="10.140625" style="652" customWidth="1"/>
    <col min="2268" max="2268" width="6.42578125" style="652" customWidth="1"/>
    <col min="2269" max="2269" width="11.42578125" style="652"/>
    <col min="2270" max="2270" width="1.28515625" style="652" customWidth="1"/>
    <col min="2271" max="2271" width="1.42578125" style="652" customWidth="1"/>
    <col min="2272" max="2272" width="8.28515625" style="652" customWidth="1"/>
    <col min="2273" max="2273" width="11.42578125" style="652"/>
    <col min="2274" max="2275" width="10.7109375" style="652" customWidth="1"/>
    <col min="2276" max="2276" width="10.28515625" style="652" customWidth="1"/>
    <col min="2277" max="2277" width="11.28515625" style="652" customWidth="1"/>
    <col min="2278" max="2278" width="7.7109375" style="652" customWidth="1"/>
    <col min="2279" max="2279" width="10.140625" style="652" customWidth="1"/>
    <col min="2280" max="2280" width="6.5703125" style="652" customWidth="1"/>
    <col min="2281" max="2281" width="1.140625" style="652" customWidth="1"/>
    <col min="2282" max="2282" width="24.5703125" style="652" customWidth="1"/>
    <col min="2283" max="2283" width="9.85546875" style="652" customWidth="1"/>
    <col min="2284" max="2284" width="10.7109375" style="652" customWidth="1"/>
    <col min="2285" max="2285" width="10.85546875" style="652" customWidth="1"/>
    <col min="2286" max="2286" width="11.140625" style="652" customWidth="1"/>
    <col min="2287" max="2287" width="9.85546875" style="652" customWidth="1"/>
    <col min="2288" max="2288" width="1" style="652" customWidth="1"/>
    <col min="2289" max="2289" width="16.5703125" style="652" customWidth="1"/>
    <col min="2290" max="2290" width="0.5703125" style="652" customWidth="1"/>
    <col min="2291" max="2291" width="0.7109375" style="652" customWidth="1"/>
    <col min="2292" max="2292" width="27.85546875" style="652" customWidth="1"/>
    <col min="2293" max="2293" width="0.85546875" style="652" customWidth="1"/>
    <col min="2294" max="2294" width="27.42578125" style="652" customWidth="1"/>
    <col min="2295" max="2295" width="14.7109375" style="652" customWidth="1"/>
    <col min="2296" max="2296" width="0.42578125" style="652" customWidth="1"/>
    <col min="2297" max="2297" width="0.7109375" style="652" customWidth="1"/>
    <col min="2298" max="2298" width="21.7109375" style="652" customWidth="1"/>
    <col min="2299" max="2299" width="1.28515625" style="652" customWidth="1"/>
    <col min="2300" max="2300" width="21.140625" style="652" customWidth="1"/>
    <col min="2301" max="2505" width="11.42578125" style="652"/>
    <col min="2506" max="2506" width="0.7109375" style="652" customWidth="1"/>
    <col min="2507" max="2508" width="1.5703125" style="652" customWidth="1"/>
    <col min="2509" max="2509" width="16.42578125" style="652" customWidth="1"/>
    <col min="2510" max="2512" width="10.42578125" style="652" customWidth="1"/>
    <col min="2513" max="2513" width="8.7109375" style="652" customWidth="1"/>
    <col min="2514" max="2514" width="0.7109375" style="652" customWidth="1"/>
    <col min="2515" max="2515" width="3.140625" style="652" customWidth="1"/>
    <col min="2516" max="2516" width="1.140625" style="652" customWidth="1"/>
    <col min="2517" max="2517" width="18" style="652" customWidth="1"/>
    <col min="2518" max="2518" width="9.42578125" style="652" customWidth="1"/>
    <col min="2519" max="2519" width="8.7109375" style="652" customWidth="1"/>
    <col min="2520" max="2520" width="9.28515625" style="652" customWidth="1"/>
    <col min="2521" max="2521" width="10.140625" style="652" customWidth="1"/>
    <col min="2522" max="2522" width="5.140625" style="652" customWidth="1"/>
    <col min="2523" max="2523" width="10.140625" style="652" customWidth="1"/>
    <col min="2524" max="2524" width="6.42578125" style="652" customWidth="1"/>
    <col min="2525" max="2525" width="11.42578125" style="652"/>
    <col min="2526" max="2526" width="1.28515625" style="652" customWidth="1"/>
    <col min="2527" max="2527" width="1.42578125" style="652" customWidth="1"/>
    <col min="2528" max="2528" width="8.28515625" style="652" customWidth="1"/>
    <col min="2529" max="2529" width="11.42578125" style="652"/>
    <col min="2530" max="2531" width="10.7109375" style="652" customWidth="1"/>
    <col min="2532" max="2532" width="10.28515625" style="652" customWidth="1"/>
    <col min="2533" max="2533" width="11.28515625" style="652" customWidth="1"/>
    <col min="2534" max="2534" width="7.7109375" style="652" customWidth="1"/>
    <col min="2535" max="2535" width="10.140625" style="652" customWidth="1"/>
    <col min="2536" max="2536" width="6.5703125" style="652" customWidth="1"/>
    <col min="2537" max="2537" width="1.140625" style="652" customWidth="1"/>
    <col min="2538" max="2538" width="24.5703125" style="652" customWidth="1"/>
    <col min="2539" max="2539" width="9.85546875" style="652" customWidth="1"/>
    <col min="2540" max="2540" width="10.7109375" style="652" customWidth="1"/>
    <col min="2541" max="2541" width="10.85546875" style="652" customWidth="1"/>
    <col min="2542" max="2542" width="11.140625" style="652" customWidth="1"/>
    <col min="2543" max="2543" width="9.85546875" style="652" customWidth="1"/>
    <col min="2544" max="2544" width="1" style="652" customWidth="1"/>
    <col min="2545" max="2545" width="16.5703125" style="652" customWidth="1"/>
    <col min="2546" max="2546" width="0.5703125" style="652" customWidth="1"/>
    <col min="2547" max="2547" width="0.7109375" style="652" customWidth="1"/>
    <col min="2548" max="2548" width="27.85546875" style="652" customWidth="1"/>
    <col min="2549" max="2549" width="0.85546875" style="652" customWidth="1"/>
    <col min="2550" max="2550" width="27.42578125" style="652" customWidth="1"/>
    <col min="2551" max="2551" width="14.7109375" style="652" customWidth="1"/>
    <col min="2552" max="2552" width="0.42578125" style="652" customWidth="1"/>
    <col min="2553" max="2553" width="0.7109375" style="652" customWidth="1"/>
    <col min="2554" max="2554" width="21.7109375" style="652" customWidth="1"/>
    <col min="2555" max="2555" width="1.28515625" style="652" customWidth="1"/>
    <col min="2556" max="2556" width="21.140625" style="652" customWidth="1"/>
    <col min="2557" max="2761" width="11.42578125" style="652"/>
    <col min="2762" max="2762" width="0.7109375" style="652" customWidth="1"/>
    <col min="2763" max="2764" width="1.5703125" style="652" customWidth="1"/>
    <col min="2765" max="2765" width="16.42578125" style="652" customWidth="1"/>
    <col min="2766" max="2768" width="10.42578125" style="652" customWidth="1"/>
    <col min="2769" max="2769" width="8.7109375" style="652" customWidth="1"/>
    <col min="2770" max="2770" width="0.7109375" style="652" customWidth="1"/>
    <col min="2771" max="2771" width="3.140625" style="652" customWidth="1"/>
    <col min="2772" max="2772" width="1.140625" style="652" customWidth="1"/>
    <col min="2773" max="2773" width="18" style="652" customWidth="1"/>
    <col min="2774" max="2774" width="9.42578125" style="652" customWidth="1"/>
    <col min="2775" max="2775" width="8.7109375" style="652" customWidth="1"/>
    <col min="2776" max="2776" width="9.28515625" style="652" customWidth="1"/>
    <col min="2777" max="2777" width="10.140625" style="652" customWidth="1"/>
    <col min="2778" max="2778" width="5.140625" style="652" customWidth="1"/>
    <col min="2779" max="2779" width="10.140625" style="652" customWidth="1"/>
    <col min="2780" max="2780" width="6.42578125" style="652" customWidth="1"/>
    <col min="2781" max="2781" width="11.42578125" style="652"/>
    <col min="2782" max="2782" width="1.28515625" style="652" customWidth="1"/>
    <col min="2783" max="2783" width="1.42578125" style="652" customWidth="1"/>
    <col min="2784" max="2784" width="8.28515625" style="652" customWidth="1"/>
    <col min="2785" max="2785" width="11.42578125" style="652"/>
    <col min="2786" max="2787" width="10.7109375" style="652" customWidth="1"/>
    <col min="2788" max="2788" width="10.28515625" style="652" customWidth="1"/>
    <col min="2789" max="2789" width="11.28515625" style="652" customWidth="1"/>
    <col min="2790" max="2790" width="7.7109375" style="652" customWidth="1"/>
    <col min="2791" max="2791" width="10.140625" style="652" customWidth="1"/>
    <col min="2792" max="2792" width="6.5703125" style="652" customWidth="1"/>
    <col min="2793" max="2793" width="1.140625" style="652" customWidth="1"/>
    <col min="2794" max="2794" width="24.5703125" style="652" customWidth="1"/>
    <col min="2795" max="2795" width="9.85546875" style="652" customWidth="1"/>
    <col min="2796" max="2796" width="10.7109375" style="652" customWidth="1"/>
    <col min="2797" max="2797" width="10.85546875" style="652" customWidth="1"/>
    <col min="2798" max="2798" width="11.140625" style="652" customWidth="1"/>
    <col min="2799" max="2799" width="9.85546875" style="652" customWidth="1"/>
    <col min="2800" max="2800" width="1" style="652" customWidth="1"/>
    <col min="2801" max="2801" width="16.5703125" style="652" customWidth="1"/>
    <col min="2802" max="2802" width="0.5703125" style="652" customWidth="1"/>
    <col min="2803" max="2803" width="0.7109375" style="652" customWidth="1"/>
    <col min="2804" max="2804" width="27.85546875" style="652" customWidth="1"/>
    <col min="2805" max="2805" width="0.85546875" style="652" customWidth="1"/>
    <col min="2806" max="2806" width="27.42578125" style="652" customWidth="1"/>
    <col min="2807" max="2807" width="14.7109375" style="652" customWidth="1"/>
    <col min="2808" max="2808" width="0.42578125" style="652" customWidth="1"/>
    <col min="2809" max="2809" width="0.7109375" style="652" customWidth="1"/>
    <col min="2810" max="2810" width="21.7109375" style="652" customWidth="1"/>
    <col min="2811" max="2811" width="1.28515625" style="652" customWidth="1"/>
    <col min="2812" max="2812" width="21.140625" style="652" customWidth="1"/>
    <col min="2813" max="3017" width="11.42578125" style="652"/>
    <col min="3018" max="3018" width="0.7109375" style="652" customWidth="1"/>
    <col min="3019" max="3020" width="1.5703125" style="652" customWidth="1"/>
    <col min="3021" max="3021" width="16.42578125" style="652" customWidth="1"/>
    <col min="3022" max="3024" width="10.42578125" style="652" customWidth="1"/>
    <col min="3025" max="3025" width="8.7109375" style="652" customWidth="1"/>
    <col min="3026" max="3026" width="0.7109375" style="652" customWidth="1"/>
    <col min="3027" max="3027" width="3.140625" style="652" customWidth="1"/>
    <col min="3028" max="3028" width="1.140625" style="652" customWidth="1"/>
    <col min="3029" max="3029" width="18" style="652" customWidth="1"/>
    <col min="3030" max="3030" width="9.42578125" style="652" customWidth="1"/>
    <col min="3031" max="3031" width="8.7109375" style="652" customWidth="1"/>
    <col min="3032" max="3032" width="9.28515625" style="652" customWidth="1"/>
    <col min="3033" max="3033" width="10.140625" style="652" customWidth="1"/>
    <col min="3034" max="3034" width="5.140625" style="652" customWidth="1"/>
    <col min="3035" max="3035" width="10.140625" style="652" customWidth="1"/>
    <col min="3036" max="3036" width="6.42578125" style="652" customWidth="1"/>
    <col min="3037" max="3037" width="11.42578125" style="652"/>
    <col min="3038" max="3038" width="1.28515625" style="652" customWidth="1"/>
    <col min="3039" max="3039" width="1.42578125" style="652" customWidth="1"/>
    <col min="3040" max="3040" width="8.28515625" style="652" customWidth="1"/>
    <col min="3041" max="3041" width="11.42578125" style="652"/>
    <col min="3042" max="3043" width="10.7109375" style="652" customWidth="1"/>
    <col min="3044" max="3044" width="10.28515625" style="652" customWidth="1"/>
    <col min="3045" max="3045" width="11.28515625" style="652" customWidth="1"/>
    <col min="3046" max="3046" width="7.7109375" style="652" customWidth="1"/>
    <col min="3047" max="3047" width="10.140625" style="652" customWidth="1"/>
    <col min="3048" max="3048" width="6.5703125" style="652" customWidth="1"/>
    <col min="3049" max="3049" width="1.140625" style="652" customWidth="1"/>
    <col min="3050" max="3050" width="24.5703125" style="652" customWidth="1"/>
    <col min="3051" max="3051" width="9.85546875" style="652" customWidth="1"/>
    <col min="3052" max="3052" width="10.7109375" style="652" customWidth="1"/>
    <col min="3053" max="3053" width="10.85546875" style="652" customWidth="1"/>
    <col min="3054" max="3054" width="11.140625" style="652" customWidth="1"/>
    <col min="3055" max="3055" width="9.85546875" style="652" customWidth="1"/>
    <col min="3056" max="3056" width="1" style="652" customWidth="1"/>
    <col min="3057" max="3057" width="16.5703125" style="652" customWidth="1"/>
    <col min="3058" max="3058" width="0.5703125" style="652" customWidth="1"/>
    <col min="3059" max="3059" width="0.7109375" style="652" customWidth="1"/>
    <col min="3060" max="3060" width="27.85546875" style="652" customWidth="1"/>
    <col min="3061" max="3061" width="0.85546875" style="652" customWidth="1"/>
    <col min="3062" max="3062" width="27.42578125" style="652" customWidth="1"/>
    <col min="3063" max="3063" width="14.7109375" style="652" customWidth="1"/>
    <col min="3064" max="3064" width="0.42578125" style="652" customWidth="1"/>
    <col min="3065" max="3065" width="0.7109375" style="652" customWidth="1"/>
    <col min="3066" max="3066" width="21.7109375" style="652" customWidth="1"/>
    <col min="3067" max="3067" width="1.28515625" style="652" customWidth="1"/>
    <col min="3068" max="3068" width="21.140625" style="652" customWidth="1"/>
    <col min="3069" max="3273" width="11.42578125" style="652"/>
    <col min="3274" max="3274" width="0.7109375" style="652" customWidth="1"/>
    <col min="3275" max="3276" width="1.5703125" style="652" customWidth="1"/>
    <col min="3277" max="3277" width="16.42578125" style="652" customWidth="1"/>
    <col min="3278" max="3280" width="10.42578125" style="652" customWidth="1"/>
    <col min="3281" max="3281" width="8.7109375" style="652" customWidth="1"/>
    <col min="3282" max="3282" width="0.7109375" style="652" customWidth="1"/>
    <col min="3283" max="3283" width="3.140625" style="652" customWidth="1"/>
    <col min="3284" max="3284" width="1.140625" style="652" customWidth="1"/>
    <col min="3285" max="3285" width="18" style="652" customWidth="1"/>
    <col min="3286" max="3286" width="9.42578125" style="652" customWidth="1"/>
    <col min="3287" max="3287" width="8.7109375" style="652" customWidth="1"/>
    <col min="3288" max="3288" width="9.28515625" style="652" customWidth="1"/>
    <col min="3289" max="3289" width="10.140625" style="652" customWidth="1"/>
    <col min="3290" max="3290" width="5.140625" style="652" customWidth="1"/>
    <col min="3291" max="3291" width="10.140625" style="652" customWidth="1"/>
    <col min="3292" max="3292" width="6.42578125" style="652" customWidth="1"/>
    <col min="3293" max="3293" width="11.42578125" style="652"/>
    <col min="3294" max="3294" width="1.28515625" style="652" customWidth="1"/>
    <col min="3295" max="3295" width="1.42578125" style="652" customWidth="1"/>
    <col min="3296" max="3296" width="8.28515625" style="652" customWidth="1"/>
    <col min="3297" max="3297" width="11.42578125" style="652"/>
    <col min="3298" max="3299" width="10.7109375" style="652" customWidth="1"/>
    <col min="3300" max="3300" width="10.28515625" style="652" customWidth="1"/>
    <col min="3301" max="3301" width="11.28515625" style="652" customWidth="1"/>
    <col min="3302" max="3302" width="7.7109375" style="652" customWidth="1"/>
    <col min="3303" max="3303" width="10.140625" style="652" customWidth="1"/>
    <col min="3304" max="3304" width="6.5703125" style="652" customWidth="1"/>
    <col min="3305" max="3305" width="1.140625" style="652" customWidth="1"/>
    <col min="3306" max="3306" width="24.5703125" style="652" customWidth="1"/>
    <col min="3307" max="3307" width="9.85546875" style="652" customWidth="1"/>
    <col min="3308" max="3308" width="10.7109375" style="652" customWidth="1"/>
    <col min="3309" max="3309" width="10.85546875" style="652" customWidth="1"/>
    <col min="3310" max="3310" width="11.140625" style="652" customWidth="1"/>
    <col min="3311" max="3311" width="9.85546875" style="652" customWidth="1"/>
    <col min="3312" max="3312" width="1" style="652" customWidth="1"/>
    <col min="3313" max="3313" width="16.5703125" style="652" customWidth="1"/>
    <col min="3314" max="3314" width="0.5703125" style="652" customWidth="1"/>
    <col min="3315" max="3315" width="0.7109375" style="652" customWidth="1"/>
    <col min="3316" max="3316" width="27.85546875" style="652" customWidth="1"/>
    <col min="3317" max="3317" width="0.85546875" style="652" customWidth="1"/>
    <col min="3318" max="3318" width="27.42578125" style="652" customWidth="1"/>
    <col min="3319" max="3319" width="14.7109375" style="652" customWidth="1"/>
    <col min="3320" max="3320" width="0.42578125" style="652" customWidth="1"/>
    <col min="3321" max="3321" width="0.7109375" style="652" customWidth="1"/>
    <col min="3322" max="3322" width="21.7109375" style="652" customWidth="1"/>
    <col min="3323" max="3323" width="1.28515625" style="652" customWidth="1"/>
    <col min="3324" max="3324" width="21.140625" style="652" customWidth="1"/>
    <col min="3325" max="3529" width="11.42578125" style="652"/>
    <col min="3530" max="3530" width="0.7109375" style="652" customWidth="1"/>
    <col min="3531" max="3532" width="1.5703125" style="652" customWidth="1"/>
    <col min="3533" max="3533" width="16.42578125" style="652" customWidth="1"/>
    <col min="3534" max="3536" width="10.42578125" style="652" customWidth="1"/>
    <col min="3537" max="3537" width="8.7109375" style="652" customWidth="1"/>
    <col min="3538" max="3538" width="0.7109375" style="652" customWidth="1"/>
    <col min="3539" max="3539" width="3.140625" style="652" customWidth="1"/>
    <col min="3540" max="3540" width="1.140625" style="652" customWidth="1"/>
    <col min="3541" max="3541" width="18" style="652" customWidth="1"/>
    <col min="3542" max="3542" width="9.42578125" style="652" customWidth="1"/>
    <col min="3543" max="3543" width="8.7109375" style="652" customWidth="1"/>
    <col min="3544" max="3544" width="9.28515625" style="652" customWidth="1"/>
    <col min="3545" max="3545" width="10.140625" style="652" customWidth="1"/>
    <col min="3546" max="3546" width="5.140625" style="652" customWidth="1"/>
    <col min="3547" max="3547" width="10.140625" style="652" customWidth="1"/>
    <col min="3548" max="3548" width="6.42578125" style="652" customWidth="1"/>
    <col min="3549" max="3549" width="11.42578125" style="652"/>
    <col min="3550" max="3550" width="1.28515625" style="652" customWidth="1"/>
    <col min="3551" max="3551" width="1.42578125" style="652" customWidth="1"/>
    <col min="3552" max="3552" width="8.28515625" style="652" customWidth="1"/>
    <col min="3553" max="3553" width="11.42578125" style="652"/>
    <col min="3554" max="3555" width="10.7109375" style="652" customWidth="1"/>
    <col min="3556" max="3556" width="10.28515625" style="652" customWidth="1"/>
    <col min="3557" max="3557" width="11.28515625" style="652" customWidth="1"/>
    <col min="3558" max="3558" width="7.7109375" style="652" customWidth="1"/>
    <col min="3559" max="3559" width="10.140625" style="652" customWidth="1"/>
    <col min="3560" max="3560" width="6.5703125" style="652" customWidth="1"/>
    <col min="3561" max="3561" width="1.140625" style="652" customWidth="1"/>
    <col min="3562" max="3562" width="24.5703125" style="652" customWidth="1"/>
    <col min="3563" max="3563" width="9.85546875" style="652" customWidth="1"/>
    <col min="3564" max="3564" width="10.7109375" style="652" customWidth="1"/>
    <col min="3565" max="3565" width="10.85546875" style="652" customWidth="1"/>
    <col min="3566" max="3566" width="11.140625" style="652" customWidth="1"/>
    <col min="3567" max="3567" width="9.85546875" style="652" customWidth="1"/>
    <col min="3568" max="3568" width="1" style="652" customWidth="1"/>
    <col min="3569" max="3569" width="16.5703125" style="652" customWidth="1"/>
    <col min="3570" max="3570" width="0.5703125" style="652" customWidth="1"/>
    <col min="3571" max="3571" width="0.7109375" style="652" customWidth="1"/>
    <col min="3572" max="3572" width="27.85546875" style="652" customWidth="1"/>
    <col min="3573" max="3573" width="0.85546875" style="652" customWidth="1"/>
    <col min="3574" max="3574" width="27.42578125" style="652" customWidth="1"/>
    <col min="3575" max="3575" width="14.7109375" style="652" customWidth="1"/>
    <col min="3576" max="3576" width="0.42578125" style="652" customWidth="1"/>
    <col min="3577" max="3577" width="0.7109375" style="652" customWidth="1"/>
    <col min="3578" max="3578" width="21.7109375" style="652" customWidth="1"/>
    <col min="3579" max="3579" width="1.28515625" style="652" customWidth="1"/>
    <col min="3580" max="3580" width="21.140625" style="652" customWidth="1"/>
    <col min="3581" max="3785" width="11.42578125" style="652"/>
    <col min="3786" max="3786" width="0.7109375" style="652" customWidth="1"/>
    <col min="3787" max="3788" width="1.5703125" style="652" customWidth="1"/>
    <col min="3789" max="3789" width="16.42578125" style="652" customWidth="1"/>
    <col min="3790" max="3792" width="10.42578125" style="652" customWidth="1"/>
    <col min="3793" max="3793" width="8.7109375" style="652" customWidth="1"/>
    <col min="3794" max="3794" width="0.7109375" style="652" customWidth="1"/>
    <col min="3795" max="3795" width="3.140625" style="652" customWidth="1"/>
    <col min="3796" max="3796" width="1.140625" style="652" customWidth="1"/>
    <col min="3797" max="3797" width="18" style="652" customWidth="1"/>
    <col min="3798" max="3798" width="9.42578125" style="652" customWidth="1"/>
    <col min="3799" max="3799" width="8.7109375" style="652" customWidth="1"/>
    <col min="3800" max="3800" width="9.28515625" style="652" customWidth="1"/>
    <col min="3801" max="3801" width="10.140625" style="652" customWidth="1"/>
    <col min="3802" max="3802" width="5.140625" style="652" customWidth="1"/>
    <col min="3803" max="3803" width="10.140625" style="652" customWidth="1"/>
    <col min="3804" max="3804" width="6.42578125" style="652" customWidth="1"/>
    <col min="3805" max="3805" width="11.42578125" style="652"/>
    <col min="3806" max="3806" width="1.28515625" style="652" customWidth="1"/>
    <col min="3807" max="3807" width="1.42578125" style="652" customWidth="1"/>
    <col min="3808" max="3808" width="8.28515625" style="652" customWidth="1"/>
    <col min="3809" max="3809" width="11.42578125" style="652"/>
    <col min="3810" max="3811" width="10.7109375" style="652" customWidth="1"/>
    <col min="3812" max="3812" width="10.28515625" style="652" customWidth="1"/>
    <col min="3813" max="3813" width="11.28515625" style="652" customWidth="1"/>
    <col min="3814" max="3814" width="7.7109375" style="652" customWidth="1"/>
    <col min="3815" max="3815" width="10.140625" style="652" customWidth="1"/>
    <col min="3816" max="3816" width="6.5703125" style="652" customWidth="1"/>
    <col min="3817" max="3817" width="1.140625" style="652" customWidth="1"/>
    <col min="3818" max="3818" width="24.5703125" style="652" customWidth="1"/>
    <col min="3819" max="3819" width="9.85546875" style="652" customWidth="1"/>
    <col min="3820" max="3820" width="10.7109375" style="652" customWidth="1"/>
    <col min="3821" max="3821" width="10.85546875" style="652" customWidth="1"/>
    <col min="3822" max="3822" width="11.140625" style="652" customWidth="1"/>
    <col min="3823" max="3823" width="9.85546875" style="652" customWidth="1"/>
    <col min="3824" max="3824" width="1" style="652" customWidth="1"/>
    <col min="3825" max="3825" width="16.5703125" style="652" customWidth="1"/>
    <col min="3826" max="3826" width="0.5703125" style="652" customWidth="1"/>
    <col min="3827" max="3827" width="0.7109375" style="652" customWidth="1"/>
    <col min="3828" max="3828" width="27.85546875" style="652" customWidth="1"/>
    <col min="3829" max="3829" width="0.85546875" style="652" customWidth="1"/>
    <col min="3830" max="3830" width="27.42578125" style="652" customWidth="1"/>
    <col min="3831" max="3831" width="14.7109375" style="652" customWidth="1"/>
    <col min="3832" max="3832" width="0.42578125" style="652" customWidth="1"/>
    <col min="3833" max="3833" width="0.7109375" style="652" customWidth="1"/>
    <col min="3834" max="3834" width="21.7109375" style="652" customWidth="1"/>
    <col min="3835" max="3835" width="1.28515625" style="652" customWidth="1"/>
    <col min="3836" max="3836" width="21.140625" style="652" customWidth="1"/>
    <col min="3837" max="4041" width="11.42578125" style="652"/>
    <col min="4042" max="4042" width="0.7109375" style="652" customWidth="1"/>
    <col min="4043" max="4044" width="1.5703125" style="652" customWidth="1"/>
    <col min="4045" max="4045" width="16.42578125" style="652" customWidth="1"/>
    <col min="4046" max="4048" width="10.42578125" style="652" customWidth="1"/>
    <col min="4049" max="4049" width="8.7109375" style="652" customWidth="1"/>
    <col min="4050" max="4050" width="0.7109375" style="652" customWidth="1"/>
    <col min="4051" max="4051" width="3.140625" style="652" customWidth="1"/>
    <col min="4052" max="4052" width="1.140625" style="652" customWidth="1"/>
    <col min="4053" max="4053" width="18" style="652" customWidth="1"/>
    <col min="4054" max="4054" width="9.42578125" style="652" customWidth="1"/>
    <col min="4055" max="4055" width="8.7109375" style="652" customWidth="1"/>
    <col min="4056" max="4056" width="9.28515625" style="652" customWidth="1"/>
    <col min="4057" max="4057" width="10.140625" style="652" customWidth="1"/>
    <col min="4058" max="4058" width="5.140625" style="652" customWidth="1"/>
    <col min="4059" max="4059" width="10.140625" style="652" customWidth="1"/>
    <col min="4060" max="4060" width="6.42578125" style="652" customWidth="1"/>
    <col min="4061" max="4061" width="11.42578125" style="652"/>
    <col min="4062" max="4062" width="1.28515625" style="652" customWidth="1"/>
    <col min="4063" max="4063" width="1.42578125" style="652" customWidth="1"/>
    <col min="4064" max="4064" width="8.28515625" style="652" customWidth="1"/>
    <col min="4065" max="4065" width="11.42578125" style="652"/>
    <col min="4066" max="4067" width="10.7109375" style="652" customWidth="1"/>
    <col min="4068" max="4068" width="10.28515625" style="652" customWidth="1"/>
    <col min="4069" max="4069" width="11.28515625" style="652" customWidth="1"/>
    <col min="4070" max="4070" width="7.7109375" style="652" customWidth="1"/>
    <col min="4071" max="4071" width="10.140625" style="652" customWidth="1"/>
    <col min="4072" max="4072" width="6.5703125" style="652" customWidth="1"/>
    <col min="4073" max="4073" width="1.140625" style="652" customWidth="1"/>
    <col min="4074" max="4074" width="24.5703125" style="652" customWidth="1"/>
    <col min="4075" max="4075" width="9.85546875" style="652" customWidth="1"/>
    <col min="4076" max="4076" width="10.7109375" style="652" customWidth="1"/>
    <col min="4077" max="4077" width="10.85546875" style="652" customWidth="1"/>
    <col min="4078" max="4078" width="11.140625" style="652" customWidth="1"/>
    <col min="4079" max="4079" width="9.85546875" style="652" customWidth="1"/>
    <col min="4080" max="4080" width="1" style="652" customWidth="1"/>
    <col min="4081" max="4081" width="16.5703125" style="652" customWidth="1"/>
    <col min="4082" max="4082" width="0.5703125" style="652" customWidth="1"/>
    <col min="4083" max="4083" width="0.7109375" style="652" customWidth="1"/>
    <col min="4084" max="4084" width="27.85546875" style="652" customWidth="1"/>
    <col min="4085" max="4085" width="0.85546875" style="652" customWidth="1"/>
    <col min="4086" max="4086" width="27.42578125" style="652" customWidth="1"/>
    <col min="4087" max="4087" width="14.7109375" style="652" customWidth="1"/>
    <col min="4088" max="4088" width="0.42578125" style="652" customWidth="1"/>
    <col min="4089" max="4089" width="0.7109375" style="652" customWidth="1"/>
    <col min="4090" max="4090" width="21.7109375" style="652" customWidth="1"/>
    <col min="4091" max="4091" width="1.28515625" style="652" customWidth="1"/>
    <col min="4092" max="4092" width="21.140625" style="652" customWidth="1"/>
    <col min="4093" max="4297" width="11.42578125" style="652"/>
    <col min="4298" max="4298" width="0.7109375" style="652" customWidth="1"/>
    <col min="4299" max="4300" width="1.5703125" style="652" customWidth="1"/>
    <col min="4301" max="4301" width="16.42578125" style="652" customWidth="1"/>
    <col min="4302" max="4304" width="10.42578125" style="652" customWidth="1"/>
    <col min="4305" max="4305" width="8.7109375" style="652" customWidth="1"/>
    <col min="4306" max="4306" width="0.7109375" style="652" customWidth="1"/>
    <col min="4307" max="4307" width="3.140625" style="652" customWidth="1"/>
    <col min="4308" max="4308" width="1.140625" style="652" customWidth="1"/>
    <col min="4309" max="4309" width="18" style="652" customWidth="1"/>
    <col min="4310" max="4310" width="9.42578125" style="652" customWidth="1"/>
    <col min="4311" max="4311" width="8.7109375" style="652" customWidth="1"/>
    <col min="4312" max="4312" width="9.28515625" style="652" customWidth="1"/>
    <col min="4313" max="4313" width="10.140625" style="652" customWidth="1"/>
    <col min="4314" max="4314" width="5.140625" style="652" customWidth="1"/>
    <col min="4315" max="4315" width="10.140625" style="652" customWidth="1"/>
    <col min="4316" max="4316" width="6.42578125" style="652" customWidth="1"/>
    <col min="4317" max="4317" width="11.42578125" style="652"/>
    <col min="4318" max="4318" width="1.28515625" style="652" customWidth="1"/>
    <col min="4319" max="4319" width="1.42578125" style="652" customWidth="1"/>
    <col min="4320" max="4320" width="8.28515625" style="652" customWidth="1"/>
    <col min="4321" max="4321" width="11.42578125" style="652"/>
    <col min="4322" max="4323" width="10.7109375" style="652" customWidth="1"/>
    <col min="4324" max="4324" width="10.28515625" style="652" customWidth="1"/>
    <col min="4325" max="4325" width="11.28515625" style="652" customWidth="1"/>
    <col min="4326" max="4326" width="7.7109375" style="652" customWidth="1"/>
    <col min="4327" max="4327" width="10.140625" style="652" customWidth="1"/>
    <col min="4328" max="4328" width="6.5703125" style="652" customWidth="1"/>
    <col min="4329" max="4329" width="1.140625" style="652" customWidth="1"/>
    <col min="4330" max="4330" width="24.5703125" style="652" customWidth="1"/>
    <col min="4331" max="4331" width="9.85546875" style="652" customWidth="1"/>
    <col min="4332" max="4332" width="10.7109375" style="652" customWidth="1"/>
    <col min="4333" max="4333" width="10.85546875" style="652" customWidth="1"/>
    <col min="4334" max="4334" width="11.140625" style="652" customWidth="1"/>
    <col min="4335" max="4335" width="9.85546875" style="652" customWidth="1"/>
    <col min="4336" max="4336" width="1" style="652" customWidth="1"/>
    <col min="4337" max="4337" width="16.5703125" style="652" customWidth="1"/>
    <col min="4338" max="4338" width="0.5703125" style="652" customWidth="1"/>
    <col min="4339" max="4339" width="0.7109375" style="652" customWidth="1"/>
    <col min="4340" max="4340" width="27.85546875" style="652" customWidth="1"/>
    <col min="4341" max="4341" width="0.85546875" style="652" customWidth="1"/>
    <col min="4342" max="4342" width="27.42578125" style="652" customWidth="1"/>
    <col min="4343" max="4343" width="14.7109375" style="652" customWidth="1"/>
    <col min="4344" max="4344" width="0.42578125" style="652" customWidth="1"/>
    <col min="4345" max="4345" width="0.7109375" style="652" customWidth="1"/>
    <col min="4346" max="4346" width="21.7109375" style="652" customWidth="1"/>
    <col min="4347" max="4347" width="1.28515625" style="652" customWidth="1"/>
    <col min="4348" max="4348" width="21.140625" style="652" customWidth="1"/>
    <col min="4349" max="4553" width="11.42578125" style="652"/>
    <col min="4554" max="4554" width="0.7109375" style="652" customWidth="1"/>
    <col min="4555" max="4556" width="1.5703125" style="652" customWidth="1"/>
    <col min="4557" max="4557" width="16.42578125" style="652" customWidth="1"/>
    <col min="4558" max="4560" width="10.42578125" style="652" customWidth="1"/>
    <col min="4561" max="4561" width="8.7109375" style="652" customWidth="1"/>
    <col min="4562" max="4562" width="0.7109375" style="652" customWidth="1"/>
    <col min="4563" max="4563" width="3.140625" style="652" customWidth="1"/>
    <col min="4564" max="4564" width="1.140625" style="652" customWidth="1"/>
    <col min="4565" max="4565" width="18" style="652" customWidth="1"/>
    <col min="4566" max="4566" width="9.42578125" style="652" customWidth="1"/>
    <col min="4567" max="4567" width="8.7109375" style="652" customWidth="1"/>
    <col min="4568" max="4568" width="9.28515625" style="652" customWidth="1"/>
    <col min="4569" max="4569" width="10.140625" style="652" customWidth="1"/>
    <col min="4570" max="4570" width="5.140625" style="652" customWidth="1"/>
    <col min="4571" max="4571" width="10.140625" style="652" customWidth="1"/>
    <col min="4572" max="4572" width="6.42578125" style="652" customWidth="1"/>
    <col min="4573" max="4573" width="11.42578125" style="652"/>
    <col min="4574" max="4574" width="1.28515625" style="652" customWidth="1"/>
    <col min="4575" max="4575" width="1.42578125" style="652" customWidth="1"/>
    <col min="4576" max="4576" width="8.28515625" style="652" customWidth="1"/>
    <col min="4577" max="4577" width="11.42578125" style="652"/>
    <col min="4578" max="4579" width="10.7109375" style="652" customWidth="1"/>
    <col min="4580" max="4580" width="10.28515625" style="652" customWidth="1"/>
    <col min="4581" max="4581" width="11.28515625" style="652" customWidth="1"/>
    <col min="4582" max="4582" width="7.7109375" style="652" customWidth="1"/>
    <col min="4583" max="4583" width="10.140625" style="652" customWidth="1"/>
    <col min="4584" max="4584" width="6.5703125" style="652" customWidth="1"/>
    <col min="4585" max="4585" width="1.140625" style="652" customWidth="1"/>
    <col min="4586" max="4586" width="24.5703125" style="652" customWidth="1"/>
    <col min="4587" max="4587" width="9.85546875" style="652" customWidth="1"/>
    <col min="4588" max="4588" width="10.7109375" style="652" customWidth="1"/>
    <col min="4589" max="4589" width="10.85546875" style="652" customWidth="1"/>
    <col min="4590" max="4590" width="11.140625" style="652" customWidth="1"/>
    <col min="4591" max="4591" width="9.85546875" style="652" customWidth="1"/>
    <col min="4592" max="4592" width="1" style="652" customWidth="1"/>
    <col min="4593" max="4593" width="16.5703125" style="652" customWidth="1"/>
    <col min="4594" max="4594" width="0.5703125" style="652" customWidth="1"/>
    <col min="4595" max="4595" width="0.7109375" style="652" customWidth="1"/>
    <col min="4596" max="4596" width="27.85546875" style="652" customWidth="1"/>
    <col min="4597" max="4597" width="0.85546875" style="652" customWidth="1"/>
    <col min="4598" max="4598" width="27.42578125" style="652" customWidth="1"/>
    <col min="4599" max="4599" width="14.7109375" style="652" customWidth="1"/>
    <col min="4600" max="4600" width="0.42578125" style="652" customWidth="1"/>
    <col min="4601" max="4601" width="0.7109375" style="652" customWidth="1"/>
    <col min="4602" max="4602" width="21.7109375" style="652" customWidth="1"/>
    <col min="4603" max="4603" width="1.28515625" style="652" customWidth="1"/>
    <col min="4604" max="4604" width="21.140625" style="652" customWidth="1"/>
    <col min="4605" max="4809" width="11.42578125" style="652"/>
    <col min="4810" max="4810" width="0.7109375" style="652" customWidth="1"/>
    <col min="4811" max="4812" width="1.5703125" style="652" customWidth="1"/>
    <col min="4813" max="4813" width="16.42578125" style="652" customWidth="1"/>
    <col min="4814" max="4816" width="10.42578125" style="652" customWidth="1"/>
    <col min="4817" max="4817" width="8.7109375" style="652" customWidth="1"/>
    <col min="4818" max="4818" width="0.7109375" style="652" customWidth="1"/>
    <col min="4819" max="4819" width="3.140625" style="652" customWidth="1"/>
    <col min="4820" max="4820" width="1.140625" style="652" customWidth="1"/>
    <col min="4821" max="4821" width="18" style="652" customWidth="1"/>
    <col min="4822" max="4822" width="9.42578125" style="652" customWidth="1"/>
    <col min="4823" max="4823" width="8.7109375" style="652" customWidth="1"/>
    <col min="4824" max="4824" width="9.28515625" style="652" customWidth="1"/>
    <col min="4825" max="4825" width="10.140625" style="652" customWidth="1"/>
    <col min="4826" max="4826" width="5.140625" style="652" customWidth="1"/>
    <col min="4827" max="4827" width="10.140625" style="652" customWidth="1"/>
    <col min="4828" max="4828" width="6.42578125" style="652" customWidth="1"/>
    <col min="4829" max="4829" width="11.42578125" style="652"/>
    <col min="4830" max="4830" width="1.28515625" style="652" customWidth="1"/>
    <col min="4831" max="4831" width="1.42578125" style="652" customWidth="1"/>
    <col min="4832" max="4832" width="8.28515625" style="652" customWidth="1"/>
    <col min="4833" max="4833" width="11.42578125" style="652"/>
    <col min="4834" max="4835" width="10.7109375" style="652" customWidth="1"/>
    <col min="4836" max="4836" width="10.28515625" style="652" customWidth="1"/>
    <col min="4837" max="4837" width="11.28515625" style="652" customWidth="1"/>
    <col min="4838" max="4838" width="7.7109375" style="652" customWidth="1"/>
    <col min="4839" max="4839" width="10.140625" style="652" customWidth="1"/>
    <col min="4840" max="4840" width="6.5703125" style="652" customWidth="1"/>
    <col min="4841" max="4841" width="1.140625" style="652" customWidth="1"/>
    <col min="4842" max="4842" width="24.5703125" style="652" customWidth="1"/>
    <col min="4843" max="4843" width="9.85546875" style="652" customWidth="1"/>
    <col min="4844" max="4844" width="10.7109375" style="652" customWidth="1"/>
    <col min="4845" max="4845" width="10.85546875" style="652" customWidth="1"/>
    <col min="4846" max="4846" width="11.140625" style="652" customWidth="1"/>
    <col min="4847" max="4847" width="9.85546875" style="652" customWidth="1"/>
    <col min="4848" max="4848" width="1" style="652" customWidth="1"/>
    <col min="4849" max="4849" width="16.5703125" style="652" customWidth="1"/>
    <col min="4850" max="4850" width="0.5703125" style="652" customWidth="1"/>
    <col min="4851" max="4851" width="0.7109375" style="652" customWidth="1"/>
    <col min="4852" max="4852" width="27.85546875" style="652" customWidth="1"/>
    <col min="4853" max="4853" width="0.85546875" style="652" customWidth="1"/>
    <col min="4854" max="4854" width="27.42578125" style="652" customWidth="1"/>
    <col min="4855" max="4855" width="14.7109375" style="652" customWidth="1"/>
    <col min="4856" max="4856" width="0.42578125" style="652" customWidth="1"/>
    <col min="4857" max="4857" width="0.7109375" style="652" customWidth="1"/>
    <col min="4858" max="4858" width="21.7109375" style="652" customWidth="1"/>
    <col min="4859" max="4859" width="1.28515625" style="652" customWidth="1"/>
    <col min="4860" max="4860" width="21.140625" style="652" customWidth="1"/>
    <col min="4861" max="5065" width="11.42578125" style="652"/>
    <col min="5066" max="5066" width="0.7109375" style="652" customWidth="1"/>
    <col min="5067" max="5068" width="1.5703125" style="652" customWidth="1"/>
    <col min="5069" max="5069" width="16.42578125" style="652" customWidth="1"/>
    <col min="5070" max="5072" width="10.42578125" style="652" customWidth="1"/>
    <col min="5073" max="5073" width="8.7109375" style="652" customWidth="1"/>
    <col min="5074" max="5074" width="0.7109375" style="652" customWidth="1"/>
    <col min="5075" max="5075" width="3.140625" style="652" customWidth="1"/>
    <col min="5076" max="5076" width="1.140625" style="652" customWidth="1"/>
    <col min="5077" max="5077" width="18" style="652" customWidth="1"/>
    <col min="5078" max="5078" width="9.42578125" style="652" customWidth="1"/>
    <col min="5079" max="5079" width="8.7109375" style="652" customWidth="1"/>
    <col min="5080" max="5080" width="9.28515625" style="652" customWidth="1"/>
    <col min="5081" max="5081" width="10.140625" style="652" customWidth="1"/>
    <col min="5082" max="5082" width="5.140625" style="652" customWidth="1"/>
    <col min="5083" max="5083" width="10.140625" style="652" customWidth="1"/>
    <col min="5084" max="5084" width="6.42578125" style="652" customWidth="1"/>
    <col min="5085" max="5085" width="11.42578125" style="652"/>
    <col min="5086" max="5086" width="1.28515625" style="652" customWidth="1"/>
    <col min="5087" max="5087" width="1.42578125" style="652" customWidth="1"/>
    <col min="5088" max="5088" width="8.28515625" style="652" customWidth="1"/>
    <col min="5089" max="5089" width="11.42578125" style="652"/>
    <col min="5090" max="5091" width="10.7109375" style="652" customWidth="1"/>
    <col min="5092" max="5092" width="10.28515625" style="652" customWidth="1"/>
    <col min="5093" max="5093" width="11.28515625" style="652" customWidth="1"/>
    <col min="5094" max="5094" width="7.7109375" style="652" customWidth="1"/>
    <col min="5095" max="5095" width="10.140625" style="652" customWidth="1"/>
    <col min="5096" max="5096" width="6.5703125" style="652" customWidth="1"/>
    <col min="5097" max="5097" width="1.140625" style="652" customWidth="1"/>
    <col min="5098" max="5098" width="24.5703125" style="652" customWidth="1"/>
    <col min="5099" max="5099" width="9.85546875" style="652" customWidth="1"/>
    <col min="5100" max="5100" width="10.7109375" style="652" customWidth="1"/>
    <col min="5101" max="5101" width="10.85546875" style="652" customWidth="1"/>
    <col min="5102" max="5102" width="11.140625" style="652" customWidth="1"/>
    <col min="5103" max="5103" width="9.85546875" style="652" customWidth="1"/>
    <col min="5104" max="5104" width="1" style="652" customWidth="1"/>
    <col min="5105" max="5105" width="16.5703125" style="652" customWidth="1"/>
    <col min="5106" max="5106" width="0.5703125" style="652" customWidth="1"/>
    <col min="5107" max="5107" width="0.7109375" style="652" customWidth="1"/>
    <col min="5108" max="5108" width="27.85546875" style="652" customWidth="1"/>
    <col min="5109" max="5109" width="0.85546875" style="652" customWidth="1"/>
    <col min="5110" max="5110" width="27.42578125" style="652" customWidth="1"/>
    <col min="5111" max="5111" width="14.7109375" style="652" customWidth="1"/>
    <col min="5112" max="5112" width="0.42578125" style="652" customWidth="1"/>
    <col min="5113" max="5113" width="0.7109375" style="652" customWidth="1"/>
    <col min="5114" max="5114" width="21.7109375" style="652" customWidth="1"/>
    <col min="5115" max="5115" width="1.28515625" style="652" customWidth="1"/>
    <col min="5116" max="5116" width="21.140625" style="652" customWidth="1"/>
    <col min="5117" max="5321" width="11.42578125" style="652"/>
    <col min="5322" max="5322" width="0.7109375" style="652" customWidth="1"/>
    <col min="5323" max="5324" width="1.5703125" style="652" customWidth="1"/>
    <col min="5325" max="5325" width="16.42578125" style="652" customWidth="1"/>
    <col min="5326" max="5328" width="10.42578125" style="652" customWidth="1"/>
    <col min="5329" max="5329" width="8.7109375" style="652" customWidth="1"/>
    <col min="5330" max="5330" width="0.7109375" style="652" customWidth="1"/>
    <col min="5331" max="5331" width="3.140625" style="652" customWidth="1"/>
    <col min="5332" max="5332" width="1.140625" style="652" customWidth="1"/>
    <col min="5333" max="5333" width="18" style="652" customWidth="1"/>
    <col min="5334" max="5334" width="9.42578125" style="652" customWidth="1"/>
    <col min="5335" max="5335" width="8.7109375" style="652" customWidth="1"/>
    <col min="5336" max="5336" width="9.28515625" style="652" customWidth="1"/>
    <col min="5337" max="5337" width="10.140625" style="652" customWidth="1"/>
    <col min="5338" max="5338" width="5.140625" style="652" customWidth="1"/>
    <col min="5339" max="5339" width="10.140625" style="652" customWidth="1"/>
    <col min="5340" max="5340" width="6.42578125" style="652" customWidth="1"/>
    <col min="5341" max="5341" width="11.42578125" style="652"/>
    <col min="5342" max="5342" width="1.28515625" style="652" customWidth="1"/>
    <col min="5343" max="5343" width="1.42578125" style="652" customWidth="1"/>
    <col min="5344" max="5344" width="8.28515625" style="652" customWidth="1"/>
    <col min="5345" max="5345" width="11.42578125" style="652"/>
    <col min="5346" max="5347" width="10.7109375" style="652" customWidth="1"/>
    <col min="5348" max="5348" width="10.28515625" style="652" customWidth="1"/>
    <col min="5349" max="5349" width="11.28515625" style="652" customWidth="1"/>
    <col min="5350" max="5350" width="7.7109375" style="652" customWidth="1"/>
    <col min="5351" max="5351" width="10.140625" style="652" customWidth="1"/>
    <col min="5352" max="5352" width="6.5703125" style="652" customWidth="1"/>
    <col min="5353" max="5353" width="1.140625" style="652" customWidth="1"/>
    <col min="5354" max="5354" width="24.5703125" style="652" customWidth="1"/>
    <col min="5355" max="5355" width="9.85546875" style="652" customWidth="1"/>
    <col min="5356" max="5356" width="10.7109375" style="652" customWidth="1"/>
    <col min="5357" max="5357" width="10.85546875" style="652" customWidth="1"/>
    <col min="5358" max="5358" width="11.140625" style="652" customWidth="1"/>
    <col min="5359" max="5359" width="9.85546875" style="652" customWidth="1"/>
    <col min="5360" max="5360" width="1" style="652" customWidth="1"/>
    <col min="5361" max="5361" width="16.5703125" style="652" customWidth="1"/>
    <col min="5362" max="5362" width="0.5703125" style="652" customWidth="1"/>
    <col min="5363" max="5363" width="0.7109375" style="652" customWidth="1"/>
    <col min="5364" max="5364" width="27.85546875" style="652" customWidth="1"/>
    <col min="5365" max="5365" width="0.85546875" style="652" customWidth="1"/>
    <col min="5366" max="5366" width="27.42578125" style="652" customWidth="1"/>
    <col min="5367" max="5367" width="14.7109375" style="652" customWidth="1"/>
    <col min="5368" max="5368" width="0.42578125" style="652" customWidth="1"/>
    <col min="5369" max="5369" width="0.7109375" style="652" customWidth="1"/>
    <col min="5370" max="5370" width="21.7109375" style="652" customWidth="1"/>
    <col min="5371" max="5371" width="1.28515625" style="652" customWidth="1"/>
    <col min="5372" max="5372" width="21.140625" style="652" customWidth="1"/>
    <col min="5373" max="5577" width="11.42578125" style="652"/>
    <col min="5578" max="5578" width="0.7109375" style="652" customWidth="1"/>
    <col min="5579" max="5580" width="1.5703125" style="652" customWidth="1"/>
    <col min="5581" max="5581" width="16.42578125" style="652" customWidth="1"/>
    <col min="5582" max="5584" width="10.42578125" style="652" customWidth="1"/>
    <col min="5585" max="5585" width="8.7109375" style="652" customWidth="1"/>
    <col min="5586" max="5586" width="0.7109375" style="652" customWidth="1"/>
    <col min="5587" max="5587" width="3.140625" style="652" customWidth="1"/>
    <col min="5588" max="5588" width="1.140625" style="652" customWidth="1"/>
    <col min="5589" max="5589" width="18" style="652" customWidth="1"/>
    <col min="5590" max="5590" width="9.42578125" style="652" customWidth="1"/>
    <col min="5591" max="5591" width="8.7109375" style="652" customWidth="1"/>
    <col min="5592" max="5592" width="9.28515625" style="652" customWidth="1"/>
    <col min="5593" max="5593" width="10.140625" style="652" customWidth="1"/>
    <col min="5594" max="5594" width="5.140625" style="652" customWidth="1"/>
    <col min="5595" max="5595" width="10.140625" style="652" customWidth="1"/>
    <col min="5596" max="5596" width="6.42578125" style="652" customWidth="1"/>
    <col min="5597" max="5597" width="11.42578125" style="652"/>
    <col min="5598" max="5598" width="1.28515625" style="652" customWidth="1"/>
    <col min="5599" max="5599" width="1.42578125" style="652" customWidth="1"/>
    <col min="5600" max="5600" width="8.28515625" style="652" customWidth="1"/>
    <col min="5601" max="5601" width="11.42578125" style="652"/>
    <col min="5602" max="5603" width="10.7109375" style="652" customWidth="1"/>
    <col min="5604" max="5604" width="10.28515625" style="652" customWidth="1"/>
    <col min="5605" max="5605" width="11.28515625" style="652" customWidth="1"/>
    <col min="5606" max="5606" width="7.7109375" style="652" customWidth="1"/>
    <col min="5607" max="5607" width="10.140625" style="652" customWidth="1"/>
    <col min="5608" max="5608" width="6.5703125" style="652" customWidth="1"/>
    <col min="5609" max="5609" width="1.140625" style="652" customWidth="1"/>
    <col min="5610" max="5610" width="24.5703125" style="652" customWidth="1"/>
    <col min="5611" max="5611" width="9.85546875" style="652" customWidth="1"/>
    <col min="5612" max="5612" width="10.7109375" style="652" customWidth="1"/>
    <col min="5613" max="5613" width="10.85546875" style="652" customWidth="1"/>
    <col min="5614" max="5614" width="11.140625" style="652" customWidth="1"/>
    <col min="5615" max="5615" width="9.85546875" style="652" customWidth="1"/>
    <col min="5616" max="5616" width="1" style="652" customWidth="1"/>
    <col min="5617" max="5617" width="16.5703125" style="652" customWidth="1"/>
    <col min="5618" max="5618" width="0.5703125" style="652" customWidth="1"/>
    <col min="5619" max="5619" width="0.7109375" style="652" customWidth="1"/>
    <col min="5620" max="5620" width="27.85546875" style="652" customWidth="1"/>
    <col min="5621" max="5621" width="0.85546875" style="652" customWidth="1"/>
    <col min="5622" max="5622" width="27.42578125" style="652" customWidth="1"/>
    <col min="5623" max="5623" width="14.7109375" style="652" customWidth="1"/>
    <col min="5624" max="5624" width="0.42578125" style="652" customWidth="1"/>
    <col min="5625" max="5625" width="0.7109375" style="652" customWidth="1"/>
    <col min="5626" max="5626" width="21.7109375" style="652" customWidth="1"/>
    <col min="5627" max="5627" width="1.28515625" style="652" customWidth="1"/>
    <col min="5628" max="5628" width="21.140625" style="652" customWidth="1"/>
    <col min="5629" max="5833" width="11.42578125" style="652"/>
    <col min="5834" max="5834" width="0.7109375" style="652" customWidth="1"/>
    <col min="5835" max="5836" width="1.5703125" style="652" customWidth="1"/>
    <col min="5837" max="5837" width="16.42578125" style="652" customWidth="1"/>
    <col min="5838" max="5840" width="10.42578125" style="652" customWidth="1"/>
    <col min="5841" max="5841" width="8.7109375" style="652" customWidth="1"/>
    <col min="5842" max="5842" width="0.7109375" style="652" customWidth="1"/>
    <col min="5843" max="5843" width="3.140625" style="652" customWidth="1"/>
    <col min="5844" max="5844" width="1.140625" style="652" customWidth="1"/>
    <col min="5845" max="5845" width="18" style="652" customWidth="1"/>
    <col min="5846" max="5846" width="9.42578125" style="652" customWidth="1"/>
    <col min="5847" max="5847" width="8.7109375" style="652" customWidth="1"/>
    <col min="5848" max="5848" width="9.28515625" style="652" customWidth="1"/>
    <col min="5849" max="5849" width="10.140625" style="652" customWidth="1"/>
    <col min="5850" max="5850" width="5.140625" style="652" customWidth="1"/>
    <col min="5851" max="5851" width="10.140625" style="652" customWidth="1"/>
    <col min="5852" max="5852" width="6.42578125" style="652" customWidth="1"/>
    <col min="5853" max="5853" width="11.42578125" style="652"/>
    <col min="5854" max="5854" width="1.28515625" style="652" customWidth="1"/>
    <col min="5855" max="5855" width="1.42578125" style="652" customWidth="1"/>
    <col min="5856" max="5856" width="8.28515625" style="652" customWidth="1"/>
    <col min="5857" max="5857" width="11.42578125" style="652"/>
    <col min="5858" max="5859" width="10.7109375" style="652" customWidth="1"/>
    <col min="5860" max="5860" width="10.28515625" style="652" customWidth="1"/>
    <col min="5861" max="5861" width="11.28515625" style="652" customWidth="1"/>
    <col min="5862" max="5862" width="7.7109375" style="652" customWidth="1"/>
    <col min="5863" max="5863" width="10.140625" style="652" customWidth="1"/>
    <col min="5864" max="5864" width="6.5703125" style="652" customWidth="1"/>
    <col min="5865" max="5865" width="1.140625" style="652" customWidth="1"/>
    <col min="5866" max="5866" width="24.5703125" style="652" customWidth="1"/>
    <col min="5867" max="5867" width="9.85546875" style="652" customWidth="1"/>
    <col min="5868" max="5868" width="10.7109375" style="652" customWidth="1"/>
    <col min="5869" max="5869" width="10.85546875" style="652" customWidth="1"/>
    <col min="5870" max="5870" width="11.140625" style="652" customWidth="1"/>
    <col min="5871" max="5871" width="9.85546875" style="652" customWidth="1"/>
    <col min="5872" max="5872" width="1" style="652" customWidth="1"/>
    <col min="5873" max="5873" width="16.5703125" style="652" customWidth="1"/>
    <col min="5874" max="5874" width="0.5703125" style="652" customWidth="1"/>
    <col min="5875" max="5875" width="0.7109375" style="652" customWidth="1"/>
    <col min="5876" max="5876" width="27.85546875" style="652" customWidth="1"/>
    <col min="5877" max="5877" width="0.85546875" style="652" customWidth="1"/>
    <col min="5878" max="5878" width="27.42578125" style="652" customWidth="1"/>
    <col min="5879" max="5879" width="14.7109375" style="652" customWidth="1"/>
    <col min="5880" max="5880" width="0.42578125" style="652" customWidth="1"/>
    <col min="5881" max="5881" width="0.7109375" style="652" customWidth="1"/>
    <col min="5882" max="5882" width="21.7109375" style="652" customWidth="1"/>
    <col min="5883" max="5883" width="1.28515625" style="652" customWidth="1"/>
    <col min="5884" max="5884" width="21.140625" style="652" customWidth="1"/>
    <col min="5885" max="6089" width="11.42578125" style="652"/>
    <col min="6090" max="6090" width="0.7109375" style="652" customWidth="1"/>
    <col min="6091" max="6092" width="1.5703125" style="652" customWidth="1"/>
    <col min="6093" max="6093" width="16.42578125" style="652" customWidth="1"/>
    <col min="6094" max="6096" width="10.42578125" style="652" customWidth="1"/>
    <col min="6097" max="6097" width="8.7109375" style="652" customWidth="1"/>
    <col min="6098" max="6098" width="0.7109375" style="652" customWidth="1"/>
    <col min="6099" max="6099" width="3.140625" style="652" customWidth="1"/>
    <col min="6100" max="6100" width="1.140625" style="652" customWidth="1"/>
    <col min="6101" max="6101" width="18" style="652" customWidth="1"/>
    <col min="6102" max="6102" width="9.42578125" style="652" customWidth="1"/>
    <col min="6103" max="6103" width="8.7109375" style="652" customWidth="1"/>
    <col min="6104" max="6104" width="9.28515625" style="652" customWidth="1"/>
    <col min="6105" max="6105" width="10.140625" style="652" customWidth="1"/>
    <col min="6106" max="6106" width="5.140625" style="652" customWidth="1"/>
    <col min="6107" max="6107" width="10.140625" style="652" customWidth="1"/>
    <col min="6108" max="6108" width="6.42578125" style="652" customWidth="1"/>
    <col min="6109" max="6109" width="11.42578125" style="652"/>
    <col min="6110" max="6110" width="1.28515625" style="652" customWidth="1"/>
    <col min="6111" max="6111" width="1.42578125" style="652" customWidth="1"/>
    <col min="6112" max="6112" width="8.28515625" style="652" customWidth="1"/>
    <col min="6113" max="6113" width="11.42578125" style="652"/>
    <col min="6114" max="6115" width="10.7109375" style="652" customWidth="1"/>
    <col min="6116" max="6116" width="10.28515625" style="652" customWidth="1"/>
    <col min="6117" max="6117" width="11.28515625" style="652" customWidth="1"/>
    <col min="6118" max="6118" width="7.7109375" style="652" customWidth="1"/>
    <col min="6119" max="6119" width="10.140625" style="652" customWidth="1"/>
    <col min="6120" max="6120" width="6.5703125" style="652" customWidth="1"/>
    <col min="6121" max="6121" width="1.140625" style="652" customWidth="1"/>
    <col min="6122" max="6122" width="24.5703125" style="652" customWidth="1"/>
    <col min="6123" max="6123" width="9.85546875" style="652" customWidth="1"/>
    <col min="6124" max="6124" width="10.7109375" style="652" customWidth="1"/>
    <col min="6125" max="6125" width="10.85546875" style="652" customWidth="1"/>
    <col min="6126" max="6126" width="11.140625" style="652" customWidth="1"/>
    <col min="6127" max="6127" width="9.85546875" style="652" customWidth="1"/>
    <col min="6128" max="6128" width="1" style="652" customWidth="1"/>
    <col min="6129" max="6129" width="16.5703125" style="652" customWidth="1"/>
    <col min="6130" max="6130" width="0.5703125" style="652" customWidth="1"/>
    <col min="6131" max="6131" width="0.7109375" style="652" customWidth="1"/>
    <col min="6132" max="6132" width="27.85546875" style="652" customWidth="1"/>
    <col min="6133" max="6133" width="0.85546875" style="652" customWidth="1"/>
    <col min="6134" max="6134" width="27.42578125" style="652" customWidth="1"/>
    <col min="6135" max="6135" width="14.7109375" style="652" customWidth="1"/>
    <col min="6136" max="6136" width="0.42578125" style="652" customWidth="1"/>
    <col min="6137" max="6137" width="0.7109375" style="652" customWidth="1"/>
    <col min="6138" max="6138" width="21.7109375" style="652" customWidth="1"/>
    <col min="6139" max="6139" width="1.28515625" style="652" customWidth="1"/>
    <col min="6140" max="6140" width="21.140625" style="652" customWidth="1"/>
    <col min="6141" max="6345" width="11.42578125" style="652"/>
    <col min="6346" max="6346" width="0.7109375" style="652" customWidth="1"/>
    <col min="6347" max="6348" width="1.5703125" style="652" customWidth="1"/>
    <col min="6349" max="6349" width="16.42578125" style="652" customWidth="1"/>
    <col min="6350" max="6352" width="10.42578125" style="652" customWidth="1"/>
    <col min="6353" max="6353" width="8.7109375" style="652" customWidth="1"/>
    <col min="6354" max="6354" width="0.7109375" style="652" customWidth="1"/>
    <col min="6355" max="6355" width="3.140625" style="652" customWidth="1"/>
    <col min="6356" max="6356" width="1.140625" style="652" customWidth="1"/>
    <col min="6357" max="6357" width="18" style="652" customWidth="1"/>
    <col min="6358" max="6358" width="9.42578125" style="652" customWidth="1"/>
    <col min="6359" max="6359" width="8.7109375" style="652" customWidth="1"/>
    <col min="6360" max="6360" width="9.28515625" style="652" customWidth="1"/>
    <col min="6361" max="6361" width="10.140625" style="652" customWidth="1"/>
    <col min="6362" max="6362" width="5.140625" style="652" customWidth="1"/>
    <col min="6363" max="6363" width="10.140625" style="652" customWidth="1"/>
    <col min="6364" max="6364" width="6.42578125" style="652" customWidth="1"/>
    <col min="6365" max="6365" width="11.42578125" style="652"/>
    <col min="6366" max="6366" width="1.28515625" style="652" customWidth="1"/>
    <col min="6367" max="6367" width="1.42578125" style="652" customWidth="1"/>
    <col min="6368" max="6368" width="8.28515625" style="652" customWidth="1"/>
    <col min="6369" max="6369" width="11.42578125" style="652"/>
    <col min="6370" max="6371" width="10.7109375" style="652" customWidth="1"/>
    <col min="6372" max="6372" width="10.28515625" style="652" customWidth="1"/>
    <col min="6373" max="6373" width="11.28515625" style="652" customWidth="1"/>
    <col min="6374" max="6374" width="7.7109375" style="652" customWidth="1"/>
    <col min="6375" max="6375" width="10.140625" style="652" customWidth="1"/>
    <col min="6376" max="6376" width="6.5703125" style="652" customWidth="1"/>
    <col min="6377" max="6377" width="1.140625" style="652" customWidth="1"/>
    <col min="6378" max="6378" width="24.5703125" style="652" customWidth="1"/>
    <col min="6379" max="6379" width="9.85546875" style="652" customWidth="1"/>
    <col min="6380" max="6380" width="10.7109375" style="652" customWidth="1"/>
    <col min="6381" max="6381" width="10.85546875" style="652" customWidth="1"/>
    <col min="6382" max="6382" width="11.140625" style="652" customWidth="1"/>
    <col min="6383" max="6383" width="9.85546875" style="652" customWidth="1"/>
    <col min="6384" max="6384" width="1" style="652" customWidth="1"/>
    <col min="6385" max="6385" width="16.5703125" style="652" customWidth="1"/>
    <col min="6386" max="6386" width="0.5703125" style="652" customWidth="1"/>
    <col min="6387" max="6387" width="0.7109375" style="652" customWidth="1"/>
    <col min="6388" max="6388" width="27.85546875" style="652" customWidth="1"/>
    <col min="6389" max="6389" width="0.85546875" style="652" customWidth="1"/>
    <col min="6390" max="6390" width="27.42578125" style="652" customWidth="1"/>
    <col min="6391" max="6391" width="14.7109375" style="652" customWidth="1"/>
    <col min="6392" max="6392" width="0.42578125" style="652" customWidth="1"/>
    <col min="6393" max="6393" width="0.7109375" style="652" customWidth="1"/>
    <col min="6394" max="6394" width="21.7109375" style="652" customWidth="1"/>
    <col min="6395" max="6395" width="1.28515625" style="652" customWidth="1"/>
    <col min="6396" max="6396" width="21.140625" style="652" customWidth="1"/>
    <col min="6397" max="6601" width="11.42578125" style="652"/>
    <col min="6602" max="6602" width="0.7109375" style="652" customWidth="1"/>
    <col min="6603" max="6604" width="1.5703125" style="652" customWidth="1"/>
    <col min="6605" max="6605" width="16.42578125" style="652" customWidth="1"/>
    <col min="6606" max="6608" width="10.42578125" style="652" customWidth="1"/>
    <col min="6609" max="6609" width="8.7109375" style="652" customWidth="1"/>
    <col min="6610" max="6610" width="0.7109375" style="652" customWidth="1"/>
    <col min="6611" max="6611" width="3.140625" style="652" customWidth="1"/>
    <col min="6612" max="6612" width="1.140625" style="652" customWidth="1"/>
    <col min="6613" max="6613" width="18" style="652" customWidth="1"/>
    <col min="6614" max="6614" width="9.42578125" style="652" customWidth="1"/>
    <col min="6615" max="6615" width="8.7109375" style="652" customWidth="1"/>
    <col min="6616" max="6616" width="9.28515625" style="652" customWidth="1"/>
    <col min="6617" max="6617" width="10.140625" style="652" customWidth="1"/>
    <col min="6618" max="6618" width="5.140625" style="652" customWidth="1"/>
    <col min="6619" max="6619" width="10.140625" style="652" customWidth="1"/>
    <col min="6620" max="6620" width="6.42578125" style="652" customWidth="1"/>
    <col min="6621" max="6621" width="11.42578125" style="652"/>
    <col min="6622" max="6622" width="1.28515625" style="652" customWidth="1"/>
    <col min="6623" max="6623" width="1.42578125" style="652" customWidth="1"/>
    <col min="6624" max="6624" width="8.28515625" style="652" customWidth="1"/>
    <col min="6625" max="6625" width="11.42578125" style="652"/>
    <col min="6626" max="6627" width="10.7109375" style="652" customWidth="1"/>
    <col min="6628" max="6628" width="10.28515625" style="652" customWidth="1"/>
    <col min="6629" max="6629" width="11.28515625" style="652" customWidth="1"/>
    <col min="6630" max="6630" width="7.7109375" style="652" customWidth="1"/>
    <col min="6631" max="6631" width="10.140625" style="652" customWidth="1"/>
    <col min="6632" max="6632" width="6.5703125" style="652" customWidth="1"/>
    <col min="6633" max="6633" width="1.140625" style="652" customWidth="1"/>
    <col min="6634" max="6634" width="24.5703125" style="652" customWidth="1"/>
    <col min="6635" max="6635" width="9.85546875" style="652" customWidth="1"/>
    <col min="6636" max="6636" width="10.7109375" style="652" customWidth="1"/>
    <col min="6637" max="6637" width="10.85546875" style="652" customWidth="1"/>
    <col min="6638" max="6638" width="11.140625" style="652" customWidth="1"/>
    <col min="6639" max="6639" width="9.85546875" style="652" customWidth="1"/>
    <col min="6640" max="6640" width="1" style="652" customWidth="1"/>
    <col min="6641" max="6641" width="16.5703125" style="652" customWidth="1"/>
    <col min="6642" max="6642" width="0.5703125" style="652" customWidth="1"/>
    <col min="6643" max="6643" width="0.7109375" style="652" customWidth="1"/>
    <col min="6644" max="6644" width="27.85546875" style="652" customWidth="1"/>
    <col min="6645" max="6645" width="0.85546875" style="652" customWidth="1"/>
    <col min="6646" max="6646" width="27.42578125" style="652" customWidth="1"/>
    <col min="6647" max="6647" width="14.7109375" style="652" customWidth="1"/>
    <col min="6648" max="6648" width="0.42578125" style="652" customWidth="1"/>
    <col min="6649" max="6649" width="0.7109375" style="652" customWidth="1"/>
    <col min="6650" max="6650" width="21.7109375" style="652" customWidth="1"/>
    <col min="6651" max="6651" width="1.28515625" style="652" customWidth="1"/>
    <col min="6652" max="6652" width="21.140625" style="652" customWidth="1"/>
    <col min="6653" max="6857" width="11.42578125" style="652"/>
    <col min="6858" max="6858" width="0.7109375" style="652" customWidth="1"/>
    <col min="6859" max="6860" width="1.5703125" style="652" customWidth="1"/>
    <col min="6861" max="6861" width="16.42578125" style="652" customWidth="1"/>
    <col min="6862" max="6864" width="10.42578125" style="652" customWidth="1"/>
    <col min="6865" max="6865" width="8.7109375" style="652" customWidth="1"/>
    <col min="6866" max="6866" width="0.7109375" style="652" customWidth="1"/>
    <col min="6867" max="6867" width="3.140625" style="652" customWidth="1"/>
    <col min="6868" max="6868" width="1.140625" style="652" customWidth="1"/>
    <col min="6869" max="6869" width="18" style="652" customWidth="1"/>
    <col min="6870" max="6870" width="9.42578125" style="652" customWidth="1"/>
    <col min="6871" max="6871" width="8.7109375" style="652" customWidth="1"/>
    <col min="6872" max="6872" width="9.28515625" style="652" customWidth="1"/>
    <col min="6873" max="6873" width="10.140625" style="652" customWidth="1"/>
    <col min="6874" max="6874" width="5.140625" style="652" customWidth="1"/>
    <col min="6875" max="6875" width="10.140625" style="652" customWidth="1"/>
    <col min="6876" max="6876" width="6.42578125" style="652" customWidth="1"/>
    <col min="6877" max="6877" width="11.42578125" style="652"/>
    <col min="6878" max="6878" width="1.28515625" style="652" customWidth="1"/>
    <col min="6879" max="6879" width="1.42578125" style="652" customWidth="1"/>
    <col min="6880" max="6880" width="8.28515625" style="652" customWidth="1"/>
    <col min="6881" max="6881" width="11.42578125" style="652"/>
    <col min="6882" max="6883" width="10.7109375" style="652" customWidth="1"/>
    <col min="6884" max="6884" width="10.28515625" style="652" customWidth="1"/>
    <col min="6885" max="6885" width="11.28515625" style="652" customWidth="1"/>
    <col min="6886" max="6886" width="7.7109375" style="652" customWidth="1"/>
    <col min="6887" max="6887" width="10.140625" style="652" customWidth="1"/>
    <col min="6888" max="6888" width="6.5703125" style="652" customWidth="1"/>
    <col min="6889" max="6889" width="1.140625" style="652" customWidth="1"/>
    <col min="6890" max="6890" width="24.5703125" style="652" customWidth="1"/>
    <col min="6891" max="6891" width="9.85546875" style="652" customWidth="1"/>
    <col min="6892" max="6892" width="10.7109375" style="652" customWidth="1"/>
    <col min="6893" max="6893" width="10.85546875" style="652" customWidth="1"/>
    <col min="6894" max="6894" width="11.140625" style="652" customWidth="1"/>
    <col min="6895" max="6895" width="9.85546875" style="652" customWidth="1"/>
    <col min="6896" max="6896" width="1" style="652" customWidth="1"/>
    <col min="6897" max="6897" width="16.5703125" style="652" customWidth="1"/>
    <col min="6898" max="6898" width="0.5703125" style="652" customWidth="1"/>
    <col min="6899" max="6899" width="0.7109375" style="652" customWidth="1"/>
    <col min="6900" max="6900" width="27.85546875" style="652" customWidth="1"/>
    <col min="6901" max="6901" width="0.85546875" style="652" customWidth="1"/>
    <col min="6902" max="6902" width="27.42578125" style="652" customWidth="1"/>
    <col min="6903" max="6903" width="14.7109375" style="652" customWidth="1"/>
    <col min="6904" max="6904" width="0.42578125" style="652" customWidth="1"/>
    <col min="6905" max="6905" width="0.7109375" style="652" customWidth="1"/>
    <col min="6906" max="6906" width="21.7109375" style="652" customWidth="1"/>
    <col min="6907" max="6907" width="1.28515625" style="652" customWidth="1"/>
    <col min="6908" max="6908" width="21.140625" style="652" customWidth="1"/>
    <col min="6909" max="7113" width="11.42578125" style="652"/>
    <col min="7114" max="7114" width="0.7109375" style="652" customWidth="1"/>
    <col min="7115" max="7116" width="1.5703125" style="652" customWidth="1"/>
    <col min="7117" max="7117" width="16.42578125" style="652" customWidth="1"/>
    <col min="7118" max="7120" width="10.42578125" style="652" customWidth="1"/>
    <col min="7121" max="7121" width="8.7109375" style="652" customWidth="1"/>
    <col min="7122" max="7122" width="0.7109375" style="652" customWidth="1"/>
    <col min="7123" max="7123" width="3.140625" style="652" customWidth="1"/>
    <col min="7124" max="7124" width="1.140625" style="652" customWidth="1"/>
    <col min="7125" max="7125" width="18" style="652" customWidth="1"/>
    <col min="7126" max="7126" width="9.42578125" style="652" customWidth="1"/>
    <col min="7127" max="7127" width="8.7109375" style="652" customWidth="1"/>
    <col min="7128" max="7128" width="9.28515625" style="652" customWidth="1"/>
    <col min="7129" max="7129" width="10.140625" style="652" customWidth="1"/>
    <col min="7130" max="7130" width="5.140625" style="652" customWidth="1"/>
    <col min="7131" max="7131" width="10.140625" style="652" customWidth="1"/>
    <col min="7132" max="7132" width="6.42578125" style="652" customWidth="1"/>
    <col min="7133" max="7133" width="11.42578125" style="652"/>
    <col min="7134" max="7134" width="1.28515625" style="652" customWidth="1"/>
    <col min="7135" max="7135" width="1.42578125" style="652" customWidth="1"/>
    <col min="7136" max="7136" width="8.28515625" style="652" customWidth="1"/>
    <col min="7137" max="7137" width="11.42578125" style="652"/>
    <col min="7138" max="7139" width="10.7109375" style="652" customWidth="1"/>
    <col min="7140" max="7140" width="10.28515625" style="652" customWidth="1"/>
    <col min="7141" max="7141" width="11.28515625" style="652" customWidth="1"/>
    <col min="7142" max="7142" width="7.7109375" style="652" customWidth="1"/>
    <col min="7143" max="7143" width="10.140625" style="652" customWidth="1"/>
    <col min="7144" max="7144" width="6.5703125" style="652" customWidth="1"/>
    <col min="7145" max="7145" width="1.140625" style="652" customWidth="1"/>
    <col min="7146" max="7146" width="24.5703125" style="652" customWidth="1"/>
    <col min="7147" max="7147" width="9.85546875" style="652" customWidth="1"/>
    <col min="7148" max="7148" width="10.7109375" style="652" customWidth="1"/>
    <col min="7149" max="7149" width="10.85546875" style="652" customWidth="1"/>
    <col min="7150" max="7150" width="11.140625" style="652" customWidth="1"/>
    <col min="7151" max="7151" width="9.85546875" style="652" customWidth="1"/>
    <col min="7152" max="7152" width="1" style="652" customWidth="1"/>
    <col min="7153" max="7153" width="16.5703125" style="652" customWidth="1"/>
    <col min="7154" max="7154" width="0.5703125" style="652" customWidth="1"/>
    <col min="7155" max="7155" width="0.7109375" style="652" customWidth="1"/>
    <col min="7156" max="7156" width="27.85546875" style="652" customWidth="1"/>
    <col min="7157" max="7157" width="0.85546875" style="652" customWidth="1"/>
    <col min="7158" max="7158" width="27.42578125" style="652" customWidth="1"/>
    <col min="7159" max="7159" width="14.7109375" style="652" customWidth="1"/>
    <col min="7160" max="7160" width="0.42578125" style="652" customWidth="1"/>
    <col min="7161" max="7161" width="0.7109375" style="652" customWidth="1"/>
    <col min="7162" max="7162" width="21.7109375" style="652" customWidth="1"/>
    <col min="7163" max="7163" width="1.28515625" style="652" customWidth="1"/>
    <col min="7164" max="7164" width="21.140625" style="652" customWidth="1"/>
    <col min="7165" max="7369" width="11.42578125" style="652"/>
    <col min="7370" max="7370" width="0.7109375" style="652" customWidth="1"/>
    <col min="7371" max="7372" width="1.5703125" style="652" customWidth="1"/>
    <col min="7373" max="7373" width="16.42578125" style="652" customWidth="1"/>
    <col min="7374" max="7376" width="10.42578125" style="652" customWidth="1"/>
    <col min="7377" max="7377" width="8.7109375" style="652" customWidth="1"/>
    <col min="7378" max="7378" width="0.7109375" style="652" customWidth="1"/>
    <col min="7379" max="7379" width="3.140625" style="652" customWidth="1"/>
    <col min="7380" max="7380" width="1.140625" style="652" customWidth="1"/>
    <col min="7381" max="7381" width="18" style="652" customWidth="1"/>
    <col min="7382" max="7382" width="9.42578125" style="652" customWidth="1"/>
    <col min="7383" max="7383" width="8.7109375" style="652" customWidth="1"/>
    <col min="7384" max="7384" width="9.28515625" style="652" customWidth="1"/>
    <col min="7385" max="7385" width="10.140625" style="652" customWidth="1"/>
    <col min="7386" max="7386" width="5.140625" style="652" customWidth="1"/>
    <col min="7387" max="7387" width="10.140625" style="652" customWidth="1"/>
    <col min="7388" max="7388" width="6.42578125" style="652" customWidth="1"/>
    <col min="7389" max="7389" width="11.42578125" style="652"/>
    <col min="7390" max="7390" width="1.28515625" style="652" customWidth="1"/>
    <col min="7391" max="7391" width="1.42578125" style="652" customWidth="1"/>
    <col min="7392" max="7392" width="8.28515625" style="652" customWidth="1"/>
    <col min="7393" max="7393" width="11.42578125" style="652"/>
    <col min="7394" max="7395" width="10.7109375" style="652" customWidth="1"/>
    <col min="7396" max="7396" width="10.28515625" style="652" customWidth="1"/>
    <col min="7397" max="7397" width="11.28515625" style="652" customWidth="1"/>
    <col min="7398" max="7398" width="7.7109375" style="652" customWidth="1"/>
    <col min="7399" max="7399" width="10.140625" style="652" customWidth="1"/>
    <col min="7400" max="7400" width="6.5703125" style="652" customWidth="1"/>
    <col min="7401" max="7401" width="1.140625" style="652" customWidth="1"/>
    <col min="7402" max="7402" width="24.5703125" style="652" customWidth="1"/>
    <col min="7403" max="7403" width="9.85546875" style="652" customWidth="1"/>
    <col min="7404" max="7404" width="10.7109375" style="652" customWidth="1"/>
    <col min="7405" max="7405" width="10.85546875" style="652" customWidth="1"/>
    <col min="7406" max="7406" width="11.140625" style="652" customWidth="1"/>
    <col min="7407" max="7407" width="9.85546875" style="652" customWidth="1"/>
    <col min="7408" max="7408" width="1" style="652" customWidth="1"/>
    <col min="7409" max="7409" width="16.5703125" style="652" customWidth="1"/>
    <col min="7410" max="7410" width="0.5703125" style="652" customWidth="1"/>
    <col min="7411" max="7411" width="0.7109375" style="652" customWidth="1"/>
    <col min="7412" max="7412" width="27.85546875" style="652" customWidth="1"/>
    <col min="7413" max="7413" width="0.85546875" style="652" customWidth="1"/>
    <col min="7414" max="7414" width="27.42578125" style="652" customWidth="1"/>
    <col min="7415" max="7415" width="14.7109375" style="652" customWidth="1"/>
    <col min="7416" max="7416" width="0.42578125" style="652" customWidth="1"/>
    <col min="7417" max="7417" width="0.7109375" style="652" customWidth="1"/>
    <col min="7418" max="7418" width="21.7109375" style="652" customWidth="1"/>
    <col min="7419" max="7419" width="1.28515625" style="652" customWidth="1"/>
    <col min="7420" max="7420" width="21.140625" style="652" customWidth="1"/>
    <col min="7421" max="7625" width="11.42578125" style="652"/>
    <col min="7626" max="7626" width="0.7109375" style="652" customWidth="1"/>
    <col min="7627" max="7628" width="1.5703125" style="652" customWidth="1"/>
    <col min="7629" max="7629" width="16.42578125" style="652" customWidth="1"/>
    <col min="7630" max="7632" width="10.42578125" style="652" customWidth="1"/>
    <col min="7633" max="7633" width="8.7109375" style="652" customWidth="1"/>
    <col min="7634" max="7634" width="0.7109375" style="652" customWidth="1"/>
    <col min="7635" max="7635" width="3.140625" style="652" customWidth="1"/>
    <col min="7636" max="7636" width="1.140625" style="652" customWidth="1"/>
    <col min="7637" max="7637" width="18" style="652" customWidth="1"/>
    <col min="7638" max="7638" width="9.42578125" style="652" customWidth="1"/>
    <col min="7639" max="7639" width="8.7109375" style="652" customWidth="1"/>
    <col min="7640" max="7640" width="9.28515625" style="652" customWidth="1"/>
    <col min="7641" max="7641" width="10.140625" style="652" customWidth="1"/>
    <col min="7642" max="7642" width="5.140625" style="652" customWidth="1"/>
    <col min="7643" max="7643" width="10.140625" style="652" customWidth="1"/>
    <col min="7644" max="7644" width="6.42578125" style="652" customWidth="1"/>
    <col min="7645" max="7645" width="11.42578125" style="652"/>
    <col min="7646" max="7646" width="1.28515625" style="652" customWidth="1"/>
    <col min="7647" max="7647" width="1.42578125" style="652" customWidth="1"/>
    <col min="7648" max="7648" width="8.28515625" style="652" customWidth="1"/>
    <col min="7649" max="7649" width="11.42578125" style="652"/>
    <col min="7650" max="7651" width="10.7109375" style="652" customWidth="1"/>
    <col min="7652" max="7652" width="10.28515625" style="652" customWidth="1"/>
    <col min="7653" max="7653" width="11.28515625" style="652" customWidth="1"/>
    <col min="7654" max="7654" width="7.7109375" style="652" customWidth="1"/>
    <col min="7655" max="7655" width="10.140625" style="652" customWidth="1"/>
    <col min="7656" max="7656" width="6.5703125" style="652" customWidth="1"/>
    <col min="7657" max="7657" width="1.140625" style="652" customWidth="1"/>
    <col min="7658" max="7658" width="24.5703125" style="652" customWidth="1"/>
    <col min="7659" max="7659" width="9.85546875" style="652" customWidth="1"/>
    <col min="7660" max="7660" width="10.7109375" style="652" customWidth="1"/>
    <col min="7661" max="7661" width="10.85546875" style="652" customWidth="1"/>
    <col min="7662" max="7662" width="11.140625" style="652" customWidth="1"/>
    <col min="7663" max="7663" width="9.85546875" style="652" customWidth="1"/>
    <col min="7664" max="7664" width="1" style="652" customWidth="1"/>
    <col min="7665" max="7665" width="16.5703125" style="652" customWidth="1"/>
    <col min="7666" max="7666" width="0.5703125" style="652" customWidth="1"/>
    <col min="7667" max="7667" width="0.7109375" style="652" customWidth="1"/>
    <col min="7668" max="7668" width="27.85546875" style="652" customWidth="1"/>
    <col min="7669" max="7669" width="0.85546875" style="652" customWidth="1"/>
    <col min="7670" max="7670" width="27.42578125" style="652" customWidth="1"/>
    <col min="7671" max="7671" width="14.7109375" style="652" customWidth="1"/>
    <col min="7672" max="7672" width="0.42578125" style="652" customWidth="1"/>
    <col min="7673" max="7673" width="0.7109375" style="652" customWidth="1"/>
    <col min="7674" max="7674" width="21.7109375" style="652" customWidth="1"/>
    <col min="7675" max="7675" width="1.28515625" style="652" customWidth="1"/>
    <col min="7676" max="7676" width="21.140625" style="652" customWidth="1"/>
    <col min="7677" max="7881" width="11.42578125" style="652"/>
    <col min="7882" max="7882" width="0.7109375" style="652" customWidth="1"/>
    <col min="7883" max="7884" width="1.5703125" style="652" customWidth="1"/>
    <col min="7885" max="7885" width="16.42578125" style="652" customWidth="1"/>
    <col min="7886" max="7888" width="10.42578125" style="652" customWidth="1"/>
    <col min="7889" max="7889" width="8.7109375" style="652" customWidth="1"/>
    <col min="7890" max="7890" width="0.7109375" style="652" customWidth="1"/>
    <col min="7891" max="7891" width="3.140625" style="652" customWidth="1"/>
    <col min="7892" max="7892" width="1.140625" style="652" customWidth="1"/>
    <col min="7893" max="7893" width="18" style="652" customWidth="1"/>
    <col min="7894" max="7894" width="9.42578125" style="652" customWidth="1"/>
    <col min="7895" max="7895" width="8.7109375" style="652" customWidth="1"/>
    <col min="7896" max="7896" width="9.28515625" style="652" customWidth="1"/>
    <col min="7897" max="7897" width="10.140625" style="652" customWidth="1"/>
    <col min="7898" max="7898" width="5.140625" style="652" customWidth="1"/>
    <col min="7899" max="7899" width="10.140625" style="652" customWidth="1"/>
    <col min="7900" max="7900" width="6.42578125" style="652" customWidth="1"/>
    <col min="7901" max="7901" width="11.42578125" style="652"/>
    <col min="7902" max="7902" width="1.28515625" style="652" customWidth="1"/>
    <col min="7903" max="7903" width="1.42578125" style="652" customWidth="1"/>
    <col min="7904" max="7904" width="8.28515625" style="652" customWidth="1"/>
    <col min="7905" max="7905" width="11.42578125" style="652"/>
    <col min="7906" max="7907" width="10.7109375" style="652" customWidth="1"/>
    <col min="7908" max="7908" width="10.28515625" style="652" customWidth="1"/>
    <col min="7909" max="7909" width="11.28515625" style="652" customWidth="1"/>
    <col min="7910" max="7910" width="7.7109375" style="652" customWidth="1"/>
    <col min="7911" max="7911" width="10.140625" style="652" customWidth="1"/>
    <col min="7912" max="7912" width="6.5703125" style="652" customWidth="1"/>
    <col min="7913" max="7913" width="1.140625" style="652" customWidth="1"/>
    <col min="7914" max="7914" width="24.5703125" style="652" customWidth="1"/>
    <col min="7915" max="7915" width="9.85546875" style="652" customWidth="1"/>
    <col min="7916" max="7916" width="10.7109375" style="652" customWidth="1"/>
    <col min="7917" max="7917" width="10.85546875" style="652" customWidth="1"/>
    <col min="7918" max="7918" width="11.140625" style="652" customWidth="1"/>
    <col min="7919" max="7919" width="9.85546875" style="652" customWidth="1"/>
    <col min="7920" max="7920" width="1" style="652" customWidth="1"/>
    <col min="7921" max="7921" width="16.5703125" style="652" customWidth="1"/>
    <col min="7922" max="7922" width="0.5703125" style="652" customWidth="1"/>
    <col min="7923" max="7923" width="0.7109375" style="652" customWidth="1"/>
    <col min="7924" max="7924" width="27.85546875" style="652" customWidth="1"/>
    <col min="7925" max="7925" width="0.85546875" style="652" customWidth="1"/>
    <col min="7926" max="7926" width="27.42578125" style="652" customWidth="1"/>
    <col min="7927" max="7927" width="14.7109375" style="652" customWidth="1"/>
    <col min="7928" max="7928" width="0.42578125" style="652" customWidth="1"/>
    <col min="7929" max="7929" width="0.7109375" style="652" customWidth="1"/>
    <col min="7930" max="7930" width="21.7109375" style="652" customWidth="1"/>
    <col min="7931" max="7931" width="1.28515625" style="652" customWidth="1"/>
    <col min="7932" max="7932" width="21.140625" style="652" customWidth="1"/>
    <col min="7933" max="8137" width="11.42578125" style="652"/>
    <col min="8138" max="8138" width="0.7109375" style="652" customWidth="1"/>
    <col min="8139" max="8140" width="1.5703125" style="652" customWidth="1"/>
    <col min="8141" max="8141" width="16.42578125" style="652" customWidth="1"/>
    <col min="8142" max="8144" width="10.42578125" style="652" customWidth="1"/>
    <col min="8145" max="8145" width="8.7109375" style="652" customWidth="1"/>
    <col min="8146" max="8146" width="0.7109375" style="652" customWidth="1"/>
    <col min="8147" max="8147" width="3.140625" style="652" customWidth="1"/>
    <col min="8148" max="8148" width="1.140625" style="652" customWidth="1"/>
    <col min="8149" max="8149" width="18" style="652" customWidth="1"/>
    <col min="8150" max="8150" width="9.42578125" style="652" customWidth="1"/>
    <col min="8151" max="8151" width="8.7109375" style="652" customWidth="1"/>
    <col min="8152" max="8152" width="9.28515625" style="652" customWidth="1"/>
    <col min="8153" max="8153" width="10.140625" style="652" customWidth="1"/>
    <col min="8154" max="8154" width="5.140625" style="652" customWidth="1"/>
    <col min="8155" max="8155" width="10.140625" style="652" customWidth="1"/>
    <col min="8156" max="8156" width="6.42578125" style="652" customWidth="1"/>
    <col min="8157" max="8157" width="11.42578125" style="652"/>
    <col min="8158" max="8158" width="1.28515625" style="652" customWidth="1"/>
    <col min="8159" max="8159" width="1.42578125" style="652" customWidth="1"/>
    <col min="8160" max="8160" width="8.28515625" style="652" customWidth="1"/>
    <col min="8161" max="8161" width="11.42578125" style="652"/>
    <col min="8162" max="8163" width="10.7109375" style="652" customWidth="1"/>
    <col min="8164" max="8164" width="10.28515625" style="652" customWidth="1"/>
    <col min="8165" max="8165" width="11.28515625" style="652" customWidth="1"/>
    <col min="8166" max="8166" width="7.7109375" style="652" customWidth="1"/>
    <col min="8167" max="8167" width="10.140625" style="652" customWidth="1"/>
    <col min="8168" max="8168" width="6.5703125" style="652" customWidth="1"/>
    <col min="8169" max="8169" width="1.140625" style="652" customWidth="1"/>
    <col min="8170" max="8170" width="24.5703125" style="652" customWidth="1"/>
    <col min="8171" max="8171" width="9.85546875" style="652" customWidth="1"/>
    <col min="8172" max="8172" width="10.7109375" style="652" customWidth="1"/>
    <col min="8173" max="8173" width="10.85546875" style="652" customWidth="1"/>
    <col min="8174" max="8174" width="11.140625" style="652" customWidth="1"/>
    <col min="8175" max="8175" width="9.85546875" style="652" customWidth="1"/>
    <col min="8176" max="8176" width="1" style="652" customWidth="1"/>
    <col min="8177" max="8177" width="16.5703125" style="652" customWidth="1"/>
    <col min="8178" max="8178" width="0.5703125" style="652" customWidth="1"/>
    <col min="8179" max="8179" width="0.7109375" style="652" customWidth="1"/>
    <col min="8180" max="8180" width="27.85546875" style="652" customWidth="1"/>
    <col min="8181" max="8181" width="0.85546875" style="652" customWidth="1"/>
    <col min="8182" max="8182" width="27.42578125" style="652" customWidth="1"/>
    <col min="8183" max="8183" width="14.7109375" style="652" customWidth="1"/>
    <col min="8184" max="8184" width="0.42578125" style="652" customWidth="1"/>
    <col min="8185" max="8185" width="0.7109375" style="652" customWidth="1"/>
    <col min="8186" max="8186" width="21.7109375" style="652" customWidth="1"/>
    <col min="8187" max="8187" width="1.28515625" style="652" customWidth="1"/>
    <col min="8188" max="8188" width="21.140625" style="652" customWidth="1"/>
    <col min="8189" max="8393" width="11.42578125" style="652"/>
    <col min="8394" max="8394" width="0.7109375" style="652" customWidth="1"/>
    <col min="8395" max="8396" width="1.5703125" style="652" customWidth="1"/>
    <col min="8397" max="8397" width="16.42578125" style="652" customWidth="1"/>
    <col min="8398" max="8400" width="10.42578125" style="652" customWidth="1"/>
    <col min="8401" max="8401" width="8.7109375" style="652" customWidth="1"/>
    <col min="8402" max="8402" width="0.7109375" style="652" customWidth="1"/>
    <col min="8403" max="8403" width="3.140625" style="652" customWidth="1"/>
    <col min="8404" max="8404" width="1.140625" style="652" customWidth="1"/>
    <col min="8405" max="8405" width="18" style="652" customWidth="1"/>
    <col min="8406" max="8406" width="9.42578125" style="652" customWidth="1"/>
    <col min="8407" max="8407" width="8.7109375" style="652" customWidth="1"/>
    <col min="8408" max="8408" width="9.28515625" style="652" customWidth="1"/>
    <col min="8409" max="8409" width="10.140625" style="652" customWidth="1"/>
    <col min="8410" max="8410" width="5.140625" style="652" customWidth="1"/>
    <col min="8411" max="8411" width="10.140625" style="652" customWidth="1"/>
    <col min="8412" max="8412" width="6.42578125" style="652" customWidth="1"/>
    <col min="8413" max="8413" width="11.42578125" style="652"/>
    <col min="8414" max="8414" width="1.28515625" style="652" customWidth="1"/>
    <col min="8415" max="8415" width="1.42578125" style="652" customWidth="1"/>
    <col min="8416" max="8416" width="8.28515625" style="652" customWidth="1"/>
    <col min="8417" max="8417" width="11.42578125" style="652"/>
    <col min="8418" max="8419" width="10.7109375" style="652" customWidth="1"/>
    <col min="8420" max="8420" width="10.28515625" style="652" customWidth="1"/>
    <col min="8421" max="8421" width="11.28515625" style="652" customWidth="1"/>
    <col min="8422" max="8422" width="7.7109375" style="652" customWidth="1"/>
    <col min="8423" max="8423" width="10.140625" style="652" customWidth="1"/>
    <col min="8424" max="8424" width="6.5703125" style="652" customWidth="1"/>
    <col min="8425" max="8425" width="1.140625" style="652" customWidth="1"/>
    <col min="8426" max="8426" width="24.5703125" style="652" customWidth="1"/>
    <col min="8427" max="8427" width="9.85546875" style="652" customWidth="1"/>
    <col min="8428" max="8428" width="10.7109375" style="652" customWidth="1"/>
    <col min="8429" max="8429" width="10.85546875" style="652" customWidth="1"/>
    <col min="8430" max="8430" width="11.140625" style="652" customWidth="1"/>
    <col min="8431" max="8431" width="9.85546875" style="652" customWidth="1"/>
    <col min="8432" max="8432" width="1" style="652" customWidth="1"/>
    <col min="8433" max="8433" width="16.5703125" style="652" customWidth="1"/>
    <col min="8434" max="8434" width="0.5703125" style="652" customWidth="1"/>
    <col min="8435" max="8435" width="0.7109375" style="652" customWidth="1"/>
    <col min="8436" max="8436" width="27.85546875" style="652" customWidth="1"/>
    <col min="8437" max="8437" width="0.85546875" style="652" customWidth="1"/>
    <col min="8438" max="8438" width="27.42578125" style="652" customWidth="1"/>
    <col min="8439" max="8439" width="14.7109375" style="652" customWidth="1"/>
    <col min="8440" max="8440" width="0.42578125" style="652" customWidth="1"/>
    <col min="8441" max="8441" width="0.7109375" style="652" customWidth="1"/>
    <col min="8442" max="8442" width="21.7109375" style="652" customWidth="1"/>
    <col min="8443" max="8443" width="1.28515625" style="652" customWidth="1"/>
    <col min="8444" max="8444" width="21.140625" style="652" customWidth="1"/>
    <col min="8445" max="8649" width="11.42578125" style="652"/>
    <col min="8650" max="8650" width="0.7109375" style="652" customWidth="1"/>
    <col min="8651" max="8652" width="1.5703125" style="652" customWidth="1"/>
    <col min="8653" max="8653" width="16.42578125" style="652" customWidth="1"/>
    <col min="8654" max="8656" width="10.42578125" style="652" customWidth="1"/>
    <col min="8657" max="8657" width="8.7109375" style="652" customWidth="1"/>
    <col min="8658" max="8658" width="0.7109375" style="652" customWidth="1"/>
    <col min="8659" max="8659" width="3.140625" style="652" customWidth="1"/>
    <col min="8660" max="8660" width="1.140625" style="652" customWidth="1"/>
    <col min="8661" max="8661" width="18" style="652" customWidth="1"/>
    <col min="8662" max="8662" width="9.42578125" style="652" customWidth="1"/>
    <col min="8663" max="8663" width="8.7109375" style="652" customWidth="1"/>
    <col min="8664" max="8664" width="9.28515625" style="652" customWidth="1"/>
    <col min="8665" max="8665" width="10.140625" style="652" customWidth="1"/>
    <col min="8666" max="8666" width="5.140625" style="652" customWidth="1"/>
    <col min="8667" max="8667" width="10.140625" style="652" customWidth="1"/>
    <col min="8668" max="8668" width="6.42578125" style="652" customWidth="1"/>
    <col min="8669" max="8669" width="11.42578125" style="652"/>
    <col min="8670" max="8670" width="1.28515625" style="652" customWidth="1"/>
    <col min="8671" max="8671" width="1.42578125" style="652" customWidth="1"/>
    <col min="8672" max="8672" width="8.28515625" style="652" customWidth="1"/>
    <col min="8673" max="8673" width="11.42578125" style="652"/>
    <col min="8674" max="8675" width="10.7109375" style="652" customWidth="1"/>
    <col min="8676" max="8676" width="10.28515625" style="652" customWidth="1"/>
    <col min="8677" max="8677" width="11.28515625" style="652" customWidth="1"/>
    <col min="8678" max="8678" width="7.7109375" style="652" customWidth="1"/>
    <col min="8679" max="8679" width="10.140625" style="652" customWidth="1"/>
    <col min="8680" max="8680" width="6.5703125" style="652" customWidth="1"/>
    <col min="8681" max="8681" width="1.140625" style="652" customWidth="1"/>
    <col min="8682" max="8682" width="24.5703125" style="652" customWidth="1"/>
    <col min="8683" max="8683" width="9.85546875" style="652" customWidth="1"/>
    <col min="8684" max="8684" width="10.7109375" style="652" customWidth="1"/>
    <col min="8685" max="8685" width="10.85546875" style="652" customWidth="1"/>
    <col min="8686" max="8686" width="11.140625" style="652" customWidth="1"/>
    <col min="8687" max="8687" width="9.85546875" style="652" customWidth="1"/>
    <col min="8688" max="8688" width="1" style="652" customWidth="1"/>
    <col min="8689" max="8689" width="16.5703125" style="652" customWidth="1"/>
    <col min="8690" max="8690" width="0.5703125" style="652" customWidth="1"/>
    <col min="8691" max="8691" width="0.7109375" style="652" customWidth="1"/>
    <col min="8692" max="8692" width="27.85546875" style="652" customWidth="1"/>
    <col min="8693" max="8693" width="0.85546875" style="652" customWidth="1"/>
    <col min="8694" max="8694" width="27.42578125" style="652" customWidth="1"/>
    <col min="8695" max="8695" width="14.7109375" style="652" customWidth="1"/>
    <col min="8696" max="8696" width="0.42578125" style="652" customWidth="1"/>
    <col min="8697" max="8697" width="0.7109375" style="652" customWidth="1"/>
    <col min="8698" max="8698" width="21.7109375" style="652" customWidth="1"/>
    <col min="8699" max="8699" width="1.28515625" style="652" customWidth="1"/>
    <col min="8700" max="8700" width="21.140625" style="652" customWidth="1"/>
    <col min="8701" max="8905" width="11.42578125" style="652"/>
    <col min="8906" max="8906" width="0.7109375" style="652" customWidth="1"/>
    <col min="8907" max="8908" width="1.5703125" style="652" customWidth="1"/>
    <col min="8909" max="8909" width="16.42578125" style="652" customWidth="1"/>
    <col min="8910" max="8912" width="10.42578125" style="652" customWidth="1"/>
    <col min="8913" max="8913" width="8.7109375" style="652" customWidth="1"/>
    <col min="8914" max="8914" width="0.7109375" style="652" customWidth="1"/>
    <col min="8915" max="8915" width="3.140625" style="652" customWidth="1"/>
    <col min="8916" max="8916" width="1.140625" style="652" customWidth="1"/>
    <col min="8917" max="8917" width="18" style="652" customWidth="1"/>
    <col min="8918" max="8918" width="9.42578125" style="652" customWidth="1"/>
    <col min="8919" max="8919" width="8.7109375" style="652" customWidth="1"/>
    <col min="8920" max="8920" width="9.28515625" style="652" customWidth="1"/>
    <col min="8921" max="8921" width="10.140625" style="652" customWidth="1"/>
    <col min="8922" max="8922" width="5.140625" style="652" customWidth="1"/>
    <col min="8923" max="8923" width="10.140625" style="652" customWidth="1"/>
    <col min="8924" max="8924" width="6.42578125" style="652" customWidth="1"/>
    <col min="8925" max="8925" width="11.42578125" style="652"/>
    <col min="8926" max="8926" width="1.28515625" style="652" customWidth="1"/>
    <col min="8927" max="8927" width="1.42578125" style="652" customWidth="1"/>
    <col min="8928" max="8928" width="8.28515625" style="652" customWidth="1"/>
    <col min="8929" max="8929" width="11.42578125" style="652"/>
    <col min="8930" max="8931" width="10.7109375" style="652" customWidth="1"/>
    <col min="8932" max="8932" width="10.28515625" style="652" customWidth="1"/>
    <col min="8933" max="8933" width="11.28515625" style="652" customWidth="1"/>
    <col min="8934" max="8934" width="7.7109375" style="652" customWidth="1"/>
    <col min="8935" max="8935" width="10.140625" style="652" customWidth="1"/>
    <col min="8936" max="8936" width="6.5703125" style="652" customWidth="1"/>
    <col min="8937" max="8937" width="1.140625" style="652" customWidth="1"/>
    <col min="8938" max="8938" width="24.5703125" style="652" customWidth="1"/>
    <col min="8939" max="8939" width="9.85546875" style="652" customWidth="1"/>
    <col min="8940" max="8940" width="10.7109375" style="652" customWidth="1"/>
    <col min="8941" max="8941" width="10.85546875" style="652" customWidth="1"/>
    <col min="8942" max="8942" width="11.140625" style="652" customWidth="1"/>
    <col min="8943" max="8943" width="9.85546875" style="652" customWidth="1"/>
    <col min="8944" max="8944" width="1" style="652" customWidth="1"/>
    <col min="8945" max="8945" width="16.5703125" style="652" customWidth="1"/>
    <col min="8946" max="8946" width="0.5703125" style="652" customWidth="1"/>
    <col min="8947" max="8947" width="0.7109375" style="652" customWidth="1"/>
    <col min="8948" max="8948" width="27.85546875" style="652" customWidth="1"/>
    <col min="8949" max="8949" width="0.85546875" style="652" customWidth="1"/>
    <col min="8950" max="8950" width="27.42578125" style="652" customWidth="1"/>
    <col min="8951" max="8951" width="14.7109375" style="652" customWidth="1"/>
    <col min="8952" max="8952" width="0.42578125" style="652" customWidth="1"/>
    <col min="8953" max="8953" width="0.7109375" style="652" customWidth="1"/>
    <col min="8954" max="8954" width="21.7109375" style="652" customWidth="1"/>
    <col min="8955" max="8955" width="1.28515625" style="652" customWidth="1"/>
    <col min="8956" max="8956" width="21.140625" style="652" customWidth="1"/>
    <col min="8957" max="9161" width="11.42578125" style="652"/>
    <col min="9162" max="9162" width="0.7109375" style="652" customWidth="1"/>
    <col min="9163" max="9164" width="1.5703125" style="652" customWidth="1"/>
    <col min="9165" max="9165" width="16.42578125" style="652" customWidth="1"/>
    <col min="9166" max="9168" width="10.42578125" style="652" customWidth="1"/>
    <col min="9169" max="9169" width="8.7109375" style="652" customWidth="1"/>
    <col min="9170" max="9170" width="0.7109375" style="652" customWidth="1"/>
    <col min="9171" max="9171" width="3.140625" style="652" customWidth="1"/>
    <col min="9172" max="9172" width="1.140625" style="652" customWidth="1"/>
    <col min="9173" max="9173" width="18" style="652" customWidth="1"/>
    <col min="9174" max="9174" width="9.42578125" style="652" customWidth="1"/>
    <col min="9175" max="9175" width="8.7109375" style="652" customWidth="1"/>
    <col min="9176" max="9176" width="9.28515625" style="652" customWidth="1"/>
    <col min="9177" max="9177" width="10.140625" style="652" customWidth="1"/>
    <col min="9178" max="9178" width="5.140625" style="652" customWidth="1"/>
    <col min="9179" max="9179" width="10.140625" style="652" customWidth="1"/>
    <col min="9180" max="9180" width="6.42578125" style="652" customWidth="1"/>
    <col min="9181" max="9181" width="11.42578125" style="652"/>
    <col min="9182" max="9182" width="1.28515625" style="652" customWidth="1"/>
    <col min="9183" max="9183" width="1.42578125" style="652" customWidth="1"/>
    <col min="9184" max="9184" width="8.28515625" style="652" customWidth="1"/>
    <col min="9185" max="9185" width="11.42578125" style="652"/>
    <col min="9186" max="9187" width="10.7109375" style="652" customWidth="1"/>
    <col min="9188" max="9188" width="10.28515625" style="652" customWidth="1"/>
    <col min="9189" max="9189" width="11.28515625" style="652" customWidth="1"/>
    <col min="9190" max="9190" width="7.7109375" style="652" customWidth="1"/>
    <col min="9191" max="9191" width="10.140625" style="652" customWidth="1"/>
    <col min="9192" max="9192" width="6.5703125" style="652" customWidth="1"/>
    <col min="9193" max="9193" width="1.140625" style="652" customWidth="1"/>
    <col min="9194" max="9194" width="24.5703125" style="652" customWidth="1"/>
    <col min="9195" max="9195" width="9.85546875" style="652" customWidth="1"/>
    <col min="9196" max="9196" width="10.7109375" style="652" customWidth="1"/>
    <col min="9197" max="9197" width="10.85546875" style="652" customWidth="1"/>
    <col min="9198" max="9198" width="11.140625" style="652" customWidth="1"/>
    <col min="9199" max="9199" width="9.85546875" style="652" customWidth="1"/>
    <col min="9200" max="9200" width="1" style="652" customWidth="1"/>
    <col min="9201" max="9201" width="16.5703125" style="652" customWidth="1"/>
    <col min="9202" max="9202" width="0.5703125" style="652" customWidth="1"/>
    <col min="9203" max="9203" width="0.7109375" style="652" customWidth="1"/>
    <col min="9204" max="9204" width="27.85546875" style="652" customWidth="1"/>
    <col min="9205" max="9205" width="0.85546875" style="652" customWidth="1"/>
    <col min="9206" max="9206" width="27.42578125" style="652" customWidth="1"/>
    <col min="9207" max="9207" width="14.7109375" style="652" customWidth="1"/>
    <col min="9208" max="9208" width="0.42578125" style="652" customWidth="1"/>
    <col min="9209" max="9209" width="0.7109375" style="652" customWidth="1"/>
    <col min="9210" max="9210" width="21.7109375" style="652" customWidth="1"/>
    <col min="9211" max="9211" width="1.28515625" style="652" customWidth="1"/>
    <col min="9212" max="9212" width="21.140625" style="652" customWidth="1"/>
    <col min="9213" max="9417" width="11.42578125" style="652"/>
    <col min="9418" max="9418" width="0.7109375" style="652" customWidth="1"/>
    <col min="9419" max="9420" width="1.5703125" style="652" customWidth="1"/>
    <col min="9421" max="9421" width="16.42578125" style="652" customWidth="1"/>
    <col min="9422" max="9424" width="10.42578125" style="652" customWidth="1"/>
    <col min="9425" max="9425" width="8.7109375" style="652" customWidth="1"/>
    <col min="9426" max="9426" width="0.7109375" style="652" customWidth="1"/>
    <col min="9427" max="9427" width="3.140625" style="652" customWidth="1"/>
    <col min="9428" max="9428" width="1.140625" style="652" customWidth="1"/>
    <col min="9429" max="9429" width="18" style="652" customWidth="1"/>
    <col min="9430" max="9430" width="9.42578125" style="652" customWidth="1"/>
    <col min="9431" max="9431" width="8.7109375" style="652" customWidth="1"/>
    <col min="9432" max="9432" width="9.28515625" style="652" customWidth="1"/>
    <col min="9433" max="9433" width="10.140625" style="652" customWidth="1"/>
    <col min="9434" max="9434" width="5.140625" style="652" customWidth="1"/>
    <col min="9435" max="9435" width="10.140625" style="652" customWidth="1"/>
    <col min="9436" max="9436" width="6.42578125" style="652" customWidth="1"/>
    <col min="9437" max="9437" width="11.42578125" style="652"/>
    <col min="9438" max="9438" width="1.28515625" style="652" customWidth="1"/>
    <col min="9439" max="9439" width="1.42578125" style="652" customWidth="1"/>
    <col min="9440" max="9440" width="8.28515625" style="652" customWidth="1"/>
    <col min="9441" max="9441" width="11.42578125" style="652"/>
    <col min="9442" max="9443" width="10.7109375" style="652" customWidth="1"/>
    <col min="9444" max="9444" width="10.28515625" style="652" customWidth="1"/>
    <col min="9445" max="9445" width="11.28515625" style="652" customWidth="1"/>
    <col min="9446" max="9446" width="7.7109375" style="652" customWidth="1"/>
    <col min="9447" max="9447" width="10.140625" style="652" customWidth="1"/>
    <col min="9448" max="9448" width="6.5703125" style="652" customWidth="1"/>
    <col min="9449" max="9449" width="1.140625" style="652" customWidth="1"/>
    <col min="9450" max="9450" width="24.5703125" style="652" customWidth="1"/>
    <col min="9451" max="9451" width="9.85546875" style="652" customWidth="1"/>
    <col min="9452" max="9452" width="10.7109375" style="652" customWidth="1"/>
    <col min="9453" max="9453" width="10.85546875" style="652" customWidth="1"/>
    <col min="9454" max="9454" width="11.140625" style="652" customWidth="1"/>
    <col min="9455" max="9455" width="9.85546875" style="652" customWidth="1"/>
    <col min="9456" max="9456" width="1" style="652" customWidth="1"/>
    <col min="9457" max="9457" width="16.5703125" style="652" customWidth="1"/>
    <col min="9458" max="9458" width="0.5703125" style="652" customWidth="1"/>
    <col min="9459" max="9459" width="0.7109375" style="652" customWidth="1"/>
    <col min="9460" max="9460" width="27.85546875" style="652" customWidth="1"/>
    <col min="9461" max="9461" width="0.85546875" style="652" customWidth="1"/>
    <col min="9462" max="9462" width="27.42578125" style="652" customWidth="1"/>
    <col min="9463" max="9463" width="14.7109375" style="652" customWidth="1"/>
    <col min="9464" max="9464" width="0.42578125" style="652" customWidth="1"/>
    <col min="9465" max="9465" width="0.7109375" style="652" customWidth="1"/>
    <col min="9466" max="9466" width="21.7109375" style="652" customWidth="1"/>
    <col min="9467" max="9467" width="1.28515625" style="652" customWidth="1"/>
    <col min="9468" max="9468" width="21.140625" style="652" customWidth="1"/>
    <col min="9469" max="9673" width="11.42578125" style="652"/>
    <col min="9674" max="9674" width="0.7109375" style="652" customWidth="1"/>
    <col min="9675" max="9676" width="1.5703125" style="652" customWidth="1"/>
    <col min="9677" max="9677" width="16.42578125" style="652" customWidth="1"/>
    <col min="9678" max="9680" width="10.42578125" style="652" customWidth="1"/>
    <col min="9681" max="9681" width="8.7109375" style="652" customWidth="1"/>
    <col min="9682" max="9682" width="0.7109375" style="652" customWidth="1"/>
    <col min="9683" max="9683" width="3.140625" style="652" customWidth="1"/>
    <col min="9684" max="9684" width="1.140625" style="652" customWidth="1"/>
    <col min="9685" max="9685" width="18" style="652" customWidth="1"/>
    <col min="9686" max="9686" width="9.42578125" style="652" customWidth="1"/>
    <col min="9687" max="9687" width="8.7109375" style="652" customWidth="1"/>
    <col min="9688" max="9688" width="9.28515625" style="652" customWidth="1"/>
    <col min="9689" max="9689" width="10.140625" style="652" customWidth="1"/>
    <col min="9690" max="9690" width="5.140625" style="652" customWidth="1"/>
    <col min="9691" max="9691" width="10.140625" style="652" customWidth="1"/>
    <col min="9692" max="9692" width="6.42578125" style="652" customWidth="1"/>
    <col min="9693" max="9693" width="11.42578125" style="652"/>
    <col min="9694" max="9694" width="1.28515625" style="652" customWidth="1"/>
    <col min="9695" max="9695" width="1.42578125" style="652" customWidth="1"/>
    <col min="9696" max="9696" width="8.28515625" style="652" customWidth="1"/>
    <col min="9697" max="9697" width="11.42578125" style="652"/>
    <col min="9698" max="9699" width="10.7109375" style="652" customWidth="1"/>
    <col min="9700" max="9700" width="10.28515625" style="652" customWidth="1"/>
    <col min="9701" max="9701" width="11.28515625" style="652" customWidth="1"/>
    <col min="9702" max="9702" width="7.7109375" style="652" customWidth="1"/>
    <col min="9703" max="9703" width="10.140625" style="652" customWidth="1"/>
    <col min="9704" max="9704" width="6.5703125" style="652" customWidth="1"/>
    <col min="9705" max="9705" width="1.140625" style="652" customWidth="1"/>
    <col min="9706" max="9706" width="24.5703125" style="652" customWidth="1"/>
    <col min="9707" max="9707" width="9.85546875" style="652" customWidth="1"/>
    <col min="9708" max="9708" width="10.7109375" style="652" customWidth="1"/>
    <col min="9709" max="9709" width="10.85546875" style="652" customWidth="1"/>
    <col min="9710" max="9710" width="11.140625" style="652" customWidth="1"/>
    <col min="9711" max="9711" width="9.85546875" style="652" customWidth="1"/>
    <col min="9712" max="9712" width="1" style="652" customWidth="1"/>
    <col min="9713" max="9713" width="16.5703125" style="652" customWidth="1"/>
    <col min="9714" max="9714" width="0.5703125" style="652" customWidth="1"/>
    <col min="9715" max="9715" width="0.7109375" style="652" customWidth="1"/>
    <col min="9716" max="9716" width="27.85546875" style="652" customWidth="1"/>
    <col min="9717" max="9717" width="0.85546875" style="652" customWidth="1"/>
    <col min="9718" max="9718" width="27.42578125" style="652" customWidth="1"/>
    <col min="9719" max="9719" width="14.7109375" style="652" customWidth="1"/>
    <col min="9720" max="9720" width="0.42578125" style="652" customWidth="1"/>
    <col min="9721" max="9721" width="0.7109375" style="652" customWidth="1"/>
    <col min="9722" max="9722" width="21.7109375" style="652" customWidth="1"/>
    <col min="9723" max="9723" width="1.28515625" style="652" customWidth="1"/>
    <col min="9724" max="9724" width="21.140625" style="652" customWidth="1"/>
    <col min="9725" max="9929" width="11.42578125" style="652"/>
    <col min="9930" max="9930" width="0.7109375" style="652" customWidth="1"/>
    <col min="9931" max="9932" width="1.5703125" style="652" customWidth="1"/>
    <col min="9933" max="9933" width="16.42578125" style="652" customWidth="1"/>
    <col min="9934" max="9936" width="10.42578125" style="652" customWidth="1"/>
    <col min="9937" max="9937" width="8.7109375" style="652" customWidth="1"/>
    <col min="9938" max="9938" width="0.7109375" style="652" customWidth="1"/>
    <col min="9939" max="9939" width="3.140625" style="652" customWidth="1"/>
    <col min="9940" max="9940" width="1.140625" style="652" customWidth="1"/>
    <col min="9941" max="9941" width="18" style="652" customWidth="1"/>
    <col min="9942" max="9942" width="9.42578125" style="652" customWidth="1"/>
    <col min="9943" max="9943" width="8.7109375" style="652" customWidth="1"/>
    <col min="9944" max="9944" width="9.28515625" style="652" customWidth="1"/>
    <col min="9945" max="9945" width="10.140625" style="652" customWidth="1"/>
    <col min="9946" max="9946" width="5.140625" style="652" customWidth="1"/>
    <col min="9947" max="9947" width="10.140625" style="652" customWidth="1"/>
    <col min="9948" max="9948" width="6.42578125" style="652" customWidth="1"/>
    <col min="9949" max="9949" width="11.42578125" style="652"/>
    <col min="9950" max="9950" width="1.28515625" style="652" customWidth="1"/>
    <col min="9951" max="9951" width="1.42578125" style="652" customWidth="1"/>
    <col min="9952" max="9952" width="8.28515625" style="652" customWidth="1"/>
    <col min="9953" max="9953" width="11.42578125" style="652"/>
    <col min="9954" max="9955" width="10.7109375" style="652" customWidth="1"/>
    <col min="9956" max="9956" width="10.28515625" style="652" customWidth="1"/>
    <col min="9957" max="9957" width="11.28515625" style="652" customWidth="1"/>
    <col min="9958" max="9958" width="7.7109375" style="652" customWidth="1"/>
    <col min="9959" max="9959" width="10.140625" style="652" customWidth="1"/>
    <col min="9960" max="9960" width="6.5703125" style="652" customWidth="1"/>
    <col min="9961" max="9961" width="1.140625" style="652" customWidth="1"/>
    <col min="9962" max="9962" width="24.5703125" style="652" customWidth="1"/>
    <col min="9963" max="9963" width="9.85546875" style="652" customWidth="1"/>
    <col min="9964" max="9964" width="10.7109375" style="652" customWidth="1"/>
    <col min="9965" max="9965" width="10.85546875" style="652" customWidth="1"/>
    <col min="9966" max="9966" width="11.140625" style="652" customWidth="1"/>
    <col min="9967" max="9967" width="9.85546875" style="652" customWidth="1"/>
    <col min="9968" max="9968" width="1" style="652" customWidth="1"/>
    <col min="9969" max="9969" width="16.5703125" style="652" customWidth="1"/>
    <col min="9970" max="9970" width="0.5703125" style="652" customWidth="1"/>
    <col min="9971" max="9971" width="0.7109375" style="652" customWidth="1"/>
    <col min="9972" max="9972" width="27.85546875" style="652" customWidth="1"/>
    <col min="9973" max="9973" width="0.85546875" style="652" customWidth="1"/>
    <col min="9974" max="9974" width="27.42578125" style="652" customWidth="1"/>
    <col min="9975" max="9975" width="14.7109375" style="652" customWidth="1"/>
    <col min="9976" max="9976" width="0.42578125" style="652" customWidth="1"/>
    <col min="9977" max="9977" width="0.7109375" style="652" customWidth="1"/>
    <col min="9978" max="9978" width="21.7109375" style="652" customWidth="1"/>
    <col min="9979" max="9979" width="1.28515625" style="652" customWidth="1"/>
    <col min="9980" max="9980" width="21.140625" style="652" customWidth="1"/>
    <col min="9981" max="10185" width="11.42578125" style="652"/>
    <col min="10186" max="10186" width="0.7109375" style="652" customWidth="1"/>
    <col min="10187" max="10188" width="1.5703125" style="652" customWidth="1"/>
    <col min="10189" max="10189" width="16.42578125" style="652" customWidth="1"/>
    <col min="10190" max="10192" width="10.42578125" style="652" customWidth="1"/>
    <col min="10193" max="10193" width="8.7109375" style="652" customWidth="1"/>
    <col min="10194" max="10194" width="0.7109375" style="652" customWidth="1"/>
    <col min="10195" max="10195" width="3.140625" style="652" customWidth="1"/>
    <col min="10196" max="10196" width="1.140625" style="652" customWidth="1"/>
    <col min="10197" max="10197" width="18" style="652" customWidth="1"/>
    <col min="10198" max="10198" width="9.42578125" style="652" customWidth="1"/>
    <col min="10199" max="10199" width="8.7109375" style="652" customWidth="1"/>
    <col min="10200" max="10200" width="9.28515625" style="652" customWidth="1"/>
    <col min="10201" max="10201" width="10.140625" style="652" customWidth="1"/>
    <col min="10202" max="10202" width="5.140625" style="652" customWidth="1"/>
    <col min="10203" max="10203" width="10.140625" style="652" customWidth="1"/>
    <col min="10204" max="10204" width="6.42578125" style="652" customWidth="1"/>
    <col min="10205" max="10205" width="11.42578125" style="652"/>
    <col min="10206" max="10206" width="1.28515625" style="652" customWidth="1"/>
    <col min="10207" max="10207" width="1.42578125" style="652" customWidth="1"/>
    <col min="10208" max="10208" width="8.28515625" style="652" customWidth="1"/>
    <col min="10209" max="10209" width="11.42578125" style="652"/>
    <col min="10210" max="10211" width="10.7109375" style="652" customWidth="1"/>
    <col min="10212" max="10212" width="10.28515625" style="652" customWidth="1"/>
    <col min="10213" max="10213" width="11.28515625" style="652" customWidth="1"/>
    <col min="10214" max="10214" width="7.7109375" style="652" customWidth="1"/>
    <col min="10215" max="10215" width="10.140625" style="652" customWidth="1"/>
    <col min="10216" max="10216" width="6.5703125" style="652" customWidth="1"/>
    <col min="10217" max="10217" width="1.140625" style="652" customWidth="1"/>
    <col min="10218" max="10218" width="24.5703125" style="652" customWidth="1"/>
    <col min="10219" max="10219" width="9.85546875" style="652" customWidth="1"/>
    <col min="10220" max="10220" width="10.7109375" style="652" customWidth="1"/>
    <col min="10221" max="10221" width="10.85546875" style="652" customWidth="1"/>
    <col min="10222" max="10222" width="11.140625" style="652" customWidth="1"/>
    <col min="10223" max="10223" width="9.85546875" style="652" customWidth="1"/>
    <col min="10224" max="10224" width="1" style="652" customWidth="1"/>
    <col min="10225" max="10225" width="16.5703125" style="652" customWidth="1"/>
    <col min="10226" max="10226" width="0.5703125" style="652" customWidth="1"/>
    <col min="10227" max="10227" width="0.7109375" style="652" customWidth="1"/>
    <col min="10228" max="10228" width="27.85546875" style="652" customWidth="1"/>
    <col min="10229" max="10229" width="0.85546875" style="652" customWidth="1"/>
    <col min="10230" max="10230" width="27.42578125" style="652" customWidth="1"/>
    <col min="10231" max="10231" width="14.7109375" style="652" customWidth="1"/>
    <col min="10232" max="10232" width="0.42578125" style="652" customWidth="1"/>
    <col min="10233" max="10233" width="0.7109375" style="652" customWidth="1"/>
    <col min="10234" max="10234" width="21.7109375" style="652" customWidth="1"/>
    <col min="10235" max="10235" width="1.28515625" style="652" customWidth="1"/>
    <col min="10236" max="10236" width="21.140625" style="652" customWidth="1"/>
    <col min="10237" max="10441" width="11.42578125" style="652"/>
    <col min="10442" max="10442" width="0.7109375" style="652" customWidth="1"/>
    <col min="10443" max="10444" width="1.5703125" style="652" customWidth="1"/>
    <col min="10445" max="10445" width="16.42578125" style="652" customWidth="1"/>
    <col min="10446" max="10448" width="10.42578125" style="652" customWidth="1"/>
    <col min="10449" max="10449" width="8.7109375" style="652" customWidth="1"/>
    <col min="10450" max="10450" width="0.7109375" style="652" customWidth="1"/>
    <col min="10451" max="10451" width="3.140625" style="652" customWidth="1"/>
    <col min="10452" max="10452" width="1.140625" style="652" customWidth="1"/>
    <col min="10453" max="10453" width="18" style="652" customWidth="1"/>
    <col min="10454" max="10454" width="9.42578125" style="652" customWidth="1"/>
    <col min="10455" max="10455" width="8.7109375" style="652" customWidth="1"/>
    <col min="10456" max="10456" width="9.28515625" style="652" customWidth="1"/>
    <col min="10457" max="10457" width="10.140625" style="652" customWidth="1"/>
    <col min="10458" max="10458" width="5.140625" style="652" customWidth="1"/>
    <col min="10459" max="10459" width="10.140625" style="652" customWidth="1"/>
    <col min="10460" max="10460" width="6.42578125" style="652" customWidth="1"/>
    <col min="10461" max="10461" width="11.42578125" style="652"/>
    <col min="10462" max="10462" width="1.28515625" style="652" customWidth="1"/>
    <col min="10463" max="10463" width="1.42578125" style="652" customWidth="1"/>
    <col min="10464" max="10464" width="8.28515625" style="652" customWidth="1"/>
    <col min="10465" max="10465" width="11.42578125" style="652"/>
    <col min="10466" max="10467" width="10.7109375" style="652" customWidth="1"/>
    <col min="10468" max="10468" width="10.28515625" style="652" customWidth="1"/>
    <col min="10469" max="10469" width="11.28515625" style="652" customWidth="1"/>
    <col min="10470" max="10470" width="7.7109375" style="652" customWidth="1"/>
    <col min="10471" max="10471" width="10.140625" style="652" customWidth="1"/>
    <col min="10472" max="10472" width="6.5703125" style="652" customWidth="1"/>
    <col min="10473" max="10473" width="1.140625" style="652" customWidth="1"/>
    <col min="10474" max="10474" width="24.5703125" style="652" customWidth="1"/>
    <col min="10475" max="10475" width="9.85546875" style="652" customWidth="1"/>
    <col min="10476" max="10476" width="10.7109375" style="652" customWidth="1"/>
    <col min="10477" max="10477" width="10.85546875" style="652" customWidth="1"/>
    <col min="10478" max="10478" width="11.140625" style="652" customWidth="1"/>
    <col min="10479" max="10479" width="9.85546875" style="652" customWidth="1"/>
    <col min="10480" max="10480" width="1" style="652" customWidth="1"/>
    <col min="10481" max="10481" width="16.5703125" style="652" customWidth="1"/>
    <col min="10482" max="10482" width="0.5703125" style="652" customWidth="1"/>
    <col min="10483" max="10483" width="0.7109375" style="652" customWidth="1"/>
    <col min="10484" max="10484" width="27.85546875" style="652" customWidth="1"/>
    <col min="10485" max="10485" width="0.85546875" style="652" customWidth="1"/>
    <col min="10486" max="10486" width="27.42578125" style="652" customWidth="1"/>
    <col min="10487" max="10487" width="14.7109375" style="652" customWidth="1"/>
    <col min="10488" max="10488" width="0.42578125" style="652" customWidth="1"/>
    <col min="10489" max="10489" width="0.7109375" style="652" customWidth="1"/>
    <col min="10490" max="10490" width="21.7109375" style="652" customWidth="1"/>
    <col min="10491" max="10491" width="1.28515625" style="652" customWidth="1"/>
    <col min="10492" max="10492" width="21.140625" style="652" customWidth="1"/>
    <col min="10493" max="10697" width="11.42578125" style="652"/>
    <col min="10698" max="10698" width="0.7109375" style="652" customWidth="1"/>
    <col min="10699" max="10700" width="1.5703125" style="652" customWidth="1"/>
    <col min="10701" max="10701" width="16.42578125" style="652" customWidth="1"/>
    <col min="10702" max="10704" width="10.42578125" style="652" customWidth="1"/>
    <col min="10705" max="10705" width="8.7109375" style="652" customWidth="1"/>
    <col min="10706" max="10706" width="0.7109375" style="652" customWidth="1"/>
    <col min="10707" max="10707" width="3.140625" style="652" customWidth="1"/>
    <col min="10708" max="10708" width="1.140625" style="652" customWidth="1"/>
    <col min="10709" max="10709" width="18" style="652" customWidth="1"/>
    <col min="10710" max="10710" width="9.42578125" style="652" customWidth="1"/>
    <col min="10711" max="10711" width="8.7109375" style="652" customWidth="1"/>
    <col min="10712" max="10712" width="9.28515625" style="652" customWidth="1"/>
    <col min="10713" max="10713" width="10.140625" style="652" customWidth="1"/>
    <col min="10714" max="10714" width="5.140625" style="652" customWidth="1"/>
    <col min="10715" max="10715" width="10.140625" style="652" customWidth="1"/>
    <col min="10716" max="10716" width="6.42578125" style="652" customWidth="1"/>
    <col min="10717" max="10717" width="11.42578125" style="652"/>
    <col min="10718" max="10718" width="1.28515625" style="652" customWidth="1"/>
    <col min="10719" max="10719" width="1.42578125" style="652" customWidth="1"/>
    <col min="10720" max="10720" width="8.28515625" style="652" customWidth="1"/>
    <col min="10721" max="10721" width="11.42578125" style="652"/>
    <col min="10722" max="10723" width="10.7109375" style="652" customWidth="1"/>
    <col min="10724" max="10724" width="10.28515625" style="652" customWidth="1"/>
    <col min="10725" max="10725" width="11.28515625" style="652" customWidth="1"/>
    <col min="10726" max="10726" width="7.7109375" style="652" customWidth="1"/>
    <col min="10727" max="10727" width="10.140625" style="652" customWidth="1"/>
    <col min="10728" max="10728" width="6.5703125" style="652" customWidth="1"/>
    <col min="10729" max="10729" width="1.140625" style="652" customWidth="1"/>
    <col min="10730" max="10730" width="24.5703125" style="652" customWidth="1"/>
    <col min="10731" max="10731" width="9.85546875" style="652" customWidth="1"/>
    <col min="10732" max="10732" width="10.7109375" style="652" customWidth="1"/>
    <col min="10733" max="10733" width="10.85546875" style="652" customWidth="1"/>
    <col min="10734" max="10734" width="11.140625" style="652" customWidth="1"/>
    <col min="10735" max="10735" width="9.85546875" style="652" customWidth="1"/>
    <col min="10736" max="10736" width="1" style="652" customWidth="1"/>
    <col min="10737" max="10737" width="16.5703125" style="652" customWidth="1"/>
    <col min="10738" max="10738" width="0.5703125" style="652" customWidth="1"/>
    <col min="10739" max="10739" width="0.7109375" style="652" customWidth="1"/>
    <col min="10740" max="10740" width="27.85546875" style="652" customWidth="1"/>
    <col min="10741" max="10741" width="0.85546875" style="652" customWidth="1"/>
    <col min="10742" max="10742" width="27.42578125" style="652" customWidth="1"/>
    <col min="10743" max="10743" width="14.7109375" style="652" customWidth="1"/>
    <col min="10744" max="10744" width="0.42578125" style="652" customWidth="1"/>
    <col min="10745" max="10745" width="0.7109375" style="652" customWidth="1"/>
    <col min="10746" max="10746" width="21.7109375" style="652" customWidth="1"/>
    <col min="10747" max="10747" width="1.28515625" style="652" customWidth="1"/>
    <col min="10748" max="10748" width="21.140625" style="652" customWidth="1"/>
    <col min="10749" max="10953" width="11.42578125" style="652"/>
    <col min="10954" max="10954" width="0.7109375" style="652" customWidth="1"/>
    <col min="10955" max="10956" width="1.5703125" style="652" customWidth="1"/>
    <col min="10957" max="10957" width="16.42578125" style="652" customWidth="1"/>
    <col min="10958" max="10960" width="10.42578125" style="652" customWidth="1"/>
    <col min="10961" max="10961" width="8.7109375" style="652" customWidth="1"/>
    <col min="10962" max="10962" width="0.7109375" style="652" customWidth="1"/>
    <col min="10963" max="10963" width="3.140625" style="652" customWidth="1"/>
    <col min="10964" max="10964" width="1.140625" style="652" customWidth="1"/>
    <col min="10965" max="10965" width="18" style="652" customWidth="1"/>
    <col min="10966" max="10966" width="9.42578125" style="652" customWidth="1"/>
    <col min="10967" max="10967" width="8.7109375" style="652" customWidth="1"/>
    <col min="10968" max="10968" width="9.28515625" style="652" customWidth="1"/>
    <col min="10969" max="10969" width="10.140625" style="652" customWidth="1"/>
    <col min="10970" max="10970" width="5.140625" style="652" customWidth="1"/>
    <col min="10971" max="10971" width="10.140625" style="652" customWidth="1"/>
    <col min="10972" max="10972" width="6.42578125" style="652" customWidth="1"/>
    <col min="10973" max="10973" width="11.42578125" style="652"/>
    <col min="10974" max="10974" width="1.28515625" style="652" customWidth="1"/>
    <col min="10975" max="10975" width="1.42578125" style="652" customWidth="1"/>
    <col min="10976" max="10976" width="8.28515625" style="652" customWidth="1"/>
    <col min="10977" max="10977" width="11.42578125" style="652"/>
    <col min="10978" max="10979" width="10.7109375" style="652" customWidth="1"/>
    <col min="10980" max="10980" width="10.28515625" style="652" customWidth="1"/>
    <col min="10981" max="10981" width="11.28515625" style="652" customWidth="1"/>
    <col min="10982" max="10982" width="7.7109375" style="652" customWidth="1"/>
    <col min="10983" max="10983" width="10.140625" style="652" customWidth="1"/>
    <col min="10984" max="10984" width="6.5703125" style="652" customWidth="1"/>
    <col min="10985" max="10985" width="1.140625" style="652" customWidth="1"/>
    <col min="10986" max="10986" width="24.5703125" style="652" customWidth="1"/>
    <col min="10987" max="10987" width="9.85546875" style="652" customWidth="1"/>
    <col min="10988" max="10988" width="10.7109375" style="652" customWidth="1"/>
    <col min="10989" max="10989" width="10.85546875" style="652" customWidth="1"/>
    <col min="10990" max="10990" width="11.140625" style="652" customWidth="1"/>
    <col min="10991" max="10991" width="9.85546875" style="652" customWidth="1"/>
    <col min="10992" max="10992" width="1" style="652" customWidth="1"/>
    <col min="10993" max="10993" width="16.5703125" style="652" customWidth="1"/>
    <col min="10994" max="10994" width="0.5703125" style="652" customWidth="1"/>
    <col min="10995" max="10995" width="0.7109375" style="652" customWidth="1"/>
    <col min="10996" max="10996" width="27.85546875" style="652" customWidth="1"/>
    <col min="10997" max="10997" width="0.85546875" style="652" customWidth="1"/>
    <col min="10998" max="10998" width="27.42578125" style="652" customWidth="1"/>
    <col min="10999" max="10999" width="14.7109375" style="652" customWidth="1"/>
    <col min="11000" max="11000" width="0.42578125" style="652" customWidth="1"/>
    <col min="11001" max="11001" width="0.7109375" style="652" customWidth="1"/>
    <col min="11002" max="11002" width="21.7109375" style="652" customWidth="1"/>
    <col min="11003" max="11003" width="1.28515625" style="652" customWidth="1"/>
    <col min="11004" max="11004" width="21.140625" style="652" customWidth="1"/>
    <col min="11005" max="11209" width="11.42578125" style="652"/>
    <col min="11210" max="11210" width="0.7109375" style="652" customWidth="1"/>
    <col min="11211" max="11212" width="1.5703125" style="652" customWidth="1"/>
    <col min="11213" max="11213" width="16.42578125" style="652" customWidth="1"/>
    <col min="11214" max="11216" width="10.42578125" style="652" customWidth="1"/>
    <col min="11217" max="11217" width="8.7109375" style="652" customWidth="1"/>
    <col min="11218" max="11218" width="0.7109375" style="652" customWidth="1"/>
    <col min="11219" max="11219" width="3.140625" style="652" customWidth="1"/>
    <col min="11220" max="11220" width="1.140625" style="652" customWidth="1"/>
    <col min="11221" max="11221" width="18" style="652" customWidth="1"/>
    <col min="11222" max="11222" width="9.42578125" style="652" customWidth="1"/>
    <col min="11223" max="11223" width="8.7109375" style="652" customWidth="1"/>
    <col min="11224" max="11224" width="9.28515625" style="652" customWidth="1"/>
    <col min="11225" max="11225" width="10.140625" style="652" customWidth="1"/>
    <col min="11226" max="11226" width="5.140625" style="652" customWidth="1"/>
    <col min="11227" max="11227" width="10.140625" style="652" customWidth="1"/>
    <col min="11228" max="11228" width="6.42578125" style="652" customWidth="1"/>
    <col min="11229" max="11229" width="11.42578125" style="652"/>
    <col min="11230" max="11230" width="1.28515625" style="652" customWidth="1"/>
    <col min="11231" max="11231" width="1.42578125" style="652" customWidth="1"/>
    <col min="11232" max="11232" width="8.28515625" style="652" customWidth="1"/>
    <col min="11233" max="11233" width="11.42578125" style="652"/>
    <col min="11234" max="11235" width="10.7109375" style="652" customWidth="1"/>
    <col min="11236" max="11236" width="10.28515625" style="652" customWidth="1"/>
    <col min="11237" max="11237" width="11.28515625" style="652" customWidth="1"/>
    <col min="11238" max="11238" width="7.7109375" style="652" customWidth="1"/>
    <col min="11239" max="11239" width="10.140625" style="652" customWidth="1"/>
    <col min="11240" max="11240" width="6.5703125" style="652" customWidth="1"/>
    <col min="11241" max="11241" width="1.140625" style="652" customWidth="1"/>
    <col min="11242" max="11242" width="24.5703125" style="652" customWidth="1"/>
    <col min="11243" max="11243" width="9.85546875" style="652" customWidth="1"/>
    <col min="11244" max="11244" width="10.7109375" style="652" customWidth="1"/>
    <col min="11245" max="11245" width="10.85546875" style="652" customWidth="1"/>
    <col min="11246" max="11246" width="11.140625" style="652" customWidth="1"/>
    <col min="11247" max="11247" width="9.85546875" style="652" customWidth="1"/>
    <col min="11248" max="11248" width="1" style="652" customWidth="1"/>
    <col min="11249" max="11249" width="16.5703125" style="652" customWidth="1"/>
    <col min="11250" max="11250" width="0.5703125" style="652" customWidth="1"/>
    <col min="11251" max="11251" width="0.7109375" style="652" customWidth="1"/>
    <col min="11252" max="11252" width="27.85546875" style="652" customWidth="1"/>
    <col min="11253" max="11253" width="0.85546875" style="652" customWidth="1"/>
    <col min="11254" max="11254" width="27.42578125" style="652" customWidth="1"/>
    <col min="11255" max="11255" width="14.7109375" style="652" customWidth="1"/>
    <col min="11256" max="11256" width="0.42578125" style="652" customWidth="1"/>
    <col min="11257" max="11257" width="0.7109375" style="652" customWidth="1"/>
    <col min="11258" max="11258" width="21.7109375" style="652" customWidth="1"/>
    <col min="11259" max="11259" width="1.28515625" style="652" customWidth="1"/>
    <col min="11260" max="11260" width="21.140625" style="652" customWidth="1"/>
    <col min="11261" max="11465" width="11.42578125" style="652"/>
    <col min="11466" max="11466" width="0.7109375" style="652" customWidth="1"/>
    <col min="11467" max="11468" width="1.5703125" style="652" customWidth="1"/>
    <col min="11469" max="11469" width="16.42578125" style="652" customWidth="1"/>
    <col min="11470" max="11472" width="10.42578125" style="652" customWidth="1"/>
    <col min="11473" max="11473" width="8.7109375" style="652" customWidth="1"/>
    <col min="11474" max="11474" width="0.7109375" style="652" customWidth="1"/>
    <col min="11475" max="11475" width="3.140625" style="652" customWidth="1"/>
    <col min="11476" max="11476" width="1.140625" style="652" customWidth="1"/>
    <col min="11477" max="11477" width="18" style="652" customWidth="1"/>
    <col min="11478" max="11478" width="9.42578125" style="652" customWidth="1"/>
    <col min="11479" max="11479" width="8.7109375" style="652" customWidth="1"/>
    <col min="11480" max="11480" width="9.28515625" style="652" customWidth="1"/>
    <col min="11481" max="11481" width="10.140625" style="652" customWidth="1"/>
    <col min="11482" max="11482" width="5.140625" style="652" customWidth="1"/>
    <col min="11483" max="11483" width="10.140625" style="652" customWidth="1"/>
    <col min="11484" max="11484" width="6.42578125" style="652" customWidth="1"/>
    <col min="11485" max="11485" width="11.42578125" style="652"/>
    <col min="11486" max="11486" width="1.28515625" style="652" customWidth="1"/>
    <col min="11487" max="11487" width="1.42578125" style="652" customWidth="1"/>
    <col min="11488" max="11488" width="8.28515625" style="652" customWidth="1"/>
    <col min="11489" max="11489" width="11.42578125" style="652"/>
    <col min="11490" max="11491" width="10.7109375" style="652" customWidth="1"/>
    <col min="11492" max="11492" width="10.28515625" style="652" customWidth="1"/>
    <col min="11493" max="11493" width="11.28515625" style="652" customWidth="1"/>
    <col min="11494" max="11494" width="7.7109375" style="652" customWidth="1"/>
    <col min="11495" max="11495" width="10.140625" style="652" customWidth="1"/>
    <col min="11496" max="11496" width="6.5703125" style="652" customWidth="1"/>
    <col min="11497" max="11497" width="1.140625" style="652" customWidth="1"/>
    <col min="11498" max="11498" width="24.5703125" style="652" customWidth="1"/>
    <col min="11499" max="11499" width="9.85546875" style="652" customWidth="1"/>
    <col min="11500" max="11500" width="10.7109375" style="652" customWidth="1"/>
    <col min="11501" max="11501" width="10.85546875" style="652" customWidth="1"/>
    <col min="11502" max="11502" width="11.140625" style="652" customWidth="1"/>
    <col min="11503" max="11503" width="9.85546875" style="652" customWidth="1"/>
    <col min="11504" max="11504" width="1" style="652" customWidth="1"/>
    <col min="11505" max="11505" width="16.5703125" style="652" customWidth="1"/>
    <col min="11506" max="11506" width="0.5703125" style="652" customWidth="1"/>
    <col min="11507" max="11507" width="0.7109375" style="652" customWidth="1"/>
    <col min="11508" max="11508" width="27.85546875" style="652" customWidth="1"/>
    <col min="11509" max="11509" width="0.85546875" style="652" customWidth="1"/>
    <col min="11510" max="11510" width="27.42578125" style="652" customWidth="1"/>
    <col min="11511" max="11511" width="14.7109375" style="652" customWidth="1"/>
    <col min="11512" max="11512" width="0.42578125" style="652" customWidth="1"/>
    <col min="11513" max="11513" width="0.7109375" style="652" customWidth="1"/>
    <col min="11514" max="11514" width="21.7109375" style="652" customWidth="1"/>
    <col min="11515" max="11515" width="1.28515625" style="652" customWidth="1"/>
    <col min="11516" max="11516" width="21.140625" style="652" customWidth="1"/>
    <col min="11517" max="11721" width="11.42578125" style="652"/>
    <col min="11722" max="11722" width="0.7109375" style="652" customWidth="1"/>
    <col min="11723" max="11724" width="1.5703125" style="652" customWidth="1"/>
    <col min="11725" max="11725" width="16.42578125" style="652" customWidth="1"/>
    <col min="11726" max="11728" width="10.42578125" style="652" customWidth="1"/>
    <col min="11729" max="11729" width="8.7109375" style="652" customWidth="1"/>
    <col min="11730" max="11730" width="0.7109375" style="652" customWidth="1"/>
    <col min="11731" max="11731" width="3.140625" style="652" customWidth="1"/>
    <col min="11732" max="11732" width="1.140625" style="652" customWidth="1"/>
    <col min="11733" max="11733" width="18" style="652" customWidth="1"/>
    <col min="11734" max="11734" width="9.42578125" style="652" customWidth="1"/>
    <col min="11735" max="11735" width="8.7109375" style="652" customWidth="1"/>
    <col min="11736" max="11736" width="9.28515625" style="652" customWidth="1"/>
    <col min="11737" max="11737" width="10.140625" style="652" customWidth="1"/>
    <col min="11738" max="11738" width="5.140625" style="652" customWidth="1"/>
    <col min="11739" max="11739" width="10.140625" style="652" customWidth="1"/>
    <col min="11740" max="11740" width="6.42578125" style="652" customWidth="1"/>
    <col min="11741" max="11741" width="11.42578125" style="652"/>
    <col min="11742" max="11742" width="1.28515625" style="652" customWidth="1"/>
    <col min="11743" max="11743" width="1.42578125" style="652" customWidth="1"/>
    <col min="11744" max="11744" width="8.28515625" style="652" customWidth="1"/>
    <col min="11745" max="11745" width="11.42578125" style="652"/>
    <col min="11746" max="11747" width="10.7109375" style="652" customWidth="1"/>
    <col min="11748" max="11748" width="10.28515625" style="652" customWidth="1"/>
    <col min="11749" max="11749" width="11.28515625" style="652" customWidth="1"/>
    <col min="11750" max="11750" width="7.7109375" style="652" customWidth="1"/>
    <col min="11751" max="11751" width="10.140625" style="652" customWidth="1"/>
    <col min="11752" max="11752" width="6.5703125" style="652" customWidth="1"/>
    <col min="11753" max="11753" width="1.140625" style="652" customWidth="1"/>
    <col min="11754" max="11754" width="24.5703125" style="652" customWidth="1"/>
    <col min="11755" max="11755" width="9.85546875" style="652" customWidth="1"/>
    <col min="11756" max="11756" width="10.7109375" style="652" customWidth="1"/>
    <col min="11757" max="11757" width="10.85546875" style="652" customWidth="1"/>
    <col min="11758" max="11758" width="11.140625" style="652" customWidth="1"/>
    <col min="11759" max="11759" width="9.85546875" style="652" customWidth="1"/>
    <col min="11760" max="11760" width="1" style="652" customWidth="1"/>
    <col min="11761" max="11761" width="16.5703125" style="652" customWidth="1"/>
    <col min="11762" max="11762" width="0.5703125" style="652" customWidth="1"/>
    <col min="11763" max="11763" width="0.7109375" style="652" customWidth="1"/>
    <col min="11764" max="11764" width="27.85546875" style="652" customWidth="1"/>
    <col min="11765" max="11765" width="0.85546875" style="652" customWidth="1"/>
    <col min="11766" max="11766" width="27.42578125" style="652" customWidth="1"/>
    <col min="11767" max="11767" width="14.7109375" style="652" customWidth="1"/>
    <col min="11768" max="11768" width="0.42578125" style="652" customWidth="1"/>
    <col min="11769" max="11769" width="0.7109375" style="652" customWidth="1"/>
    <col min="11770" max="11770" width="21.7109375" style="652" customWidth="1"/>
    <col min="11771" max="11771" width="1.28515625" style="652" customWidth="1"/>
    <col min="11772" max="11772" width="21.140625" style="652" customWidth="1"/>
    <col min="11773" max="11977" width="11.42578125" style="652"/>
    <col min="11978" max="11978" width="0.7109375" style="652" customWidth="1"/>
    <col min="11979" max="11980" width="1.5703125" style="652" customWidth="1"/>
    <col min="11981" max="11981" width="16.42578125" style="652" customWidth="1"/>
    <col min="11982" max="11984" width="10.42578125" style="652" customWidth="1"/>
    <col min="11985" max="11985" width="8.7109375" style="652" customWidth="1"/>
    <col min="11986" max="11986" width="0.7109375" style="652" customWidth="1"/>
    <col min="11987" max="11987" width="3.140625" style="652" customWidth="1"/>
    <col min="11988" max="11988" width="1.140625" style="652" customWidth="1"/>
    <col min="11989" max="11989" width="18" style="652" customWidth="1"/>
    <col min="11990" max="11990" width="9.42578125" style="652" customWidth="1"/>
    <col min="11991" max="11991" width="8.7109375" style="652" customWidth="1"/>
    <col min="11992" max="11992" width="9.28515625" style="652" customWidth="1"/>
    <col min="11993" max="11993" width="10.140625" style="652" customWidth="1"/>
    <col min="11994" max="11994" width="5.140625" style="652" customWidth="1"/>
    <col min="11995" max="11995" width="10.140625" style="652" customWidth="1"/>
    <col min="11996" max="11996" width="6.42578125" style="652" customWidth="1"/>
    <col min="11997" max="11997" width="11.42578125" style="652"/>
    <col min="11998" max="11998" width="1.28515625" style="652" customWidth="1"/>
    <col min="11999" max="11999" width="1.42578125" style="652" customWidth="1"/>
    <col min="12000" max="12000" width="8.28515625" style="652" customWidth="1"/>
    <col min="12001" max="12001" width="11.42578125" style="652"/>
    <col min="12002" max="12003" width="10.7109375" style="652" customWidth="1"/>
    <col min="12004" max="12004" width="10.28515625" style="652" customWidth="1"/>
    <col min="12005" max="12005" width="11.28515625" style="652" customWidth="1"/>
    <col min="12006" max="12006" width="7.7109375" style="652" customWidth="1"/>
    <col min="12007" max="12007" width="10.140625" style="652" customWidth="1"/>
    <col min="12008" max="12008" width="6.5703125" style="652" customWidth="1"/>
    <col min="12009" max="12009" width="1.140625" style="652" customWidth="1"/>
    <col min="12010" max="12010" width="24.5703125" style="652" customWidth="1"/>
    <col min="12011" max="12011" width="9.85546875" style="652" customWidth="1"/>
    <col min="12012" max="12012" width="10.7109375" style="652" customWidth="1"/>
    <col min="12013" max="12013" width="10.85546875" style="652" customWidth="1"/>
    <col min="12014" max="12014" width="11.140625" style="652" customWidth="1"/>
    <col min="12015" max="12015" width="9.85546875" style="652" customWidth="1"/>
    <col min="12016" max="12016" width="1" style="652" customWidth="1"/>
    <col min="12017" max="12017" width="16.5703125" style="652" customWidth="1"/>
    <col min="12018" max="12018" width="0.5703125" style="652" customWidth="1"/>
    <col min="12019" max="12019" width="0.7109375" style="652" customWidth="1"/>
    <col min="12020" max="12020" width="27.85546875" style="652" customWidth="1"/>
    <col min="12021" max="12021" width="0.85546875" style="652" customWidth="1"/>
    <col min="12022" max="12022" width="27.42578125" style="652" customWidth="1"/>
    <col min="12023" max="12023" width="14.7109375" style="652" customWidth="1"/>
    <col min="12024" max="12024" width="0.42578125" style="652" customWidth="1"/>
    <col min="12025" max="12025" width="0.7109375" style="652" customWidth="1"/>
    <col min="12026" max="12026" width="21.7109375" style="652" customWidth="1"/>
    <col min="12027" max="12027" width="1.28515625" style="652" customWidth="1"/>
    <col min="12028" max="12028" width="21.140625" style="652" customWidth="1"/>
    <col min="12029" max="12233" width="11.42578125" style="652"/>
    <col min="12234" max="12234" width="0.7109375" style="652" customWidth="1"/>
    <col min="12235" max="12236" width="1.5703125" style="652" customWidth="1"/>
    <col min="12237" max="12237" width="16.42578125" style="652" customWidth="1"/>
    <col min="12238" max="12240" width="10.42578125" style="652" customWidth="1"/>
    <col min="12241" max="12241" width="8.7109375" style="652" customWidth="1"/>
    <col min="12242" max="12242" width="0.7109375" style="652" customWidth="1"/>
    <col min="12243" max="12243" width="3.140625" style="652" customWidth="1"/>
    <col min="12244" max="12244" width="1.140625" style="652" customWidth="1"/>
    <col min="12245" max="12245" width="18" style="652" customWidth="1"/>
    <col min="12246" max="12246" width="9.42578125" style="652" customWidth="1"/>
    <col min="12247" max="12247" width="8.7109375" style="652" customWidth="1"/>
    <col min="12248" max="12248" width="9.28515625" style="652" customWidth="1"/>
    <col min="12249" max="12249" width="10.140625" style="652" customWidth="1"/>
    <col min="12250" max="12250" width="5.140625" style="652" customWidth="1"/>
    <col min="12251" max="12251" width="10.140625" style="652" customWidth="1"/>
    <col min="12252" max="12252" width="6.42578125" style="652" customWidth="1"/>
    <col min="12253" max="12253" width="11.42578125" style="652"/>
    <col min="12254" max="12254" width="1.28515625" style="652" customWidth="1"/>
    <col min="12255" max="12255" width="1.42578125" style="652" customWidth="1"/>
    <col min="12256" max="12256" width="8.28515625" style="652" customWidth="1"/>
    <col min="12257" max="12257" width="11.42578125" style="652"/>
    <col min="12258" max="12259" width="10.7109375" style="652" customWidth="1"/>
    <col min="12260" max="12260" width="10.28515625" style="652" customWidth="1"/>
    <col min="12261" max="12261" width="11.28515625" style="652" customWidth="1"/>
    <col min="12262" max="12262" width="7.7109375" style="652" customWidth="1"/>
    <col min="12263" max="12263" width="10.140625" style="652" customWidth="1"/>
    <col min="12264" max="12264" width="6.5703125" style="652" customWidth="1"/>
    <col min="12265" max="12265" width="1.140625" style="652" customWidth="1"/>
    <col min="12266" max="12266" width="24.5703125" style="652" customWidth="1"/>
    <col min="12267" max="12267" width="9.85546875" style="652" customWidth="1"/>
    <col min="12268" max="12268" width="10.7109375" style="652" customWidth="1"/>
    <col min="12269" max="12269" width="10.85546875" style="652" customWidth="1"/>
    <col min="12270" max="12270" width="11.140625" style="652" customWidth="1"/>
    <col min="12271" max="12271" width="9.85546875" style="652" customWidth="1"/>
    <col min="12272" max="12272" width="1" style="652" customWidth="1"/>
    <col min="12273" max="12273" width="16.5703125" style="652" customWidth="1"/>
    <col min="12274" max="12274" width="0.5703125" style="652" customWidth="1"/>
    <col min="12275" max="12275" width="0.7109375" style="652" customWidth="1"/>
    <col min="12276" max="12276" width="27.85546875" style="652" customWidth="1"/>
    <col min="12277" max="12277" width="0.85546875" style="652" customWidth="1"/>
    <col min="12278" max="12278" width="27.42578125" style="652" customWidth="1"/>
    <col min="12279" max="12279" width="14.7109375" style="652" customWidth="1"/>
    <col min="12280" max="12280" width="0.42578125" style="652" customWidth="1"/>
    <col min="12281" max="12281" width="0.7109375" style="652" customWidth="1"/>
    <col min="12282" max="12282" width="21.7109375" style="652" customWidth="1"/>
    <col min="12283" max="12283" width="1.28515625" style="652" customWidth="1"/>
    <col min="12284" max="12284" width="21.140625" style="652" customWidth="1"/>
    <col min="12285" max="12489" width="11.42578125" style="652"/>
    <col min="12490" max="12490" width="0.7109375" style="652" customWidth="1"/>
    <col min="12491" max="12492" width="1.5703125" style="652" customWidth="1"/>
    <col min="12493" max="12493" width="16.42578125" style="652" customWidth="1"/>
    <col min="12494" max="12496" width="10.42578125" style="652" customWidth="1"/>
    <col min="12497" max="12497" width="8.7109375" style="652" customWidth="1"/>
    <col min="12498" max="12498" width="0.7109375" style="652" customWidth="1"/>
    <col min="12499" max="12499" width="3.140625" style="652" customWidth="1"/>
    <col min="12500" max="12500" width="1.140625" style="652" customWidth="1"/>
    <col min="12501" max="12501" width="18" style="652" customWidth="1"/>
    <col min="12502" max="12502" width="9.42578125" style="652" customWidth="1"/>
    <col min="12503" max="12503" width="8.7109375" style="652" customWidth="1"/>
    <col min="12504" max="12504" width="9.28515625" style="652" customWidth="1"/>
    <col min="12505" max="12505" width="10.140625" style="652" customWidth="1"/>
    <col min="12506" max="12506" width="5.140625" style="652" customWidth="1"/>
    <col min="12507" max="12507" width="10.140625" style="652" customWidth="1"/>
    <col min="12508" max="12508" width="6.42578125" style="652" customWidth="1"/>
    <col min="12509" max="12509" width="11.42578125" style="652"/>
    <col min="12510" max="12510" width="1.28515625" style="652" customWidth="1"/>
    <col min="12511" max="12511" width="1.42578125" style="652" customWidth="1"/>
    <col min="12512" max="12512" width="8.28515625" style="652" customWidth="1"/>
    <col min="12513" max="12513" width="11.42578125" style="652"/>
    <col min="12514" max="12515" width="10.7109375" style="652" customWidth="1"/>
    <col min="12516" max="12516" width="10.28515625" style="652" customWidth="1"/>
    <col min="12517" max="12517" width="11.28515625" style="652" customWidth="1"/>
    <col min="12518" max="12518" width="7.7109375" style="652" customWidth="1"/>
    <col min="12519" max="12519" width="10.140625" style="652" customWidth="1"/>
    <col min="12520" max="12520" width="6.5703125" style="652" customWidth="1"/>
    <col min="12521" max="12521" width="1.140625" style="652" customWidth="1"/>
    <col min="12522" max="12522" width="24.5703125" style="652" customWidth="1"/>
    <col min="12523" max="12523" width="9.85546875" style="652" customWidth="1"/>
    <col min="12524" max="12524" width="10.7109375" style="652" customWidth="1"/>
    <col min="12525" max="12525" width="10.85546875" style="652" customWidth="1"/>
    <col min="12526" max="12526" width="11.140625" style="652" customWidth="1"/>
    <col min="12527" max="12527" width="9.85546875" style="652" customWidth="1"/>
    <col min="12528" max="12528" width="1" style="652" customWidth="1"/>
    <col min="12529" max="12529" width="16.5703125" style="652" customWidth="1"/>
    <col min="12530" max="12530" width="0.5703125" style="652" customWidth="1"/>
    <col min="12531" max="12531" width="0.7109375" style="652" customWidth="1"/>
    <col min="12532" max="12532" width="27.85546875" style="652" customWidth="1"/>
    <col min="12533" max="12533" width="0.85546875" style="652" customWidth="1"/>
    <col min="12534" max="12534" width="27.42578125" style="652" customWidth="1"/>
    <col min="12535" max="12535" width="14.7109375" style="652" customWidth="1"/>
    <col min="12536" max="12536" width="0.42578125" style="652" customWidth="1"/>
    <col min="12537" max="12537" width="0.7109375" style="652" customWidth="1"/>
    <col min="12538" max="12538" width="21.7109375" style="652" customWidth="1"/>
    <col min="12539" max="12539" width="1.28515625" style="652" customWidth="1"/>
    <col min="12540" max="12540" width="21.140625" style="652" customWidth="1"/>
    <col min="12541" max="12745" width="11.42578125" style="652"/>
    <col min="12746" max="12746" width="0.7109375" style="652" customWidth="1"/>
    <col min="12747" max="12748" width="1.5703125" style="652" customWidth="1"/>
    <col min="12749" max="12749" width="16.42578125" style="652" customWidth="1"/>
    <col min="12750" max="12752" width="10.42578125" style="652" customWidth="1"/>
    <col min="12753" max="12753" width="8.7109375" style="652" customWidth="1"/>
    <col min="12754" max="12754" width="0.7109375" style="652" customWidth="1"/>
    <col min="12755" max="12755" width="3.140625" style="652" customWidth="1"/>
    <col min="12756" max="12756" width="1.140625" style="652" customWidth="1"/>
    <col min="12757" max="12757" width="18" style="652" customWidth="1"/>
    <col min="12758" max="12758" width="9.42578125" style="652" customWidth="1"/>
    <col min="12759" max="12759" width="8.7109375" style="652" customWidth="1"/>
    <col min="12760" max="12760" width="9.28515625" style="652" customWidth="1"/>
    <col min="12761" max="12761" width="10.140625" style="652" customWidth="1"/>
    <col min="12762" max="12762" width="5.140625" style="652" customWidth="1"/>
    <col min="12763" max="12763" width="10.140625" style="652" customWidth="1"/>
    <col min="12764" max="12764" width="6.42578125" style="652" customWidth="1"/>
    <col min="12765" max="12765" width="11.42578125" style="652"/>
    <col min="12766" max="12766" width="1.28515625" style="652" customWidth="1"/>
    <col min="12767" max="12767" width="1.42578125" style="652" customWidth="1"/>
    <col min="12768" max="12768" width="8.28515625" style="652" customWidth="1"/>
    <col min="12769" max="12769" width="11.42578125" style="652"/>
    <col min="12770" max="12771" width="10.7109375" style="652" customWidth="1"/>
    <col min="12772" max="12772" width="10.28515625" style="652" customWidth="1"/>
    <col min="12773" max="12773" width="11.28515625" style="652" customWidth="1"/>
    <col min="12774" max="12774" width="7.7109375" style="652" customWidth="1"/>
    <col min="12775" max="12775" width="10.140625" style="652" customWidth="1"/>
    <col min="12776" max="12776" width="6.5703125" style="652" customWidth="1"/>
    <col min="12777" max="12777" width="1.140625" style="652" customWidth="1"/>
    <col min="12778" max="12778" width="24.5703125" style="652" customWidth="1"/>
    <col min="12779" max="12779" width="9.85546875" style="652" customWidth="1"/>
    <col min="12780" max="12780" width="10.7109375" style="652" customWidth="1"/>
    <col min="12781" max="12781" width="10.85546875" style="652" customWidth="1"/>
    <col min="12782" max="12782" width="11.140625" style="652" customWidth="1"/>
    <col min="12783" max="12783" width="9.85546875" style="652" customWidth="1"/>
    <col min="12784" max="12784" width="1" style="652" customWidth="1"/>
    <col min="12785" max="12785" width="16.5703125" style="652" customWidth="1"/>
    <col min="12786" max="12786" width="0.5703125" style="652" customWidth="1"/>
    <col min="12787" max="12787" width="0.7109375" style="652" customWidth="1"/>
    <col min="12788" max="12788" width="27.85546875" style="652" customWidth="1"/>
    <col min="12789" max="12789" width="0.85546875" style="652" customWidth="1"/>
    <col min="12790" max="12790" width="27.42578125" style="652" customWidth="1"/>
    <col min="12791" max="12791" width="14.7109375" style="652" customWidth="1"/>
    <col min="12792" max="12792" width="0.42578125" style="652" customWidth="1"/>
    <col min="12793" max="12793" width="0.7109375" style="652" customWidth="1"/>
    <col min="12794" max="12794" width="21.7109375" style="652" customWidth="1"/>
    <col min="12795" max="12795" width="1.28515625" style="652" customWidth="1"/>
    <col min="12796" max="12796" width="21.140625" style="652" customWidth="1"/>
    <col min="12797" max="13001" width="11.42578125" style="652"/>
    <col min="13002" max="13002" width="0.7109375" style="652" customWidth="1"/>
    <col min="13003" max="13004" width="1.5703125" style="652" customWidth="1"/>
    <col min="13005" max="13005" width="16.42578125" style="652" customWidth="1"/>
    <col min="13006" max="13008" width="10.42578125" style="652" customWidth="1"/>
    <col min="13009" max="13009" width="8.7109375" style="652" customWidth="1"/>
    <col min="13010" max="13010" width="0.7109375" style="652" customWidth="1"/>
    <col min="13011" max="13011" width="3.140625" style="652" customWidth="1"/>
    <col min="13012" max="13012" width="1.140625" style="652" customWidth="1"/>
    <col min="13013" max="13013" width="18" style="652" customWidth="1"/>
    <col min="13014" max="13014" width="9.42578125" style="652" customWidth="1"/>
    <col min="13015" max="13015" width="8.7109375" style="652" customWidth="1"/>
    <col min="13016" max="13016" width="9.28515625" style="652" customWidth="1"/>
    <col min="13017" max="13017" width="10.140625" style="652" customWidth="1"/>
    <col min="13018" max="13018" width="5.140625" style="652" customWidth="1"/>
    <col min="13019" max="13019" width="10.140625" style="652" customWidth="1"/>
    <col min="13020" max="13020" width="6.42578125" style="652" customWidth="1"/>
    <col min="13021" max="13021" width="11.42578125" style="652"/>
    <col min="13022" max="13022" width="1.28515625" style="652" customWidth="1"/>
    <col min="13023" max="13023" width="1.42578125" style="652" customWidth="1"/>
    <col min="13024" max="13024" width="8.28515625" style="652" customWidth="1"/>
    <col min="13025" max="13025" width="11.42578125" style="652"/>
    <col min="13026" max="13027" width="10.7109375" style="652" customWidth="1"/>
    <col min="13028" max="13028" width="10.28515625" style="652" customWidth="1"/>
    <col min="13029" max="13029" width="11.28515625" style="652" customWidth="1"/>
    <col min="13030" max="13030" width="7.7109375" style="652" customWidth="1"/>
    <col min="13031" max="13031" width="10.140625" style="652" customWidth="1"/>
    <col min="13032" max="13032" width="6.5703125" style="652" customWidth="1"/>
    <col min="13033" max="13033" width="1.140625" style="652" customWidth="1"/>
    <col min="13034" max="13034" width="24.5703125" style="652" customWidth="1"/>
    <col min="13035" max="13035" width="9.85546875" style="652" customWidth="1"/>
    <col min="13036" max="13036" width="10.7109375" style="652" customWidth="1"/>
    <col min="13037" max="13037" width="10.85546875" style="652" customWidth="1"/>
    <col min="13038" max="13038" width="11.140625" style="652" customWidth="1"/>
    <col min="13039" max="13039" width="9.85546875" style="652" customWidth="1"/>
    <col min="13040" max="13040" width="1" style="652" customWidth="1"/>
    <col min="13041" max="13041" width="16.5703125" style="652" customWidth="1"/>
    <col min="13042" max="13042" width="0.5703125" style="652" customWidth="1"/>
    <col min="13043" max="13043" width="0.7109375" style="652" customWidth="1"/>
    <col min="13044" max="13044" width="27.85546875" style="652" customWidth="1"/>
    <col min="13045" max="13045" width="0.85546875" style="652" customWidth="1"/>
    <col min="13046" max="13046" width="27.42578125" style="652" customWidth="1"/>
    <col min="13047" max="13047" width="14.7109375" style="652" customWidth="1"/>
    <col min="13048" max="13048" width="0.42578125" style="652" customWidth="1"/>
    <col min="13049" max="13049" width="0.7109375" style="652" customWidth="1"/>
    <col min="13050" max="13050" width="21.7109375" style="652" customWidth="1"/>
    <col min="13051" max="13051" width="1.28515625" style="652" customWidth="1"/>
    <col min="13052" max="13052" width="21.140625" style="652" customWidth="1"/>
    <col min="13053" max="13257" width="11.42578125" style="652"/>
    <col min="13258" max="13258" width="0.7109375" style="652" customWidth="1"/>
    <col min="13259" max="13260" width="1.5703125" style="652" customWidth="1"/>
    <col min="13261" max="13261" width="16.42578125" style="652" customWidth="1"/>
    <col min="13262" max="13264" width="10.42578125" style="652" customWidth="1"/>
    <col min="13265" max="13265" width="8.7109375" style="652" customWidth="1"/>
    <col min="13266" max="13266" width="0.7109375" style="652" customWidth="1"/>
    <col min="13267" max="13267" width="3.140625" style="652" customWidth="1"/>
    <col min="13268" max="13268" width="1.140625" style="652" customWidth="1"/>
    <col min="13269" max="13269" width="18" style="652" customWidth="1"/>
    <col min="13270" max="13270" width="9.42578125" style="652" customWidth="1"/>
    <col min="13271" max="13271" width="8.7109375" style="652" customWidth="1"/>
    <col min="13272" max="13272" width="9.28515625" style="652" customWidth="1"/>
    <col min="13273" max="13273" width="10.140625" style="652" customWidth="1"/>
    <col min="13274" max="13274" width="5.140625" style="652" customWidth="1"/>
    <col min="13275" max="13275" width="10.140625" style="652" customWidth="1"/>
    <col min="13276" max="13276" width="6.42578125" style="652" customWidth="1"/>
    <col min="13277" max="13277" width="11.42578125" style="652"/>
    <col min="13278" max="13278" width="1.28515625" style="652" customWidth="1"/>
    <col min="13279" max="13279" width="1.42578125" style="652" customWidth="1"/>
    <col min="13280" max="13280" width="8.28515625" style="652" customWidth="1"/>
    <col min="13281" max="13281" width="11.42578125" style="652"/>
    <col min="13282" max="13283" width="10.7109375" style="652" customWidth="1"/>
    <col min="13284" max="13284" width="10.28515625" style="652" customWidth="1"/>
    <col min="13285" max="13285" width="11.28515625" style="652" customWidth="1"/>
    <col min="13286" max="13286" width="7.7109375" style="652" customWidth="1"/>
    <col min="13287" max="13287" width="10.140625" style="652" customWidth="1"/>
    <col min="13288" max="13288" width="6.5703125" style="652" customWidth="1"/>
    <col min="13289" max="13289" width="1.140625" style="652" customWidth="1"/>
    <col min="13290" max="13290" width="24.5703125" style="652" customWidth="1"/>
    <col min="13291" max="13291" width="9.85546875" style="652" customWidth="1"/>
    <col min="13292" max="13292" width="10.7109375" style="652" customWidth="1"/>
    <col min="13293" max="13293" width="10.85546875" style="652" customWidth="1"/>
    <col min="13294" max="13294" width="11.140625" style="652" customWidth="1"/>
    <col min="13295" max="13295" width="9.85546875" style="652" customWidth="1"/>
    <col min="13296" max="13296" width="1" style="652" customWidth="1"/>
    <col min="13297" max="13297" width="16.5703125" style="652" customWidth="1"/>
    <col min="13298" max="13298" width="0.5703125" style="652" customWidth="1"/>
    <col min="13299" max="13299" width="0.7109375" style="652" customWidth="1"/>
    <col min="13300" max="13300" width="27.85546875" style="652" customWidth="1"/>
    <col min="13301" max="13301" width="0.85546875" style="652" customWidth="1"/>
    <col min="13302" max="13302" width="27.42578125" style="652" customWidth="1"/>
    <col min="13303" max="13303" width="14.7109375" style="652" customWidth="1"/>
    <col min="13304" max="13304" width="0.42578125" style="652" customWidth="1"/>
    <col min="13305" max="13305" width="0.7109375" style="652" customWidth="1"/>
    <col min="13306" max="13306" width="21.7109375" style="652" customWidth="1"/>
    <col min="13307" max="13307" width="1.28515625" style="652" customWidth="1"/>
    <col min="13308" max="13308" width="21.140625" style="652" customWidth="1"/>
    <col min="13309" max="13513" width="11.42578125" style="652"/>
    <col min="13514" max="13514" width="0.7109375" style="652" customWidth="1"/>
    <col min="13515" max="13516" width="1.5703125" style="652" customWidth="1"/>
    <col min="13517" max="13517" width="16.42578125" style="652" customWidth="1"/>
    <col min="13518" max="13520" width="10.42578125" style="652" customWidth="1"/>
    <col min="13521" max="13521" width="8.7109375" style="652" customWidth="1"/>
    <col min="13522" max="13522" width="0.7109375" style="652" customWidth="1"/>
    <col min="13523" max="13523" width="3.140625" style="652" customWidth="1"/>
    <col min="13524" max="13524" width="1.140625" style="652" customWidth="1"/>
    <col min="13525" max="13525" width="18" style="652" customWidth="1"/>
    <col min="13526" max="13526" width="9.42578125" style="652" customWidth="1"/>
    <col min="13527" max="13527" width="8.7109375" style="652" customWidth="1"/>
    <col min="13528" max="13528" width="9.28515625" style="652" customWidth="1"/>
    <col min="13529" max="13529" width="10.140625" style="652" customWidth="1"/>
    <col min="13530" max="13530" width="5.140625" style="652" customWidth="1"/>
    <col min="13531" max="13531" width="10.140625" style="652" customWidth="1"/>
    <col min="13532" max="13532" width="6.42578125" style="652" customWidth="1"/>
    <col min="13533" max="13533" width="11.42578125" style="652"/>
    <col min="13534" max="13534" width="1.28515625" style="652" customWidth="1"/>
    <col min="13535" max="13535" width="1.42578125" style="652" customWidth="1"/>
    <col min="13536" max="13536" width="8.28515625" style="652" customWidth="1"/>
    <col min="13537" max="13537" width="11.42578125" style="652"/>
    <col min="13538" max="13539" width="10.7109375" style="652" customWidth="1"/>
    <col min="13540" max="13540" width="10.28515625" style="652" customWidth="1"/>
    <col min="13541" max="13541" width="11.28515625" style="652" customWidth="1"/>
    <col min="13542" max="13542" width="7.7109375" style="652" customWidth="1"/>
    <col min="13543" max="13543" width="10.140625" style="652" customWidth="1"/>
    <col min="13544" max="13544" width="6.5703125" style="652" customWidth="1"/>
    <col min="13545" max="13545" width="1.140625" style="652" customWidth="1"/>
    <col min="13546" max="13546" width="24.5703125" style="652" customWidth="1"/>
    <col min="13547" max="13547" width="9.85546875" style="652" customWidth="1"/>
    <col min="13548" max="13548" width="10.7109375" style="652" customWidth="1"/>
    <col min="13549" max="13549" width="10.85546875" style="652" customWidth="1"/>
    <col min="13550" max="13550" width="11.140625" style="652" customWidth="1"/>
    <col min="13551" max="13551" width="9.85546875" style="652" customWidth="1"/>
    <col min="13552" max="13552" width="1" style="652" customWidth="1"/>
    <col min="13553" max="13553" width="16.5703125" style="652" customWidth="1"/>
    <col min="13554" max="13554" width="0.5703125" style="652" customWidth="1"/>
    <col min="13555" max="13555" width="0.7109375" style="652" customWidth="1"/>
    <col min="13556" max="13556" width="27.85546875" style="652" customWidth="1"/>
    <col min="13557" max="13557" width="0.85546875" style="652" customWidth="1"/>
    <col min="13558" max="13558" width="27.42578125" style="652" customWidth="1"/>
    <col min="13559" max="13559" width="14.7109375" style="652" customWidth="1"/>
    <col min="13560" max="13560" width="0.42578125" style="652" customWidth="1"/>
    <col min="13561" max="13561" width="0.7109375" style="652" customWidth="1"/>
    <col min="13562" max="13562" width="21.7109375" style="652" customWidth="1"/>
    <col min="13563" max="13563" width="1.28515625" style="652" customWidth="1"/>
    <col min="13564" max="13564" width="21.140625" style="652" customWidth="1"/>
    <col min="13565" max="13769" width="11.42578125" style="652"/>
    <col min="13770" max="13770" width="0.7109375" style="652" customWidth="1"/>
    <col min="13771" max="13772" width="1.5703125" style="652" customWidth="1"/>
    <col min="13773" max="13773" width="16.42578125" style="652" customWidth="1"/>
    <col min="13774" max="13776" width="10.42578125" style="652" customWidth="1"/>
    <col min="13777" max="13777" width="8.7109375" style="652" customWidth="1"/>
    <col min="13778" max="13778" width="0.7109375" style="652" customWidth="1"/>
    <col min="13779" max="13779" width="3.140625" style="652" customWidth="1"/>
    <col min="13780" max="13780" width="1.140625" style="652" customWidth="1"/>
    <col min="13781" max="13781" width="18" style="652" customWidth="1"/>
    <col min="13782" max="13782" width="9.42578125" style="652" customWidth="1"/>
    <col min="13783" max="13783" width="8.7109375" style="652" customWidth="1"/>
    <col min="13784" max="13784" width="9.28515625" style="652" customWidth="1"/>
    <col min="13785" max="13785" width="10.140625" style="652" customWidth="1"/>
    <col min="13786" max="13786" width="5.140625" style="652" customWidth="1"/>
    <col min="13787" max="13787" width="10.140625" style="652" customWidth="1"/>
    <col min="13788" max="13788" width="6.42578125" style="652" customWidth="1"/>
    <col min="13789" max="13789" width="11.42578125" style="652"/>
    <col min="13790" max="13790" width="1.28515625" style="652" customWidth="1"/>
    <col min="13791" max="13791" width="1.42578125" style="652" customWidth="1"/>
    <col min="13792" max="13792" width="8.28515625" style="652" customWidth="1"/>
    <col min="13793" max="13793" width="11.42578125" style="652"/>
    <col min="13794" max="13795" width="10.7109375" style="652" customWidth="1"/>
    <col min="13796" max="13796" width="10.28515625" style="652" customWidth="1"/>
    <col min="13797" max="13797" width="11.28515625" style="652" customWidth="1"/>
    <col min="13798" max="13798" width="7.7109375" style="652" customWidth="1"/>
    <col min="13799" max="13799" width="10.140625" style="652" customWidth="1"/>
    <col min="13800" max="13800" width="6.5703125" style="652" customWidth="1"/>
    <col min="13801" max="13801" width="1.140625" style="652" customWidth="1"/>
    <col min="13802" max="13802" width="24.5703125" style="652" customWidth="1"/>
    <col min="13803" max="13803" width="9.85546875" style="652" customWidth="1"/>
    <col min="13804" max="13804" width="10.7109375" style="652" customWidth="1"/>
    <col min="13805" max="13805" width="10.85546875" style="652" customWidth="1"/>
    <col min="13806" max="13806" width="11.140625" style="652" customWidth="1"/>
    <col min="13807" max="13807" width="9.85546875" style="652" customWidth="1"/>
    <col min="13808" max="13808" width="1" style="652" customWidth="1"/>
    <col min="13809" max="13809" width="16.5703125" style="652" customWidth="1"/>
    <col min="13810" max="13810" width="0.5703125" style="652" customWidth="1"/>
    <col min="13811" max="13811" width="0.7109375" style="652" customWidth="1"/>
    <col min="13812" max="13812" width="27.85546875" style="652" customWidth="1"/>
    <col min="13813" max="13813" width="0.85546875" style="652" customWidth="1"/>
    <col min="13814" max="13814" width="27.42578125" style="652" customWidth="1"/>
    <col min="13815" max="13815" width="14.7109375" style="652" customWidth="1"/>
    <col min="13816" max="13816" width="0.42578125" style="652" customWidth="1"/>
    <col min="13817" max="13817" width="0.7109375" style="652" customWidth="1"/>
    <col min="13818" max="13818" width="21.7109375" style="652" customWidth="1"/>
    <col min="13819" max="13819" width="1.28515625" style="652" customWidth="1"/>
    <col min="13820" max="13820" width="21.140625" style="652" customWidth="1"/>
    <col min="13821" max="14025" width="11.42578125" style="652"/>
    <col min="14026" max="14026" width="0.7109375" style="652" customWidth="1"/>
    <col min="14027" max="14028" width="1.5703125" style="652" customWidth="1"/>
    <col min="14029" max="14029" width="16.42578125" style="652" customWidth="1"/>
    <col min="14030" max="14032" width="10.42578125" style="652" customWidth="1"/>
    <col min="14033" max="14033" width="8.7109375" style="652" customWidth="1"/>
    <col min="14034" max="14034" width="0.7109375" style="652" customWidth="1"/>
    <col min="14035" max="14035" width="3.140625" style="652" customWidth="1"/>
    <col min="14036" max="14036" width="1.140625" style="652" customWidth="1"/>
    <col min="14037" max="14037" width="18" style="652" customWidth="1"/>
    <col min="14038" max="14038" width="9.42578125" style="652" customWidth="1"/>
    <col min="14039" max="14039" width="8.7109375" style="652" customWidth="1"/>
    <col min="14040" max="14040" width="9.28515625" style="652" customWidth="1"/>
    <col min="14041" max="14041" width="10.140625" style="652" customWidth="1"/>
    <col min="14042" max="14042" width="5.140625" style="652" customWidth="1"/>
    <col min="14043" max="14043" width="10.140625" style="652" customWidth="1"/>
    <col min="14044" max="14044" width="6.42578125" style="652" customWidth="1"/>
    <col min="14045" max="14045" width="11.42578125" style="652"/>
    <col min="14046" max="14046" width="1.28515625" style="652" customWidth="1"/>
    <col min="14047" max="14047" width="1.42578125" style="652" customWidth="1"/>
    <col min="14048" max="14048" width="8.28515625" style="652" customWidth="1"/>
    <col min="14049" max="14049" width="11.42578125" style="652"/>
    <col min="14050" max="14051" width="10.7109375" style="652" customWidth="1"/>
    <col min="14052" max="14052" width="10.28515625" style="652" customWidth="1"/>
    <col min="14053" max="14053" width="11.28515625" style="652" customWidth="1"/>
    <col min="14054" max="14054" width="7.7109375" style="652" customWidth="1"/>
    <col min="14055" max="14055" width="10.140625" style="652" customWidth="1"/>
    <col min="14056" max="14056" width="6.5703125" style="652" customWidth="1"/>
    <col min="14057" max="14057" width="1.140625" style="652" customWidth="1"/>
    <col min="14058" max="14058" width="24.5703125" style="652" customWidth="1"/>
    <col min="14059" max="14059" width="9.85546875" style="652" customWidth="1"/>
    <col min="14060" max="14060" width="10.7109375" style="652" customWidth="1"/>
    <col min="14061" max="14061" width="10.85546875" style="652" customWidth="1"/>
    <col min="14062" max="14062" width="11.140625" style="652" customWidth="1"/>
    <col min="14063" max="14063" width="9.85546875" style="652" customWidth="1"/>
    <col min="14064" max="14064" width="1" style="652" customWidth="1"/>
    <col min="14065" max="14065" width="16.5703125" style="652" customWidth="1"/>
    <col min="14066" max="14066" width="0.5703125" style="652" customWidth="1"/>
    <col min="14067" max="14067" width="0.7109375" style="652" customWidth="1"/>
    <col min="14068" max="14068" width="27.85546875" style="652" customWidth="1"/>
    <col min="14069" max="14069" width="0.85546875" style="652" customWidth="1"/>
    <col min="14070" max="14070" width="27.42578125" style="652" customWidth="1"/>
    <col min="14071" max="14071" width="14.7109375" style="652" customWidth="1"/>
    <col min="14072" max="14072" width="0.42578125" style="652" customWidth="1"/>
    <col min="14073" max="14073" width="0.7109375" style="652" customWidth="1"/>
    <col min="14074" max="14074" width="21.7109375" style="652" customWidth="1"/>
    <col min="14075" max="14075" width="1.28515625" style="652" customWidth="1"/>
    <col min="14076" max="14076" width="21.140625" style="652" customWidth="1"/>
    <col min="14077" max="14281" width="11.42578125" style="652"/>
    <col min="14282" max="14282" width="0.7109375" style="652" customWidth="1"/>
    <col min="14283" max="14284" width="1.5703125" style="652" customWidth="1"/>
    <col min="14285" max="14285" width="16.42578125" style="652" customWidth="1"/>
    <col min="14286" max="14288" width="10.42578125" style="652" customWidth="1"/>
    <col min="14289" max="14289" width="8.7109375" style="652" customWidth="1"/>
    <col min="14290" max="14290" width="0.7109375" style="652" customWidth="1"/>
    <col min="14291" max="14291" width="3.140625" style="652" customWidth="1"/>
    <col min="14292" max="14292" width="1.140625" style="652" customWidth="1"/>
    <col min="14293" max="14293" width="18" style="652" customWidth="1"/>
    <col min="14294" max="14294" width="9.42578125" style="652" customWidth="1"/>
    <col min="14295" max="14295" width="8.7109375" style="652" customWidth="1"/>
    <col min="14296" max="14296" width="9.28515625" style="652" customWidth="1"/>
    <col min="14297" max="14297" width="10.140625" style="652" customWidth="1"/>
    <col min="14298" max="14298" width="5.140625" style="652" customWidth="1"/>
    <col min="14299" max="14299" width="10.140625" style="652" customWidth="1"/>
    <col min="14300" max="14300" width="6.42578125" style="652" customWidth="1"/>
    <col min="14301" max="14301" width="11.42578125" style="652"/>
    <col min="14302" max="14302" width="1.28515625" style="652" customWidth="1"/>
    <col min="14303" max="14303" width="1.42578125" style="652" customWidth="1"/>
    <col min="14304" max="14304" width="8.28515625" style="652" customWidth="1"/>
    <col min="14305" max="14305" width="11.42578125" style="652"/>
    <col min="14306" max="14307" width="10.7109375" style="652" customWidth="1"/>
    <col min="14308" max="14308" width="10.28515625" style="652" customWidth="1"/>
    <col min="14309" max="14309" width="11.28515625" style="652" customWidth="1"/>
    <col min="14310" max="14310" width="7.7109375" style="652" customWidth="1"/>
    <col min="14311" max="14311" width="10.140625" style="652" customWidth="1"/>
    <col min="14312" max="14312" width="6.5703125" style="652" customWidth="1"/>
    <col min="14313" max="14313" width="1.140625" style="652" customWidth="1"/>
    <col min="14314" max="14314" width="24.5703125" style="652" customWidth="1"/>
    <col min="14315" max="14315" width="9.85546875" style="652" customWidth="1"/>
    <col min="14316" max="14316" width="10.7109375" style="652" customWidth="1"/>
    <col min="14317" max="14317" width="10.85546875" style="652" customWidth="1"/>
    <col min="14318" max="14318" width="11.140625" style="652" customWidth="1"/>
    <col min="14319" max="14319" width="9.85546875" style="652" customWidth="1"/>
    <col min="14320" max="14320" width="1" style="652" customWidth="1"/>
    <col min="14321" max="14321" width="16.5703125" style="652" customWidth="1"/>
    <col min="14322" max="14322" width="0.5703125" style="652" customWidth="1"/>
    <col min="14323" max="14323" width="0.7109375" style="652" customWidth="1"/>
    <col min="14324" max="14324" width="27.85546875" style="652" customWidth="1"/>
    <col min="14325" max="14325" width="0.85546875" style="652" customWidth="1"/>
    <col min="14326" max="14326" width="27.42578125" style="652" customWidth="1"/>
    <col min="14327" max="14327" width="14.7109375" style="652" customWidth="1"/>
    <col min="14328" max="14328" width="0.42578125" style="652" customWidth="1"/>
    <col min="14329" max="14329" width="0.7109375" style="652" customWidth="1"/>
    <col min="14330" max="14330" width="21.7109375" style="652" customWidth="1"/>
    <col min="14331" max="14331" width="1.28515625" style="652" customWidth="1"/>
    <col min="14332" max="14332" width="21.140625" style="652" customWidth="1"/>
    <col min="14333" max="14537" width="11.42578125" style="652"/>
    <col min="14538" max="14538" width="0.7109375" style="652" customWidth="1"/>
    <col min="14539" max="14540" width="1.5703125" style="652" customWidth="1"/>
    <col min="14541" max="14541" width="16.42578125" style="652" customWidth="1"/>
    <col min="14542" max="14544" width="10.42578125" style="652" customWidth="1"/>
    <col min="14545" max="14545" width="8.7109375" style="652" customWidth="1"/>
    <col min="14546" max="14546" width="0.7109375" style="652" customWidth="1"/>
    <col min="14547" max="14547" width="3.140625" style="652" customWidth="1"/>
    <col min="14548" max="14548" width="1.140625" style="652" customWidth="1"/>
    <col min="14549" max="14549" width="18" style="652" customWidth="1"/>
    <col min="14550" max="14550" width="9.42578125" style="652" customWidth="1"/>
    <col min="14551" max="14551" width="8.7109375" style="652" customWidth="1"/>
    <col min="14552" max="14552" width="9.28515625" style="652" customWidth="1"/>
    <col min="14553" max="14553" width="10.140625" style="652" customWidth="1"/>
    <col min="14554" max="14554" width="5.140625" style="652" customWidth="1"/>
    <col min="14555" max="14555" width="10.140625" style="652" customWidth="1"/>
    <col min="14556" max="14556" width="6.42578125" style="652" customWidth="1"/>
    <col min="14557" max="14557" width="11.42578125" style="652"/>
    <col min="14558" max="14558" width="1.28515625" style="652" customWidth="1"/>
    <col min="14559" max="14559" width="1.42578125" style="652" customWidth="1"/>
    <col min="14560" max="14560" width="8.28515625" style="652" customWidth="1"/>
    <col min="14561" max="14561" width="11.42578125" style="652"/>
    <col min="14562" max="14563" width="10.7109375" style="652" customWidth="1"/>
    <col min="14564" max="14564" width="10.28515625" style="652" customWidth="1"/>
    <col min="14565" max="14565" width="11.28515625" style="652" customWidth="1"/>
    <col min="14566" max="14566" width="7.7109375" style="652" customWidth="1"/>
    <col min="14567" max="14567" width="10.140625" style="652" customWidth="1"/>
    <col min="14568" max="14568" width="6.5703125" style="652" customWidth="1"/>
    <col min="14569" max="14569" width="1.140625" style="652" customWidth="1"/>
    <col min="14570" max="14570" width="24.5703125" style="652" customWidth="1"/>
    <col min="14571" max="14571" width="9.85546875" style="652" customWidth="1"/>
    <col min="14572" max="14572" width="10.7109375" style="652" customWidth="1"/>
    <col min="14573" max="14573" width="10.85546875" style="652" customWidth="1"/>
    <col min="14574" max="14574" width="11.140625" style="652" customWidth="1"/>
    <col min="14575" max="14575" width="9.85546875" style="652" customWidth="1"/>
    <col min="14576" max="14576" width="1" style="652" customWidth="1"/>
    <col min="14577" max="14577" width="16.5703125" style="652" customWidth="1"/>
    <col min="14578" max="14578" width="0.5703125" style="652" customWidth="1"/>
    <col min="14579" max="14579" width="0.7109375" style="652" customWidth="1"/>
    <col min="14580" max="14580" width="27.85546875" style="652" customWidth="1"/>
    <col min="14581" max="14581" width="0.85546875" style="652" customWidth="1"/>
    <col min="14582" max="14582" width="27.42578125" style="652" customWidth="1"/>
    <col min="14583" max="14583" width="14.7109375" style="652" customWidth="1"/>
    <col min="14584" max="14584" width="0.42578125" style="652" customWidth="1"/>
    <col min="14585" max="14585" width="0.7109375" style="652" customWidth="1"/>
    <col min="14586" max="14586" width="21.7109375" style="652" customWidth="1"/>
    <col min="14587" max="14587" width="1.28515625" style="652" customWidth="1"/>
    <col min="14588" max="14588" width="21.140625" style="652" customWidth="1"/>
    <col min="14589" max="14793" width="11.42578125" style="652"/>
    <col min="14794" max="14794" width="0.7109375" style="652" customWidth="1"/>
    <col min="14795" max="14796" width="1.5703125" style="652" customWidth="1"/>
    <col min="14797" max="14797" width="16.42578125" style="652" customWidth="1"/>
    <col min="14798" max="14800" width="10.42578125" style="652" customWidth="1"/>
    <col min="14801" max="14801" width="8.7109375" style="652" customWidth="1"/>
    <col min="14802" max="14802" width="0.7109375" style="652" customWidth="1"/>
    <col min="14803" max="14803" width="3.140625" style="652" customWidth="1"/>
    <col min="14804" max="14804" width="1.140625" style="652" customWidth="1"/>
    <col min="14805" max="14805" width="18" style="652" customWidth="1"/>
    <col min="14806" max="14806" width="9.42578125" style="652" customWidth="1"/>
    <col min="14807" max="14807" width="8.7109375" style="652" customWidth="1"/>
    <col min="14808" max="14808" width="9.28515625" style="652" customWidth="1"/>
    <col min="14809" max="14809" width="10.140625" style="652" customWidth="1"/>
    <col min="14810" max="14810" width="5.140625" style="652" customWidth="1"/>
    <col min="14811" max="14811" width="10.140625" style="652" customWidth="1"/>
    <col min="14812" max="14812" width="6.42578125" style="652" customWidth="1"/>
    <col min="14813" max="14813" width="11.42578125" style="652"/>
    <col min="14814" max="14814" width="1.28515625" style="652" customWidth="1"/>
    <col min="14815" max="14815" width="1.42578125" style="652" customWidth="1"/>
    <col min="14816" max="14816" width="8.28515625" style="652" customWidth="1"/>
    <col min="14817" max="14817" width="11.42578125" style="652"/>
    <col min="14818" max="14819" width="10.7109375" style="652" customWidth="1"/>
    <col min="14820" max="14820" width="10.28515625" style="652" customWidth="1"/>
    <col min="14821" max="14821" width="11.28515625" style="652" customWidth="1"/>
    <col min="14822" max="14822" width="7.7109375" style="652" customWidth="1"/>
    <col min="14823" max="14823" width="10.140625" style="652" customWidth="1"/>
    <col min="14824" max="14824" width="6.5703125" style="652" customWidth="1"/>
    <col min="14825" max="14825" width="1.140625" style="652" customWidth="1"/>
    <col min="14826" max="14826" width="24.5703125" style="652" customWidth="1"/>
    <col min="14827" max="14827" width="9.85546875" style="652" customWidth="1"/>
    <col min="14828" max="14828" width="10.7109375" style="652" customWidth="1"/>
    <col min="14829" max="14829" width="10.85546875" style="652" customWidth="1"/>
    <col min="14830" max="14830" width="11.140625" style="652" customWidth="1"/>
    <col min="14831" max="14831" width="9.85546875" style="652" customWidth="1"/>
    <col min="14832" max="14832" width="1" style="652" customWidth="1"/>
    <col min="14833" max="14833" width="16.5703125" style="652" customWidth="1"/>
    <col min="14834" max="14834" width="0.5703125" style="652" customWidth="1"/>
    <col min="14835" max="14835" width="0.7109375" style="652" customWidth="1"/>
    <col min="14836" max="14836" width="27.85546875" style="652" customWidth="1"/>
    <col min="14837" max="14837" width="0.85546875" style="652" customWidth="1"/>
    <col min="14838" max="14838" width="27.42578125" style="652" customWidth="1"/>
    <col min="14839" max="14839" width="14.7109375" style="652" customWidth="1"/>
    <col min="14840" max="14840" width="0.42578125" style="652" customWidth="1"/>
    <col min="14841" max="14841" width="0.7109375" style="652" customWidth="1"/>
    <col min="14842" max="14842" width="21.7109375" style="652" customWidth="1"/>
    <col min="14843" max="14843" width="1.28515625" style="652" customWidth="1"/>
    <col min="14844" max="14844" width="21.140625" style="652" customWidth="1"/>
    <col min="14845" max="15049" width="11.42578125" style="652"/>
    <col min="15050" max="15050" width="0.7109375" style="652" customWidth="1"/>
    <col min="15051" max="15052" width="1.5703125" style="652" customWidth="1"/>
    <col min="15053" max="15053" width="16.42578125" style="652" customWidth="1"/>
    <col min="15054" max="15056" width="10.42578125" style="652" customWidth="1"/>
    <col min="15057" max="15057" width="8.7109375" style="652" customWidth="1"/>
    <col min="15058" max="15058" width="0.7109375" style="652" customWidth="1"/>
    <col min="15059" max="15059" width="3.140625" style="652" customWidth="1"/>
    <col min="15060" max="15060" width="1.140625" style="652" customWidth="1"/>
    <col min="15061" max="15061" width="18" style="652" customWidth="1"/>
    <col min="15062" max="15062" width="9.42578125" style="652" customWidth="1"/>
    <col min="15063" max="15063" width="8.7109375" style="652" customWidth="1"/>
    <col min="15064" max="15064" width="9.28515625" style="652" customWidth="1"/>
    <col min="15065" max="15065" width="10.140625" style="652" customWidth="1"/>
    <col min="15066" max="15066" width="5.140625" style="652" customWidth="1"/>
    <col min="15067" max="15067" width="10.140625" style="652" customWidth="1"/>
    <col min="15068" max="15068" width="6.42578125" style="652" customWidth="1"/>
    <col min="15069" max="15069" width="11.42578125" style="652"/>
    <col min="15070" max="15070" width="1.28515625" style="652" customWidth="1"/>
    <col min="15071" max="15071" width="1.42578125" style="652" customWidth="1"/>
    <col min="15072" max="15072" width="8.28515625" style="652" customWidth="1"/>
    <col min="15073" max="15073" width="11.42578125" style="652"/>
    <col min="15074" max="15075" width="10.7109375" style="652" customWidth="1"/>
    <col min="15076" max="15076" width="10.28515625" style="652" customWidth="1"/>
    <col min="15077" max="15077" width="11.28515625" style="652" customWidth="1"/>
    <col min="15078" max="15078" width="7.7109375" style="652" customWidth="1"/>
    <col min="15079" max="15079" width="10.140625" style="652" customWidth="1"/>
    <col min="15080" max="15080" width="6.5703125" style="652" customWidth="1"/>
    <col min="15081" max="15081" width="1.140625" style="652" customWidth="1"/>
    <col min="15082" max="15082" width="24.5703125" style="652" customWidth="1"/>
    <col min="15083" max="15083" width="9.85546875" style="652" customWidth="1"/>
    <col min="15084" max="15084" width="10.7109375" style="652" customWidth="1"/>
    <col min="15085" max="15085" width="10.85546875" style="652" customWidth="1"/>
    <col min="15086" max="15086" width="11.140625" style="652" customWidth="1"/>
    <col min="15087" max="15087" width="9.85546875" style="652" customWidth="1"/>
    <col min="15088" max="15088" width="1" style="652" customWidth="1"/>
    <col min="15089" max="15089" width="16.5703125" style="652" customWidth="1"/>
    <col min="15090" max="15090" width="0.5703125" style="652" customWidth="1"/>
    <col min="15091" max="15091" width="0.7109375" style="652" customWidth="1"/>
    <col min="15092" max="15092" width="27.85546875" style="652" customWidth="1"/>
    <col min="15093" max="15093" width="0.85546875" style="652" customWidth="1"/>
    <col min="15094" max="15094" width="27.42578125" style="652" customWidth="1"/>
    <col min="15095" max="15095" width="14.7109375" style="652" customWidth="1"/>
    <col min="15096" max="15096" width="0.42578125" style="652" customWidth="1"/>
    <col min="15097" max="15097" width="0.7109375" style="652" customWidth="1"/>
    <col min="15098" max="15098" width="21.7109375" style="652" customWidth="1"/>
    <col min="15099" max="15099" width="1.28515625" style="652" customWidth="1"/>
    <col min="15100" max="15100" width="21.140625" style="652" customWidth="1"/>
    <col min="15101" max="15305" width="11.42578125" style="652"/>
    <col min="15306" max="15306" width="0.7109375" style="652" customWidth="1"/>
    <col min="15307" max="15308" width="1.5703125" style="652" customWidth="1"/>
    <col min="15309" max="15309" width="16.42578125" style="652" customWidth="1"/>
    <col min="15310" max="15312" width="10.42578125" style="652" customWidth="1"/>
    <col min="15313" max="15313" width="8.7109375" style="652" customWidth="1"/>
    <col min="15314" max="15314" width="0.7109375" style="652" customWidth="1"/>
    <col min="15315" max="15315" width="3.140625" style="652" customWidth="1"/>
    <col min="15316" max="15316" width="1.140625" style="652" customWidth="1"/>
    <col min="15317" max="15317" width="18" style="652" customWidth="1"/>
    <col min="15318" max="15318" width="9.42578125" style="652" customWidth="1"/>
    <col min="15319" max="15319" width="8.7109375" style="652" customWidth="1"/>
    <col min="15320" max="15320" width="9.28515625" style="652" customWidth="1"/>
    <col min="15321" max="15321" width="10.140625" style="652" customWidth="1"/>
    <col min="15322" max="15322" width="5.140625" style="652" customWidth="1"/>
    <col min="15323" max="15323" width="10.140625" style="652" customWidth="1"/>
    <col min="15324" max="15324" width="6.42578125" style="652" customWidth="1"/>
    <col min="15325" max="15325" width="11.42578125" style="652"/>
    <col min="15326" max="15326" width="1.28515625" style="652" customWidth="1"/>
    <col min="15327" max="15327" width="1.42578125" style="652" customWidth="1"/>
    <col min="15328" max="15328" width="8.28515625" style="652" customWidth="1"/>
    <col min="15329" max="15329" width="11.42578125" style="652"/>
    <col min="15330" max="15331" width="10.7109375" style="652" customWidth="1"/>
    <col min="15332" max="15332" width="10.28515625" style="652" customWidth="1"/>
    <col min="15333" max="15333" width="11.28515625" style="652" customWidth="1"/>
    <col min="15334" max="15334" width="7.7109375" style="652" customWidth="1"/>
    <col min="15335" max="15335" width="10.140625" style="652" customWidth="1"/>
    <col min="15336" max="15336" width="6.5703125" style="652" customWidth="1"/>
    <col min="15337" max="15337" width="1.140625" style="652" customWidth="1"/>
    <col min="15338" max="15338" width="24.5703125" style="652" customWidth="1"/>
    <col min="15339" max="15339" width="9.85546875" style="652" customWidth="1"/>
    <col min="15340" max="15340" width="10.7109375" style="652" customWidth="1"/>
    <col min="15341" max="15341" width="10.85546875" style="652" customWidth="1"/>
    <col min="15342" max="15342" width="11.140625" style="652" customWidth="1"/>
    <col min="15343" max="15343" width="9.85546875" style="652" customWidth="1"/>
    <col min="15344" max="15344" width="1" style="652" customWidth="1"/>
    <col min="15345" max="15345" width="16.5703125" style="652" customWidth="1"/>
    <col min="15346" max="15346" width="0.5703125" style="652" customWidth="1"/>
    <col min="15347" max="15347" width="0.7109375" style="652" customWidth="1"/>
    <col min="15348" max="15348" width="27.85546875" style="652" customWidth="1"/>
    <col min="15349" max="15349" width="0.85546875" style="652" customWidth="1"/>
    <col min="15350" max="15350" width="27.42578125" style="652" customWidth="1"/>
    <col min="15351" max="15351" width="14.7109375" style="652" customWidth="1"/>
    <col min="15352" max="15352" width="0.42578125" style="652" customWidth="1"/>
    <col min="15353" max="15353" width="0.7109375" style="652" customWidth="1"/>
    <col min="15354" max="15354" width="21.7109375" style="652" customWidth="1"/>
    <col min="15355" max="15355" width="1.28515625" style="652" customWidth="1"/>
    <col min="15356" max="15356" width="21.140625" style="652" customWidth="1"/>
    <col min="15357" max="15561" width="11.42578125" style="652"/>
    <col min="15562" max="15562" width="0.7109375" style="652" customWidth="1"/>
    <col min="15563" max="15564" width="1.5703125" style="652" customWidth="1"/>
    <col min="15565" max="15565" width="16.42578125" style="652" customWidth="1"/>
    <col min="15566" max="15568" width="10.42578125" style="652" customWidth="1"/>
    <col min="15569" max="15569" width="8.7109375" style="652" customWidth="1"/>
    <col min="15570" max="15570" width="0.7109375" style="652" customWidth="1"/>
    <col min="15571" max="15571" width="3.140625" style="652" customWidth="1"/>
    <col min="15572" max="15572" width="1.140625" style="652" customWidth="1"/>
    <col min="15573" max="15573" width="18" style="652" customWidth="1"/>
    <col min="15574" max="15574" width="9.42578125" style="652" customWidth="1"/>
    <col min="15575" max="15575" width="8.7109375" style="652" customWidth="1"/>
    <col min="15576" max="15576" width="9.28515625" style="652" customWidth="1"/>
    <col min="15577" max="15577" width="10.140625" style="652" customWidth="1"/>
    <col min="15578" max="15578" width="5.140625" style="652" customWidth="1"/>
    <col min="15579" max="15579" width="10.140625" style="652" customWidth="1"/>
    <col min="15580" max="15580" width="6.42578125" style="652" customWidth="1"/>
    <col min="15581" max="15581" width="11.42578125" style="652"/>
    <col min="15582" max="15582" width="1.28515625" style="652" customWidth="1"/>
    <col min="15583" max="15583" width="1.42578125" style="652" customWidth="1"/>
    <col min="15584" max="15584" width="8.28515625" style="652" customWidth="1"/>
    <col min="15585" max="15585" width="11.42578125" style="652"/>
    <col min="15586" max="15587" width="10.7109375" style="652" customWidth="1"/>
    <col min="15588" max="15588" width="10.28515625" style="652" customWidth="1"/>
    <col min="15589" max="15589" width="11.28515625" style="652" customWidth="1"/>
    <col min="15590" max="15590" width="7.7109375" style="652" customWidth="1"/>
    <col min="15591" max="15591" width="10.140625" style="652" customWidth="1"/>
    <col min="15592" max="15592" width="6.5703125" style="652" customWidth="1"/>
    <col min="15593" max="15593" width="1.140625" style="652" customWidth="1"/>
    <col min="15594" max="15594" width="24.5703125" style="652" customWidth="1"/>
    <col min="15595" max="15595" width="9.85546875" style="652" customWidth="1"/>
    <col min="15596" max="15596" width="10.7109375" style="652" customWidth="1"/>
    <col min="15597" max="15597" width="10.85546875" style="652" customWidth="1"/>
    <col min="15598" max="15598" width="11.140625" style="652" customWidth="1"/>
    <col min="15599" max="15599" width="9.85546875" style="652" customWidth="1"/>
    <col min="15600" max="15600" width="1" style="652" customWidth="1"/>
    <col min="15601" max="15601" width="16.5703125" style="652" customWidth="1"/>
    <col min="15602" max="15602" width="0.5703125" style="652" customWidth="1"/>
    <col min="15603" max="15603" width="0.7109375" style="652" customWidth="1"/>
    <col min="15604" max="15604" width="27.85546875" style="652" customWidth="1"/>
    <col min="15605" max="15605" width="0.85546875" style="652" customWidth="1"/>
    <col min="15606" max="15606" width="27.42578125" style="652" customWidth="1"/>
    <col min="15607" max="15607" width="14.7109375" style="652" customWidth="1"/>
    <col min="15608" max="15608" width="0.42578125" style="652" customWidth="1"/>
    <col min="15609" max="15609" width="0.7109375" style="652" customWidth="1"/>
    <col min="15610" max="15610" width="21.7109375" style="652" customWidth="1"/>
    <col min="15611" max="15611" width="1.28515625" style="652" customWidth="1"/>
    <col min="15612" max="15612" width="21.140625" style="652" customWidth="1"/>
    <col min="15613" max="15817" width="11.42578125" style="652"/>
    <col min="15818" max="15818" width="0.7109375" style="652" customWidth="1"/>
    <col min="15819" max="15820" width="1.5703125" style="652" customWidth="1"/>
    <col min="15821" max="15821" width="16.42578125" style="652" customWidth="1"/>
    <col min="15822" max="15824" width="10.42578125" style="652" customWidth="1"/>
    <col min="15825" max="15825" width="8.7109375" style="652" customWidth="1"/>
    <col min="15826" max="15826" width="0.7109375" style="652" customWidth="1"/>
    <col min="15827" max="15827" width="3.140625" style="652" customWidth="1"/>
    <col min="15828" max="15828" width="1.140625" style="652" customWidth="1"/>
    <col min="15829" max="15829" width="18" style="652" customWidth="1"/>
    <col min="15830" max="15830" width="9.42578125" style="652" customWidth="1"/>
    <col min="15831" max="15831" width="8.7109375" style="652" customWidth="1"/>
    <col min="15832" max="15832" width="9.28515625" style="652" customWidth="1"/>
    <col min="15833" max="15833" width="10.140625" style="652" customWidth="1"/>
    <col min="15834" max="15834" width="5.140625" style="652" customWidth="1"/>
    <col min="15835" max="15835" width="10.140625" style="652" customWidth="1"/>
    <col min="15836" max="15836" width="6.42578125" style="652" customWidth="1"/>
    <col min="15837" max="15837" width="11.42578125" style="652"/>
    <col min="15838" max="15838" width="1.28515625" style="652" customWidth="1"/>
    <col min="15839" max="15839" width="1.42578125" style="652" customWidth="1"/>
    <col min="15840" max="15840" width="8.28515625" style="652" customWidth="1"/>
    <col min="15841" max="15841" width="11.42578125" style="652"/>
    <col min="15842" max="15843" width="10.7109375" style="652" customWidth="1"/>
    <col min="15844" max="15844" width="10.28515625" style="652" customWidth="1"/>
    <col min="15845" max="15845" width="11.28515625" style="652" customWidth="1"/>
    <col min="15846" max="15846" width="7.7109375" style="652" customWidth="1"/>
    <col min="15847" max="15847" width="10.140625" style="652" customWidth="1"/>
    <col min="15848" max="15848" width="6.5703125" style="652" customWidth="1"/>
    <col min="15849" max="15849" width="1.140625" style="652" customWidth="1"/>
    <col min="15850" max="15850" width="24.5703125" style="652" customWidth="1"/>
    <col min="15851" max="15851" width="9.85546875" style="652" customWidth="1"/>
    <col min="15852" max="15852" width="10.7109375" style="652" customWidth="1"/>
    <col min="15853" max="15853" width="10.85546875" style="652" customWidth="1"/>
    <col min="15854" max="15854" width="11.140625" style="652" customWidth="1"/>
    <col min="15855" max="15855" width="9.85546875" style="652" customWidth="1"/>
    <col min="15856" max="15856" width="1" style="652" customWidth="1"/>
    <col min="15857" max="15857" width="16.5703125" style="652" customWidth="1"/>
    <col min="15858" max="15858" width="0.5703125" style="652" customWidth="1"/>
    <col min="15859" max="15859" width="0.7109375" style="652" customWidth="1"/>
    <col min="15860" max="15860" width="27.85546875" style="652" customWidth="1"/>
    <col min="15861" max="15861" width="0.85546875" style="652" customWidth="1"/>
    <col min="15862" max="15862" width="27.42578125" style="652" customWidth="1"/>
    <col min="15863" max="15863" width="14.7109375" style="652" customWidth="1"/>
    <col min="15864" max="15864" width="0.42578125" style="652" customWidth="1"/>
    <col min="15865" max="15865" width="0.7109375" style="652" customWidth="1"/>
    <col min="15866" max="15866" width="21.7109375" style="652" customWidth="1"/>
    <col min="15867" max="15867" width="1.28515625" style="652" customWidth="1"/>
    <col min="15868" max="15868" width="21.140625" style="652" customWidth="1"/>
    <col min="15869" max="16073" width="11.42578125" style="652"/>
    <col min="16074" max="16074" width="0.7109375" style="652" customWidth="1"/>
    <col min="16075" max="16076" width="1.5703125" style="652" customWidth="1"/>
    <col min="16077" max="16077" width="16.42578125" style="652" customWidth="1"/>
    <col min="16078" max="16080" width="10.42578125" style="652" customWidth="1"/>
    <col min="16081" max="16081" width="8.7109375" style="652" customWidth="1"/>
    <col min="16082" max="16082" width="0.7109375" style="652" customWidth="1"/>
    <col min="16083" max="16083" width="3.140625" style="652" customWidth="1"/>
    <col min="16084" max="16084" width="1.140625" style="652" customWidth="1"/>
    <col min="16085" max="16085" width="18" style="652" customWidth="1"/>
    <col min="16086" max="16086" width="9.42578125" style="652" customWidth="1"/>
    <col min="16087" max="16087" width="8.7109375" style="652" customWidth="1"/>
    <col min="16088" max="16088" width="9.28515625" style="652" customWidth="1"/>
    <col min="16089" max="16089" width="10.140625" style="652" customWidth="1"/>
    <col min="16090" max="16090" width="5.140625" style="652" customWidth="1"/>
    <col min="16091" max="16091" width="10.140625" style="652" customWidth="1"/>
    <col min="16092" max="16092" width="6.42578125" style="652" customWidth="1"/>
    <col min="16093" max="16093" width="11.42578125" style="652"/>
    <col min="16094" max="16094" width="1.28515625" style="652" customWidth="1"/>
    <col min="16095" max="16095" width="1.42578125" style="652" customWidth="1"/>
    <col min="16096" max="16096" width="8.28515625" style="652" customWidth="1"/>
    <col min="16097" max="16097" width="11.42578125" style="652"/>
    <col min="16098" max="16099" width="10.7109375" style="652" customWidth="1"/>
    <col min="16100" max="16100" width="10.28515625" style="652" customWidth="1"/>
    <col min="16101" max="16101" width="11.28515625" style="652" customWidth="1"/>
    <col min="16102" max="16102" width="7.7109375" style="652" customWidth="1"/>
    <col min="16103" max="16103" width="10.140625" style="652" customWidth="1"/>
    <col min="16104" max="16104" width="6.5703125" style="652" customWidth="1"/>
    <col min="16105" max="16105" width="1.140625" style="652" customWidth="1"/>
    <col min="16106" max="16106" width="24.5703125" style="652" customWidth="1"/>
    <col min="16107" max="16107" width="9.85546875" style="652" customWidth="1"/>
    <col min="16108" max="16108" width="10.7109375" style="652" customWidth="1"/>
    <col min="16109" max="16109" width="10.85546875" style="652" customWidth="1"/>
    <col min="16110" max="16110" width="11.140625" style="652" customWidth="1"/>
    <col min="16111" max="16111" width="9.85546875" style="652" customWidth="1"/>
    <col min="16112" max="16112" width="1" style="652" customWidth="1"/>
    <col min="16113" max="16113" width="16.5703125" style="652" customWidth="1"/>
    <col min="16114" max="16114" width="0.5703125" style="652" customWidth="1"/>
    <col min="16115" max="16115" width="0.7109375" style="652" customWidth="1"/>
    <col min="16116" max="16116" width="27.85546875" style="652" customWidth="1"/>
    <col min="16117" max="16117" width="0.85546875" style="652" customWidth="1"/>
    <col min="16118" max="16118" width="27.42578125" style="652" customWidth="1"/>
    <col min="16119" max="16119" width="14.7109375" style="652" customWidth="1"/>
    <col min="16120" max="16120" width="0.42578125" style="652" customWidth="1"/>
    <col min="16121" max="16121" width="0.7109375" style="652" customWidth="1"/>
    <col min="16122" max="16122" width="21.7109375" style="652" customWidth="1"/>
    <col min="16123" max="16123" width="1.28515625" style="652" customWidth="1"/>
    <col min="16124" max="16124" width="21.140625" style="652" customWidth="1"/>
    <col min="16125" max="16384" width="11.42578125" style="652"/>
  </cols>
  <sheetData>
    <row r="2" spans="3:18" ht="5.45" customHeight="1" x14ac:dyDescent="0.2"/>
    <row r="3" spans="3:18" ht="15" customHeight="1" x14ac:dyDescent="0.2">
      <c r="C3" s="1040" t="s">
        <v>847</v>
      </c>
      <c r="D3" s="1040"/>
      <c r="E3" s="1040"/>
      <c r="F3" s="1040"/>
      <c r="G3" s="1040"/>
      <c r="H3" s="1040"/>
    </row>
    <row r="4" spans="3:18" x14ac:dyDescent="0.2">
      <c r="C4" s="1040" t="s">
        <v>848</v>
      </c>
      <c r="D4" s="1040"/>
      <c r="E4" s="1040"/>
      <c r="F4" s="1040"/>
      <c r="G4" s="1040"/>
      <c r="H4" s="1040"/>
    </row>
    <row r="5" spans="3:18" ht="15" thickBot="1" x14ac:dyDescent="0.25">
      <c r="C5" s="1053" t="s">
        <v>787</v>
      </c>
      <c r="D5" s="1053"/>
      <c r="E5" s="1053"/>
      <c r="F5" s="1053"/>
      <c r="G5" s="1053"/>
      <c r="H5" s="1053"/>
    </row>
    <row r="6" spans="3:18" ht="5.45" customHeight="1" thickTop="1" x14ac:dyDescent="0.2">
      <c r="C6" s="655"/>
      <c r="D6" s="655"/>
      <c r="E6" s="655"/>
      <c r="F6" s="655"/>
      <c r="G6" s="655"/>
      <c r="H6" s="655"/>
    </row>
    <row r="7" spans="3:18" ht="15" customHeight="1" x14ac:dyDescent="0.2">
      <c r="C7" s="1035" t="s">
        <v>3</v>
      </c>
      <c r="D7" s="1054" t="s">
        <v>849</v>
      </c>
      <c r="E7" s="1054"/>
      <c r="F7" s="1054"/>
      <c r="G7" s="1054"/>
      <c r="H7" s="1035" t="s">
        <v>850</v>
      </c>
      <c r="J7" s="667"/>
      <c r="K7" s="784"/>
      <c r="L7" s="784"/>
      <c r="M7" s="784"/>
      <c r="N7" s="784"/>
      <c r="O7" s="667"/>
      <c r="P7" s="784"/>
    </row>
    <row r="8" spans="3:18" ht="15" customHeight="1" x14ac:dyDescent="0.2">
      <c r="C8" s="1035"/>
      <c r="D8" s="682" t="s">
        <v>727</v>
      </c>
      <c r="E8" s="682" t="s">
        <v>851</v>
      </c>
      <c r="F8" s="682" t="s">
        <v>732</v>
      </c>
      <c r="G8" s="682" t="s">
        <v>852</v>
      </c>
      <c r="H8" s="1035"/>
      <c r="J8" s="667"/>
      <c r="K8" s="667"/>
      <c r="L8" s="667"/>
      <c r="M8" s="667"/>
      <c r="N8" s="667"/>
      <c r="O8" s="667"/>
      <c r="P8" s="784"/>
    </row>
    <row r="9" spans="3:18" ht="5.45" customHeight="1" thickBot="1" x14ac:dyDescent="0.25">
      <c r="C9" s="720"/>
      <c r="D9" s="720"/>
      <c r="E9" s="720"/>
      <c r="F9" s="720"/>
      <c r="G9" s="720"/>
      <c r="H9" s="785"/>
      <c r="J9" s="667"/>
      <c r="K9" s="667"/>
      <c r="L9" s="667"/>
      <c r="M9" s="667"/>
      <c r="N9" s="667"/>
      <c r="O9" s="667"/>
      <c r="P9" s="784"/>
    </row>
    <row r="10" spans="3:18" ht="12.6" customHeight="1" thickTop="1" x14ac:dyDescent="0.2">
      <c r="C10" s="786" t="s">
        <v>853</v>
      </c>
      <c r="D10" s="787">
        <f>SUM(D12:D16)</f>
        <v>133282662.14999999</v>
      </c>
      <c r="E10" s="787">
        <f>SUM(E12:E16)</f>
        <v>374654306.97000003</v>
      </c>
      <c r="F10" s="787">
        <f t="shared" ref="F10:G10" si="0">SUM(F12:F16)</f>
        <v>8424270.25</v>
      </c>
      <c r="G10" s="787">
        <f t="shared" si="0"/>
        <v>255111216.40000001</v>
      </c>
      <c r="H10" s="788">
        <f>SUM(H12:H16)</f>
        <v>771472455.7700001</v>
      </c>
      <c r="J10" s="667"/>
      <c r="K10" s="789"/>
      <c r="L10" s="789"/>
      <c r="M10" s="790"/>
      <c r="N10" s="789"/>
      <c r="O10" s="791"/>
      <c r="P10" s="792"/>
    </row>
    <row r="11" spans="3:18" ht="4.9000000000000004" customHeight="1" thickBot="1" x14ac:dyDescent="0.25">
      <c r="C11" s="793"/>
      <c r="D11" s="794"/>
      <c r="E11" s="794"/>
      <c r="F11" s="794"/>
      <c r="G11" s="794"/>
      <c r="H11" s="795"/>
      <c r="J11" s="667"/>
      <c r="K11" s="789"/>
      <c r="L11" s="789"/>
      <c r="M11" s="789"/>
      <c r="N11" s="789"/>
      <c r="O11" s="791"/>
      <c r="P11" s="792"/>
    </row>
    <row r="12" spans="3:18" x14ac:dyDescent="0.2">
      <c r="C12" s="796" t="s">
        <v>854</v>
      </c>
      <c r="D12" s="797"/>
      <c r="E12" s="797">
        <v>272359767.00999999</v>
      </c>
      <c r="F12" s="797">
        <v>8424270.25</v>
      </c>
      <c r="G12" s="797">
        <v>250925000</v>
      </c>
      <c r="H12" s="797">
        <f>SUM(D12:G12)</f>
        <v>531709037.25999999</v>
      </c>
      <c r="I12" s="798"/>
      <c r="J12" s="799"/>
      <c r="K12" s="800"/>
      <c r="L12" s="800"/>
      <c r="M12" s="800"/>
      <c r="N12" s="800"/>
      <c r="O12" s="791"/>
      <c r="P12" s="792"/>
    </row>
    <row r="13" spans="3:18" x14ac:dyDescent="0.2">
      <c r="C13" s="801" t="s">
        <v>821</v>
      </c>
      <c r="D13" s="802">
        <v>111717521.83</v>
      </c>
      <c r="E13" s="803">
        <v>102294539.96000002</v>
      </c>
      <c r="F13" s="803"/>
      <c r="G13" s="803">
        <v>4186216.4</v>
      </c>
      <c r="H13" s="803">
        <f>SUM(D13:G13)</f>
        <v>218198278.19000003</v>
      </c>
      <c r="I13" s="798"/>
      <c r="J13" s="667"/>
      <c r="K13" s="790"/>
      <c r="L13" s="790"/>
      <c r="M13" s="790"/>
      <c r="N13" s="790"/>
      <c r="O13" s="791"/>
      <c r="P13" s="792"/>
    </row>
    <row r="14" spans="3:18" x14ac:dyDescent="0.2">
      <c r="C14" s="801" t="s">
        <v>822</v>
      </c>
      <c r="D14" s="803">
        <v>11693322</v>
      </c>
      <c r="E14" s="803"/>
      <c r="F14" s="803"/>
      <c r="G14" s="803"/>
      <c r="H14" s="803">
        <f>SUM(D14:G14)</f>
        <v>11693322</v>
      </c>
      <c r="I14" s="804"/>
      <c r="J14" s="667"/>
      <c r="K14" s="805"/>
      <c r="L14" s="805"/>
      <c r="M14" s="805"/>
      <c r="N14" s="805"/>
      <c r="O14" s="805"/>
      <c r="P14" s="792"/>
    </row>
    <row r="15" spans="3:18" ht="13.9" customHeight="1" x14ac:dyDescent="0.2">
      <c r="C15" s="801" t="s">
        <v>855</v>
      </c>
      <c r="D15" s="802">
        <v>8204651.2400000002</v>
      </c>
      <c r="E15" s="803"/>
      <c r="F15" s="803"/>
      <c r="G15" s="803"/>
      <c r="H15" s="803">
        <f>SUM(D15:G15)</f>
        <v>8204651.2400000002</v>
      </c>
      <c r="J15" s="806"/>
      <c r="K15" s="806"/>
      <c r="L15" s="667"/>
      <c r="M15" s="667"/>
      <c r="N15" s="807"/>
      <c r="O15" s="807"/>
      <c r="P15" s="807"/>
      <c r="Q15" s="703"/>
      <c r="R15" s="728"/>
    </row>
    <row r="16" spans="3:18" ht="24" x14ac:dyDescent="0.2">
      <c r="C16" s="801" t="s">
        <v>856</v>
      </c>
      <c r="D16" s="803">
        <v>1667167.08</v>
      </c>
      <c r="E16" s="803"/>
      <c r="F16" s="803"/>
      <c r="G16" s="803"/>
      <c r="H16" s="803">
        <f>SUM(D16:G16)</f>
        <v>1667167.08</v>
      </c>
      <c r="J16" s="806"/>
      <c r="K16" s="806"/>
      <c r="L16" s="806"/>
      <c r="M16" s="806"/>
      <c r="N16" s="806"/>
      <c r="O16" s="806"/>
      <c r="P16" s="806"/>
    </row>
    <row r="17" spans="3:16" ht="6.6" customHeight="1" thickBot="1" x14ac:dyDescent="0.25">
      <c r="C17" s="808"/>
      <c r="D17" s="809"/>
      <c r="E17" s="809"/>
      <c r="F17" s="809"/>
      <c r="G17" s="809"/>
      <c r="H17" s="810"/>
      <c r="J17" s="806"/>
      <c r="K17" s="806"/>
      <c r="L17" s="806"/>
      <c r="M17" s="806"/>
      <c r="N17" s="806"/>
      <c r="O17" s="806"/>
      <c r="P17" s="806"/>
    </row>
    <row r="18" spans="3:16" ht="3.6" customHeight="1" thickTop="1" x14ac:dyDescent="0.2">
      <c r="C18" s="811"/>
      <c r="D18" s="811"/>
      <c r="E18" s="811"/>
      <c r="F18" s="811"/>
      <c r="G18" s="811"/>
      <c r="H18" s="811"/>
      <c r="J18" s="806"/>
      <c r="K18" s="806"/>
      <c r="L18" s="806"/>
      <c r="M18" s="806"/>
      <c r="N18" s="806"/>
      <c r="O18" s="806"/>
      <c r="P18" s="806"/>
    </row>
    <row r="19" spans="3:16" ht="14.45" hidden="1" customHeight="1" thickBot="1" x14ac:dyDescent="0.2">
      <c r="J19" s="806"/>
      <c r="K19" s="806"/>
      <c r="L19" s="806"/>
      <c r="M19" s="806"/>
      <c r="N19" s="806"/>
      <c r="O19" s="806"/>
      <c r="P19" s="806"/>
    </row>
    <row r="20" spans="3:16" x14ac:dyDescent="0.2">
      <c r="H20" s="812"/>
      <c r="J20" s="806"/>
      <c r="K20" s="806"/>
      <c r="L20" s="806"/>
      <c r="M20" s="806"/>
      <c r="N20" s="806"/>
      <c r="O20" s="806"/>
      <c r="P20" s="806"/>
    </row>
    <row r="21" spans="3:16" x14ac:dyDescent="0.2">
      <c r="C21" s="813"/>
      <c r="D21" s="812"/>
      <c r="E21" s="814"/>
      <c r="F21" s="798"/>
      <c r="J21" s="806"/>
      <c r="K21" s="806"/>
      <c r="L21" s="806"/>
      <c r="M21" s="806"/>
      <c r="N21" s="806"/>
      <c r="O21" s="806"/>
      <c r="P21" s="806"/>
    </row>
    <row r="22" spans="3:16" x14ac:dyDescent="0.2">
      <c r="D22" s="812"/>
      <c r="E22" s="814"/>
      <c r="F22" s="815"/>
      <c r="G22" s="812"/>
      <c r="J22" s="806"/>
      <c r="K22" s="806"/>
      <c r="L22" s="806"/>
      <c r="M22" s="816"/>
      <c r="N22" s="806"/>
      <c r="O22" s="806"/>
      <c r="P22" s="806"/>
    </row>
    <row r="23" spans="3:16" ht="13.9" customHeight="1" x14ac:dyDescent="0.2">
      <c r="D23" s="812"/>
      <c r="E23" s="814"/>
      <c r="F23" s="815"/>
      <c r="G23" s="815"/>
      <c r="H23" s="812"/>
      <c r="J23" s="806"/>
      <c r="K23" s="806"/>
      <c r="L23" s="806"/>
      <c r="M23" s="816"/>
      <c r="N23" s="806"/>
      <c r="O23" s="806"/>
      <c r="P23" s="806"/>
    </row>
    <row r="33" spans="8:8" x14ac:dyDescent="0.2">
      <c r="H33" s="653"/>
    </row>
  </sheetData>
  <mergeCells count="6">
    <mergeCell ref="C3:H3"/>
    <mergeCell ref="C4:H4"/>
    <mergeCell ref="C5:H5"/>
    <mergeCell ref="C7:C8"/>
    <mergeCell ref="D7:G7"/>
    <mergeCell ref="H7:H8"/>
  </mergeCells>
  <pageMargins left="0.7" right="0.7" top="0.75" bottom="0.75" header="0.3" footer="0.3"/>
  <pageSetup scale="5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workbookViewId="0">
      <selection activeCell="C35" sqref="C35"/>
    </sheetView>
  </sheetViews>
  <sheetFormatPr baseColWidth="10" defaultRowHeight="15" x14ac:dyDescent="0.25"/>
  <cols>
    <col min="4" max="4" width="16.28515625" customWidth="1"/>
    <col min="6" max="6" width="8.42578125" customWidth="1"/>
    <col min="8" max="8" width="6.42578125" customWidth="1"/>
    <col min="10" max="10" width="7.5703125" customWidth="1"/>
  </cols>
  <sheetData>
    <row r="1" spans="1:10" ht="15" customHeight="1" x14ac:dyDescent="0.25">
      <c r="A1" s="1078" t="s">
        <v>389</v>
      </c>
      <c r="B1" s="1079"/>
      <c r="C1" s="1079"/>
      <c r="D1" s="1079"/>
      <c r="E1" s="1079"/>
      <c r="F1" s="1079"/>
      <c r="G1" s="1079"/>
      <c r="H1" s="1079"/>
      <c r="I1" s="1079"/>
      <c r="J1" s="1080"/>
    </row>
    <row r="2" spans="1:10" x14ac:dyDescent="0.25">
      <c r="A2" s="1081" t="s">
        <v>874</v>
      </c>
      <c r="B2" s="1082"/>
      <c r="C2" s="1082"/>
      <c r="D2" s="1082"/>
      <c r="E2" s="1082"/>
      <c r="F2" s="1082"/>
      <c r="G2" s="1082"/>
      <c r="H2" s="1082"/>
      <c r="I2" s="1082"/>
      <c r="J2" s="1083"/>
    </row>
    <row r="3" spans="1:10" x14ac:dyDescent="0.25">
      <c r="A3" s="1084" t="s">
        <v>875</v>
      </c>
      <c r="B3" s="1085"/>
      <c r="C3" s="1085"/>
      <c r="D3" s="1085"/>
      <c r="E3" s="1085"/>
      <c r="F3" s="1085"/>
      <c r="G3" s="1085"/>
      <c r="H3" s="1085"/>
      <c r="I3" s="1085"/>
      <c r="J3" s="1086"/>
    </row>
    <row r="4" spans="1:10" x14ac:dyDescent="0.25">
      <c r="C4" s="1087" t="s">
        <v>876</v>
      </c>
      <c r="D4" s="1076"/>
      <c r="E4" s="1076"/>
      <c r="F4" s="1076"/>
      <c r="G4" s="1076"/>
    </row>
    <row r="5" spans="1:10" x14ac:dyDescent="0.25">
      <c r="A5" s="1064" t="s">
        <v>788</v>
      </c>
      <c r="B5" s="1065"/>
      <c r="C5" s="1065"/>
      <c r="D5" s="1066"/>
      <c r="E5" s="1064" t="s">
        <v>877</v>
      </c>
      <c r="F5" s="1066"/>
      <c r="G5" s="1064" t="s">
        <v>878</v>
      </c>
      <c r="H5" s="1066"/>
      <c r="I5" s="1064" t="s">
        <v>879</v>
      </c>
      <c r="J5" s="1066"/>
    </row>
    <row r="7" spans="1:10" x14ac:dyDescent="0.25">
      <c r="A7" s="1057" t="s">
        <v>880</v>
      </c>
      <c r="B7" s="1058"/>
      <c r="C7" s="1058"/>
      <c r="D7" s="1059"/>
      <c r="E7" s="1060">
        <v>15099349587</v>
      </c>
      <c r="F7" s="1061"/>
      <c r="G7" s="1060">
        <v>19161036171</v>
      </c>
      <c r="H7" s="1061"/>
      <c r="I7" s="1060">
        <v>19161036171</v>
      </c>
      <c r="J7" s="1061"/>
    </row>
    <row r="8" spans="1:10" x14ac:dyDescent="0.25">
      <c r="A8" s="1057" t="s">
        <v>881</v>
      </c>
      <c r="B8" s="1058"/>
      <c r="C8" s="1058"/>
      <c r="D8" s="1059"/>
      <c r="E8" s="1060">
        <v>15099349587</v>
      </c>
      <c r="F8" s="1061"/>
      <c r="G8" s="1060">
        <v>19161036171</v>
      </c>
      <c r="H8" s="1061"/>
      <c r="I8" s="1060">
        <v>19161036171</v>
      </c>
      <c r="J8" s="1061"/>
    </row>
    <row r="9" spans="1:10" x14ac:dyDescent="0.25">
      <c r="A9" s="1057" t="s">
        <v>882</v>
      </c>
      <c r="B9" s="1058"/>
      <c r="C9" s="1058"/>
      <c r="D9" s="1059"/>
      <c r="E9" s="1073"/>
      <c r="F9" s="1074"/>
      <c r="G9" s="1073"/>
      <c r="H9" s="1074"/>
      <c r="I9" s="1073"/>
      <c r="J9" s="1074"/>
    </row>
    <row r="10" spans="1:10" x14ac:dyDescent="0.25">
      <c r="A10" s="1075"/>
      <c r="B10" s="1076"/>
      <c r="C10" s="1076"/>
      <c r="D10" s="1077"/>
      <c r="E10" s="1073"/>
      <c r="F10" s="1074"/>
      <c r="G10" s="1073"/>
      <c r="H10" s="1074"/>
      <c r="I10" s="1073"/>
      <c r="J10" s="1074"/>
    </row>
    <row r="11" spans="1:10" x14ac:dyDescent="0.25">
      <c r="A11" s="1057" t="s">
        <v>883</v>
      </c>
      <c r="B11" s="1058"/>
      <c r="C11" s="1058"/>
      <c r="D11" s="1059"/>
      <c r="E11" s="1060">
        <v>18119537494</v>
      </c>
      <c r="F11" s="1061"/>
      <c r="G11" s="1060">
        <v>23516157689</v>
      </c>
      <c r="H11" s="1061"/>
      <c r="I11" s="1060">
        <v>23516157689</v>
      </c>
      <c r="J11" s="1061"/>
    </row>
    <row r="12" spans="1:10" x14ac:dyDescent="0.25">
      <c r="A12" s="1057" t="s">
        <v>884</v>
      </c>
      <c r="B12" s="1058"/>
      <c r="C12" s="1058"/>
      <c r="D12" s="1059"/>
      <c r="E12" s="1060">
        <v>10050882998</v>
      </c>
      <c r="F12" s="1061"/>
      <c r="G12" s="1060">
        <v>10609587966</v>
      </c>
      <c r="H12" s="1061"/>
      <c r="I12" s="1060">
        <v>10609587966</v>
      </c>
      <c r="J12" s="1061"/>
    </row>
    <row r="13" spans="1:10" x14ac:dyDescent="0.25">
      <c r="A13" s="1057" t="s">
        <v>885</v>
      </c>
      <c r="B13" s="1058"/>
      <c r="C13" s="1058"/>
      <c r="D13" s="1059"/>
      <c r="E13" s="1060">
        <v>8068654496</v>
      </c>
      <c r="F13" s="1061"/>
      <c r="G13" s="1060">
        <v>12906659723</v>
      </c>
      <c r="H13" s="1061"/>
      <c r="I13" s="1060">
        <v>12906659723</v>
      </c>
      <c r="J13" s="1061"/>
    </row>
    <row r="14" spans="1:10" x14ac:dyDescent="0.25">
      <c r="A14" s="1057" t="s">
        <v>886</v>
      </c>
      <c r="B14" s="1058"/>
      <c r="C14" s="1058"/>
      <c r="D14" s="1059"/>
      <c r="E14" s="1060">
        <v>-3020187907</v>
      </c>
      <c r="F14" s="1061"/>
      <c r="G14" s="1060">
        <v>-4355121518</v>
      </c>
      <c r="H14" s="1061"/>
      <c r="I14" s="1060">
        <v>-4355121518</v>
      </c>
      <c r="J14" s="1061"/>
    </row>
    <row r="15" spans="1:10" x14ac:dyDescent="0.25">
      <c r="E15" s="850"/>
      <c r="F15" s="850"/>
      <c r="G15" s="851"/>
      <c r="H15" s="851"/>
    </row>
    <row r="16" spans="1:10" x14ac:dyDescent="0.25">
      <c r="A16" s="1064" t="s">
        <v>788</v>
      </c>
      <c r="B16" s="1065"/>
      <c r="C16" s="1065"/>
      <c r="D16" s="1066"/>
      <c r="E16" s="1071" t="s">
        <v>877</v>
      </c>
      <c r="F16" s="1072"/>
      <c r="G16" s="1071" t="s">
        <v>878</v>
      </c>
      <c r="H16" s="1072"/>
      <c r="I16" s="1064" t="s">
        <v>879</v>
      </c>
      <c r="J16" s="1066"/>
    </row>
    <row r="17" spans="1:10" x14ac:dyDescent="0.25">
      <c r="A17" s="1057" t="s">
        <v>887</v>
      </c>
      <c r="B17" s="1058"/>
      <c r="C17" s="1058"/>
      <c r="D17" s="1059"/>
      <c r="E17" s="1060">
        <v>-3020187907</v>
      </c>
      <c r="F17" s="1061"/>
      <c r="G17" s="1060">
        <v>-4355121518</v>
      </c>
      <c r="H17" s="1061"/>
      <c r="I17" s="1060">
        <v>-4355121518</v>
      </c>
      <c r="J17" s="1061"/>
    </row>
    <row r="18" spans="1:10" x14ac:dyDescent="0.25">
      <c r="A18" s="1057" t="s">
        <v>888</v>
      </c>
      <c r="B18" s="1058"/>
      <c r="C18" s="1058"/>
      <c r="D18" s="1059"/>
      <c r="E18" s="1060">
        <v>200257444</v>
      </c>
      <c r="F18" s="1061"/>
      <c r="G18" s="1060">
        <v>240541504</v>
      </c>
      <c r="H18" s="1061"/>
      <c r="I18" s="1060">
        <v>240541504</v>
      </c>
      <c r="J18" s="1061"/>
    </row>
    <row r="19" spans="1:10" x14ac:dyDescent="0.25">
      <c r="A19" s="1057" t="s">
        <v>889</v>
      </c>
      <c r="B19" s="1058"/>
      <c r="C19" s="1058"/>
      <c r="D19" s="1059"/>
      <c r="E19" s="1060">
        <v>-3220445351</v>
      </c>
      <c r="F19" s="1061"/>
      <c r="G19" s="1060">
        <v>-4595663022</v>
      </c>
      <c r="H19" s="1061"/>
      <c r="I19" s="1060">
        <v>-4595663022</v>
      </c>
      <c r="J19" s="1061"/>
    </row>
    <row r="21" spans="1:10" x14ac:dyDescent="0.25">
      <c r="A21" s="1064" t="s">
        <v>788</v>
      </c>
      <c r="B21" s="1065"/>
      <c r="C21" s="1065"/>
      <c r="D21" s="1066"/>
      <c r="E21" s="1064" t="s">
        <v>877</v>
      </c>
      <c r="F21" s="1066"/>
      <c r="G21" s="1064" t="s">
        <v>878</v>
      </c>
      <c r="H21" s="1066"/>
      <c r="I21" s="1064" t="s">
        <v>879</v>
      </c>
      <c r="J21" s="1066"/>
    </row>
    <row r="22" spans="1:10" x14ac:dyDescent="0.25">
      <c r="A22" s="1057" t="s">
        <v>890</v>
      </c>
      <c r="B22" s="1058"/>
      <c r="C22" s="1058"/>
      <c r="D22" s="1059"/>
      <c r="E22" s="1067"/>
      <c r="F22" s="1068"/>
      <c r="G22" s="1069"/>
      <c r="H22" s="1070"/>
      <c r="I22" s="1069"/>
      <c r="J22" s="1070"/>
    </row>
    <row r="23" spans="1:10" x14ac:dyDescent="0.25">
      <c r="A23" s="1057" t="s">
        <v>891</v>
      </c>
      <c r="B23" s="1058"/>
      <c r="C23" s="1058"/>
      <c r="D23" s="1059"/>
      <c r="E23" s="1060">
        <v>93351124</v>
      </c>
      <c r="F23" s="1061"/>
      <c r="G23" s="1060">
        <v>176344739</v>
      </c>
      <c r="H23" s="1061"/>
      <c r="I23" s="1062">
        <v>176344739</v>
      </c>
      <c r="J23" s="1063"/>
    </row>
    <row r="24" spans="1:10" x14ac:dyDescent="0.25">
      <c r="A24" s="1057" t="s">
        <v>892</v>
      </c>
      <c r="B24" s="1058"/>
      <c r="C24" s="1058"/>
      <c r="D24" s="1059"/>
      <c r="E24" s="1060">
        <v>-93351124</v>
      </c>
      <c r="F24" s="1061"/>
      <c r="G24" s="1060">
        <v>-176344739</v>
      </c>
      <c r="H24" s="1061"/>
      <c r="I24" s="1060">
        <v>176344739</v>
      </c>
      <c r="J24" s="1061"/>
    </row>
    <row r="26" spans="1:10" ht="29.25" customHeight="1" x14ac:dyDescent="0.25">
      <c r="A26" s="1055" t="s">
        <v>893</v>
      </c>
      <c r="B26" s="1055"/>
      <c r="C26" s="1055"/>
      <c r="D26" s="1055"/>
      <c r="E26" s="1055"/>
      <c r="F26" s="1055"/>
      <c r="G26" s="1055"/>
      <c r="H26" s="1055"/>
      <c r="I26" s="1055"/>
      <c r="J26" s="1055"/>
    </row>
    <row r="27" spans="1:10" x14ac:dyDescent="0.25">
      <c r="A27" s="1056" t="s">
        <v>894</v>
      </c>
      <c r="B27" s="1056"/>
      <c r="C27" s="1056"/>
      <c r="D27" s="1056"/>
      <c r="E27" s="1056"/>
      <c r="F27" s="1056"/>
      <c r="G27" s="1056"/>
      <c r="H27" s="1056"/>
      <c r="I27" s="1056"/>
      <c r="J27" s="1056"/>
    </row>
    <row r="28" spans="1:10" x14ac:dyDescent="0.25">
      <c r="A28" s="1056" t="s">
        <v>895</v>
      </c>
      <c r="B28" s="1056"/>
      <c r="C28" s="1056"/>
      <c r="D28" s="1056"/>
      <c r="E28" s="1056"/>
      <c r="F28" s="1056"/>
      <c r="G28" s="1056"/>
      <c r="H28" s="1056"/>
      <c r="I28" s="1056"/>
      <c r="J28" s="1056"/>
    </row>
    <row r="33" spans="8:8" x14ac:dyDescent="0.25">
      <c r="H33" s="865"/>
    </row>
  </sheetData>
  <mergeCells count="75">
    <mergeCell ref="A1:J1"/>
    <mergeCell ref="A2:J2"/>
    <mergeCell ref="A3:J3"/>
    <mergeCell ref="C4:G4"/>
    <mergeCell ref="A5:D5"/>
    <mergeCell ref="E5:F5"/>
    <mergeCell ref="G5:H5"/>
    <mergeCell ref="I5:J5"/>
    <mergeCell ref="A7:D7"/>
    <mergeCell ref="E7:F7"/>
    <mergeCell ref="G7:H7"/>
    <mergeCell ref="I7:J7"/>
    <mergeCell ref="A8:D8"/>
    <mergeCell ref="E8:F8"/>
    <mergeCell ref="G8:H8"/>
    <mergeCell ref="I8:J8"/>
    <mergeCell ref="A9:D9"/>
    <mergeCell ref="E9:F9"/>
    <mergeCell ref="G9:H9"/>
    <mergeCell ref="I9:J9"/>
    <mergeCell ref="A10:D10"/>
    <mergeCell ref="E10:F10"/>
    <mergeCell ref="G10:H10"/>
    <mergeCell ref="I10:J10"/>
    <mergeCell ref="A11:D11"/>
    <mergeCell ref="E11:F11"/>
    <mergeCell ref="G11:H11"/>
    <mergeCell ref="I11:J11"/>
    <mergeCell ref="A12:D12"/>
    <mergeCell ref="E12:F12"/>
    <mergeCell ref="G12:H12"/>
    <mergeCell ref="I12:J12"/>
    <mergeCell ref="A13:D13"/>
    <mergeCell ref="E13:F13"/>
    <mergeCell ref="G13:H13"/>
    <mergeCell ref="I13:J13"/>
    <mergeCell ref="A14:D14"/>
    <mergeCell ref="E14:F14"/>
    <mergeCell ref="G14:H14"/>
    <mergeCell ref="I14:J14"/>
    <mergeCell ref="A16:D16"/>
    <mergeCell ref="E16:F16"/>
    <mergeCell ref="G16:H16"/>
    <mergeCell ref="I16:J16"/>
    <mergeCell ref="A17:D17"/>
    <mergeCell ref="E17:F17"/>
    <mergeCell ref="G17:H17"/>
    <mergeCell ref="I17:J17"/>
    <mergeCell ref="A18:D18"/>
    <mergeCell ref="E18:F18"/>
    <mergeCell ref="G18:H18"/>
    <mergeCell ref="I18:J18"/>
    <mergeCell ref="A19:D19"/>
    <mergeCell ref="E19:F19"/>
    <mergeCell ref="G19:H19"/>
    <mergeCell ref="I19:J19"/>
    <mergeCell ref="A21:D21"/>
    <mergeCell ref="E21:F21"/>
    <mergeCell ref="G21:H21"/>
    <mergeCell ref="I21:J21"/>
    <mergeCell ref="A22:D22"/>
    <mergeCell ref="E22:F22"/>
    <mergeCell ref="G22:H22"/>
    <mergeCell ref="I22:J22"/>
    <mergeCell ref="A26:J26"/>
    <mergeCell ref="A27:J27"/>
    <mergeCell ref="A28:J28"/>
    <mergeCell ref="A23:D23"/>
    <mergeCell ref="E23:F23"/>
    <mergeCell ref="G23:H23"/>
    <mergeCell ref="I23:J23"/>
    <mergeCell ref="A24:D24"/>
    <mergeCell ref="E24:F24"/>
    <mergeCell ref="G24:H24"/>
    <mergeCell ref="I24:J2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zoomScaleNormal="100" workbookViewId="0"/>
  </sheetViews>
  <sheetFormatPr baseColWidth="10" defaultRowHeight="15" x14ac:dyDescent="0.25"/>
  <cols>
    <col min="1" max="1" width="45.85546875" customWidth="1"/>
    <col min="2" max="2" width="15.140625" bestFit="1" customWidth="1"/>
    <col min="3" max="3" width="12.5703125" bestFit="1" customWidth="1"/>
    <col min="4" max="7" width="15.140625" bestFit="1" customWidth="1"/>
    <col min="9" max="9" width="12.5703125" bestFit="1" customWidth="1"/>
    <col min="257" max="257" width="60.85546875" customWidth="1"/>
    <col min="258" max="263" width="19.7109375" customWidth="1"/>
    <col min="513" max="513" width="60.85546875" customWidth="1"/>
    <col min="514" max="519" width="19.7109375" customWidth="1"/>
    <col min="769" max="769" width="60.85546875" customWidth="1"/>
    <col min="770" max="775" width="19.7109375" customWidth="1"/>
    <col min="1025" max="1025" width="60.85546875" customWidth="1"/>
    <col min="1026" max="1031" width="19.7109375" customWidth="1"/>
    <col min="1281" max="1281" width="60.85546875" customWidth="1"/>
    <col min="1282" max="1287" width="19.7109375" customWidth="1"/>
    <col min="1537" max="1537" width="60.85546875" customWidth="1"/>
    <col min="1538" max="1543" width="19.7109375" customWidth="1"/>
    <col min="1793" max="1793" width="60.85546875" customWidth="1"/>
    <col min="1794" max="1799" width="19.7109375" customWidth="1"/>
    <col min="2049" max="2049" width="60.85546875" customWidth="1"/>
    <col min="2050" max="2055" width="19.7109375" customWidth="1"/>
    <col min="2305" max="2305" width="60.85546875" customWidth="1"/>
    <col min="2306" max="2311" width="19.7109375" customWidth="1"/>
    <col min="2561" max="2561" width="60.85546875" customWidth="1"/>
    <col min="2562" max="2567" width="19.7109375" customWidth="1"/>
    <col min="2817" max="2817" width="60.85546875" customWidth="1"/>
    <col min="2818" max="2823" width="19.7109375" customWidth="1"/>
    <col min="3073" max="3073" width="60.85546875" customWidth="1"/>
    <col min="3074" max="3079" width="19.7109375" customWidth="1"/>
    <col min="3329" max="3329" width="60.85546875" customWidth="1"/>
    <col min="3330" max="3335" width="19.7109375" customWidth="1"/>
    <col min="3585" max="3585" width="60.85546875" customWidth="1"/>
    <col min="3586" max="3591" width="19.7109375" customWidth="1"/>
    <col min="3841" max="3841" width="60.85546875" customWidth="1"/>
    <col min="3842" max="3847" width="19.7109375" customWidth="1"/>
    <col min="4097" max="4097" width="60.85546875" customWidth="1"/>
    <col min="4098" max="4103" width="19.7109375" customWidth="1"/>
    <col min="4353" max="4353" width="60.85546875" customWidth="1"/>
    <col min="4354" max="4359" width="19.7109375" customWidth="1"/>
    <col min="4609" max="4609" width="60.85546875" customWidth="1"/>
    <col min="4610" max="4615" width="19.7109375" customWidth="1"/>
    <col min="4865" max="4865" width="60.85546875" customWidth="1"/>
    <col min="4866" max="4871" width="19.7109375" customWidth="1"/>
    <col min="5121" max="5121" width="60.85546875" customWidth="1"/>
    <col min="5122" max="5127" width="19.7109375" customWidth="1"/>
    <col min="5377" max="5377" width="60.85546875" customWidth="1"/>
    <col min="5378" max="5383" width="19.7109375" customWidth="1"/>
    <col min="5633" max="5633" width="60.85546875" customWidth="1"/>
    <col min="5634" max="5639" width="19.7109375" customWidth="1"/>
    <col min="5889" max="5889" width="60.85546875" customWidth="1"/>
    <col min="5890" max="5895" width="19.7109375" customWidth="1"/>
    <col min="6145" max="6145" width="60.85546875" customWidth="1"/>
    <col min="6146" max="6151" width="19.7109375" customWidth="1"/>
    <col min="6401" max="6401" width="60.85546875" customWidth="1"/>
    <col min="6402" max="6407" width="19.7109375" customWidth="1"/>
    <col min="6657" max="6657" width="60.85546875" customWidth="1"/>
    <col min="6658" max="6663" width="19.7109375" customWidth="1"/>
    <col min="6913" max="6913" width="60.85546875" customWidth="1"/>
    <col min="6914" max="6919" width="19.7109375" customWidth="1"/>
    <col min="7169" max="7169" width="60.85546875" customWidth="1"/>
    <col min="7170" max="7175" width="19.7109375" customWidth="1"/>
    <col min="7425" max="7425" width="60.85546875" customWidth="1"/>
    <col min="7426" max="7431" width="19.7109375" customWidth="1"/>
    <col min="7681" max="7681" width="60.85546875" customWidth="1"/>
    <col min="7682" max="7687" width="19.7109375" customWidth="1"/>
    <col min="7937" max="7937" width="60.85546875" customWidth="1"/>
    <col min="7938" max="7943" width="19.7109375" customWidth="1"/>
    <col min="8193" max="8193" width="60.85546875" customWidth="1"/>
    <col min="8194" max="8199" width="19.7109375" customWidth="1"/>
    <col min="8449" max="8449" width="60.85546875" customWidth="1"/>
    <col min="8450" max="8455" width="19.7109375" customWidth="1"/>
    <col min="8705" max="8705" width="60.85546875" customWidth="1"/>
    <col min="8706" max="8711" width="19.7109375" customWidth="1"/>
    <col min="8961" max="8961" width="60.85546875" customWidth="1"/>
    <col min="8962" max="8967" width="19.7109375" customWidth="1"/>
    <col min="9217" max="9217" width="60.85546875" customWidth="1"/>
    <col min="9218" max="9223" width="19.7109375" customWidth="1"/>
    <col min="9473" max="9473" width="60.85546875" customWidth="1"/>
    <col min="9474" max="9479" width="19.7109375" customWidth="1"/>
    <col min="9729" max="9729" width="60.85546875" customWidth="1"/>
    <col min="9730" max="9735" width="19.7109375" customWidth="1"/>
    <col min="9985" max="9985" width="60.85546875" customWidth="1"/>
    <col min="9986" max="9991" width="19.7109375" customWidth="1"/>
    <col min="10241" max="10241" width="60.85546875" customWidth="1"/>
    <col min="10242" max="10247" width="19.7109375" customWidth="1"/>
    <col min="10497" max="10497" width="60.85546875" customWidth="1"/>
    <col min="10498" max="10503" width="19.7109375" customWidth="1"/>
    <col min="10753" max="10753" width="60.85546875" customWidth="1"/>
    <col min="10754" max="10759" width="19.7109375" customWidth="1"/>
    <col min="11009" max="11009" width="60.85546875" customWidth="1"/>
    <col min="11010" max="11015" width="19.7109375" customWidth="1"/>
    <col min="11265" max="11265" width="60.85546875" customWidth="1"/>
    <col min="11266" max="11271" width="19.7109375" customWidth="1"/>
    <col min="11521" max="11521" width="60.85546875" customWidth="1"/>
    <col min="11522" max="11527" width="19.7109375" customWidth="1"/>
    <col min="11777" max="11777" width="60.85546875" customWidth="1"/>
    <col min="11778" max="11783" width="19.7109375" customWidth="1"/>
    <col min="12033" max="12033" width="60.85546875" customWidth="1"/>
    <col min="12034" max="12039" width="19.7109375" customWidth="1"/>
    <col min="12289" max="12289" width="60.85546875" customWidth="1"/>
    <col min="12290" max="12295" width="19.7109375" customWidth="1"/>
    <col min="12545" max="12545" width="60.85546875" customWidth="1"/>
    <col min="12546" max="12551" width="19.7109375" customWidth="1"/>
    <col min="12801" max="12801" width="60.85546875" customWidth="1"/>
    <col min="12802" max="12807" width="19.7109375" customWidth="1"/>
    <col min="13057" max="13057" width="60.85546875" customWidth="1"/>
    <col min="13058" max="13063" width="19.7109375" customWidth="1"/>
    <col min="13313" max="13313" width="60.85546875" customWidth="1"/>
    <col min="13314" max="13319" width="19.7109375" customWidth="1"/>
    <col min="13569" max="13569" width="60.85546875" customWidth="1"/>
    <col min="13570" max="13575" width="19.7109375" customWidth="1"/>
    <col min="13825" max="13825" width="60.85546875" customWidth="1"/>
    <col min="13826" max="13831" width="19.7109375" customWidth="1"/>
    <col min="14081" max="14081" width="60.85546875" customWidth="1"/>
    <col min="14082" max="14087" width="19.7109375" customWidth="1"/>
    <col min="14337" max="14337" width="60.85546875" customWidth="1"/>
    <col min="14338" max="14343" width="19.7109375" customWidth="1"/>
    <col min="14593" max="14593" width="60.85546875" customWidth="1"/>
    <col min="14594" max="14599" width="19.7109375" customWidth="1"/>
    <col min="14849" max="14849" width="60.85546875" customWidth="1"/>
    <col min="14850" max="14855" width="19.7109375" customWidth="1"/>
    <col min="15105" max="15105" width="60.85546875" customWidth="1"/>
    <col min="15106" max="15111" width="19.7109375" customWidth="1"/>
    <col min="15361" max="15361" width="60.85546875" customWidth="1"/>
    <col min="15362" max="15367" width="19.7109375" customWidth="1"/>
    <col min="15617" max="15617" width="60.85546875" customWidth="1"/>
    <col min="15618" max="15623" width="19.7109375" customWidth="1"/>
    <col min="15873" max="15873" width="60.85546875" customWidth="1"/>
    <col min="15874" max="15879" width="19.7109375" customWidth="1"/>
    <col min="16129" max="16129" width="60.85546875" customWidth="1"/>
    <col min="16130" max="16135" width="19.7109375" customWidth="1"/>
  </cols>
  <sheetData>
    <row r="1" spans="1:8" s="852" customFormat="1" ht="17.25" customHeight="1" x14ac:dyDescent="0.2"/>
    <row r="2" spans="1:8" s="852" customFormat="1" ht="18.75" customHeight="1" x14ac:dyDescent="0.35">
      <c r="A2" s="1100"/>
      <c r="B2" s="1100"/>
      <c r="C2" s="1100"/>
      <c r="D2" s="1100"/>
      <c r="E2" s="1100"/>
      <c r="F2" s="1100"/>
      <c r="G2" s="1100"/>
      <c r="H2" s="853"/>
    </row>
    <row r="3" spans="1:8" s="852" customFormat="1" ht="13.5" customHeight="1" x14ac:dyDescent="0.3">
      <c r="A3" s="1101" t="s">
        <v>896</v>
      </c>
      <c r="B3" s="1101"/>
      <c r="C3" s="1101"/>
      <c r="D3" s="1101"/>
      <c r="E3" s="1101"/>
      <c r="F3" s="1101"/>
      <c r="G3" s="1101"/>
      <c r="H3" s="854"/>
    </row>
    <row r="4" spans="1:8" s="852" customFormat="1" ht="15" customHeight="1" x14ac:dyDescent="0.3">
      <c r="A4" s="1102" t="s">
        <v>341</v>
      </c>
      <c r="B4" s="1102"/>
      <c r="C4" s="1102"/>
      <c r="D4" s="1102"/>
      <c r="E4" s="1102"/>
      <c r="F4" s="1102"/>
      <c r="G4" s="1102"/>
      <c r="H4" s="854"/>
    </row>
    <row r="5" spans="1:8" s="852" customFormat="1" ht="24.75" customHeight="1" x14ac:dyDescent="0.3">
      <c r="A5" s="855"/>
      <c r="B5" s="855"/>
      <c r="C5" s="855"/>
      <c r="D5" s="855"/>
      <c r="E5" s="855"/>
      <c r="F5" s="855"/>
      <c r="G5" s="855"/>
      <c r="H5" s="854"/>
    </row>
    <row r="6" spans="1:8" s="852" customFormat="1" ht="18" customHeight="1" x14ac:dyDescent="0.2">
      <c r="A6" s="1103" t="s">
        <v>897</v>
      </c>
      <c r="B6" s="1103"/>
      <c r="C6" s="1103"/>
      <c r="D6" s="1103"/>
      <c r="E6" s="1103"/>
      <c r="F6" s="1103"/>
      <c r="G6" s="1103"/>
      <c r="H6" s="856"/>
    </row>
    <row r="7" spans="1:8" ht="14.25" customHeight="1" x14ac:dyDescent="0.25">
      <c r="A7" s="1092" t="s">
        <v>898</v>
      </c>
      <c r="B7" s="1104" t="s">
        <v>899</v>
      </c>
      <c r="C7" s="1105"/>
      <c r="D7" s="1105"/>
      <c r="E7" s="1105"/>
      <c r="F7" s="1105"/>
      <c r="G7" s="1106"/>
    </row>
    <row r="8" spans="1:8" ht="30.75" customHeight="1" x14ac:dyDescent="0.25">
      <c r="A8" s="1093"/>
      <c r="B8" s="857" t="s">
        <v>900</v>
      </c>
      <c r="C8" s="857" t="s">
        <v>901</v>
      </c>
      <c r="D8" s="857" t="s">
        <v>902</v>
      </c>
      <c r="E8" s="857" t="s">
        <v>878</v>
      </c>
      <c r="F8" s="857" t="s">
        <v>903</v>
      </c>
      <c r="G8" s="857" t="s">
        <v>904</v>
      </c>
    </row>
    <row r="9" spans="1:8" x14ac:dyDescent="0.25">
      <c r="A9" s="1094"/>
      <c r="B9" s="858" t="s">
        <v>905</v>
      </c>
      <c r="C9" s="858" t="s">
        <v>906</v>
      </c>
      <c r="D9" s="858" t="s">
        <v>907</v>
      </c>
      <c r="E9" s="858" t="s">
        <v>908</v>
      </c>
      <c r="F9" s="858" t="s">
        <v>909</v>
      </c>
      <c r="G9" s="858" t="s">
        <v>910</v>
      </c>
    </row>
    <row r="10" spans="1:8" ht="9.75" customHeight="1" x14ac:dyDescent="0.25">
      <c r="A10" s="859"/>
      <c r="B10" s="859"/>
      <c r="C10" s="859"/>
      <c r="D10" s="859"/>
      <c r="E10" s="859"/>
      <c r="F10" s="859"/>
      <c r="G10" s="859"/>
    </row>
    <row r="11" spans="1:8" x14ac:dyDescent="0.25">
      <c r="A11" s="860" t="s">
        <v>16</v>
      </c>
      <c r="B11" s="861">
        <v>965550536</v>
      </c>
      <c r="C11" s="861">
        <v>0</v>
      </c>
      <c r="D11" s="861">
        <f>B11+C11</f>
        <v>965550536</v>
      </c>
      <c r="E11" s="861">
        <v>1171962039</v>
      </c>
      <c r="F11" s="861">
        <v>1171962039</v>
      </c>
      <c r="G11" s="862">
        <f>F11-B11</f>
        <v>206411503</v>
      </c>
    </row>
    <row r="12" spans="1:8" x14ac:dyDescent="0.25">
      <c r="A12" s="860" t="s">
        <v>911</v>
      </c>
      <c r="B12" s="861">
        <v>0</v>
      </c>
      <c r="C12" s="861">
        <v>0</v>
      </c>
      <c r="D12" s="861">
        <f>B12+C12</f>
        <v>0</v>
      </c>
      <c r="E12" s="861">
        <v>0</v>
      </c>
      <c r="F12" s="861">
        <v>0</v>
      </c>
      <c r="G12" s="862">
        <f>F12-B12</f>
        <v>0</v>
      </c>
    </row>
    <row r="13" spans="1:8" x14ac:dyDescent="0.25">
      <c r="A13" s="860" t="s">
        <v>17</v>
      </c>
      <c r="B13" s="861">
        <v>0</v>
      </c>
      <c r="C13" s="861">
        <v>0</v>
      </c>
      <c r="D13" s="861">
        <f t="shared" ref="D13:D26" si="0">B13+C13</f>
        <v>0</v>
      </c>
      <c r="E13" s="861">
        <v>0</v>
      </c>
      <c r="F13" s="861">
        <v>0</v>
      </c>
      <c r="G13" s="862">
        <f t="shared" ref="G13:G22" si="1">F13-B13</f>
        <v>0</v>
      </c>
    </row>
    <row r="14" spans="1:8" x14ac:dyDescent="0.25">
      <c r="A14" s="860" t="s">
        <v>19</v>
      </c>
      <c r="B14" s="863">
        <v>1198122638</v>
      </c>
      <c r="C14" s="861">
        <v>0</v>
      </c>
      <c r="D14" s="861">
        <f t="shared" si="0"/>
        <v>1198122638</v>
      </c>
      <c r="E14" s="861">
        <v>1441001421</v>
      </c>
      <c r="F14" s="861">
        <v>1441001421</v>
      </c>
      <c r="G14" s="862">
        <f t="shared" si="1"/>
        <v>242878783</v>
      </c>
    </row>
    <row r="15" spans="1:8" x14ac:dyDescent="0.25">
      <c r="A15" s="860" t="s">
        <v>55</v>
      </c>
      <c r="B15" s="863">
        <f>SUM(B16:B17)</f>
        <v>37014672</v>
      </c>
      <c r="C15" s="861">
        <v>0</v>
      </c>
      <c r="D15" s="861">
        <f t="shared" si="0"/>
        <v>37014672</v>
      </c>
      <c r="E15" s="863">
        <f>SUM(E16:E17)</f>
        <v>36978703</v>
      </c>
      <c r="F15" s="863">
        <f>SUM(F16:F17)</f>
        <v>36978703</v>
      </c>
      <c r="G15" s="862">
        <f>F15-B15</f>
        <v>-35969</v>
      </c>
    </row>
    <row r="16" spans="1:8" x14ac:dyDescent="0.25">
      <c r="A16" s="864" t="s">
        <v>912</v>
      </c>
      <c r="B16" s="863">
        <v>37014672</v>
      </c>
      <c r="C16" s="861">
        <v>0</v>
      </c>
      <c r="D16" s="861">
        <f t="shared" si="0"/>
        <v>37014672</v>
      </c>
      <c r="E16" s="861">
        <v>36978703</v>
      </c>
      <c r="F16" s="861">
        <v>36978703</v>
      </c>
      <c r="G16" s="862">
        <f t="shared" si="1"/>
        <v>-35969</v>
      </c>
    </row>
    <row r="17" spans="1:9" x14ac:dyDescent="0.25">
      <c r="A17" s="864" t="s">
        <v>913</v>
      </c>
      <c r="B17" s="863">
        <v>0</v>
      </c>
      <c r="C17" s="861">
        <v>0</v>
      </c>
      <c r="D17" s="861">
        <f t="shared" si="0"/>
        <v>0</v>
      </c>
      <c r="E17" s="861">
        <v>0</v>
      </c>
      <c r="F17" s="863">
        <v>0</v>
      </c>
      <c r="G17" s="862">
        <f t="shared" si="1"/>
        <v>0</v>
      </c>
    </row>
    <row r="18" spans="1:9" x14ac:dyDescent="0.25">
      <c r="A18" s="860" t="s">
        <v>56</v>
      </c>
      <c r="B18" s="863">
        <f>SUM(B19:B20)</f>
        <v>837901310</v>
      </c>
      <c r="C18" s="861">
        <v>0</v>
      </c>
      <c r="D18" s="861">
        <f t="shared" si="0"/>
        <v>837901310</v>
      </c>
      <c r="E18" s="863">
        <f>SUM(E19:E20)</f>
        <v>1999952187</v>
      </c>
      <c r="F18" s="863">
        <f>SUM(F19:F20)</f>
        <v>1999952187</v>
      </c>
      <c r="G18" s="862">
        <f t="shared" si="1"/>
        <v>1162050877</v>
      </c>
    </row>
    <row r="19" spans="1:9" x14ac:dyDescent="0.25">
      <c r="A19" s="864" t="s">
        <v>912</v>
      </c>
      <c r="B19" s="863">
        <v>837901310</v>
      </c>
      <c r="C19" s="861">
        <v>0</v>
      </c>
      <c r="D19" s="861">
        <f t="shared" si="0"/>
        <v>837901310</v>
      </c>
      <c r="E19" s="861">
        <v>1999952187</v>
      </c>
      <c r="F19" s="861">
        <v>1999952187</v>
      </c>
      <c r="G19" s="862">
        <f t="shared" si="1"/>
        <v>1162050877</v>
      </c>
    </row>
    <row r="20" spans="1:9" x14ac:dyDescent="0.25">
      <c r="A20" s="864" t="s">
        <v>913</v>
      </c>
      <c r="B20" s="863">
        <v>0</v>
      </c>
      <c r="C20" s="861">
        <v>0</v>
      </c>
      <c r="D20" s="861">
        <f t="shared" si="0"/>
        <v>0</v>
      </c>
      <c r="E20" s="861">
        <v>0</v>
      </c>
      <c r="F20" s="863">
        <v>0</v>
      </c>
      <c r="G20" s="862">
        <f t="shared" si="1"/>
        <v>0</v>
      </c>
    </row>
    <row r="21" spans="1:9" s="865" customFormat="1" x14ac:dyDescent="0.25">
      <c r="A21" s="860" t="s">
        <v>914</v>
      </c>
      <c r="B21" s="863">
        <v>0</v>
      </c>
      <c r="C21" s="861">
        <v>0</v>
      </c>
      <c r="D21" s="861">
        <f t="shared" si="0"/>
        <v>0</v>
      </c>
      <c r="E21" s="861">
        <v>0</v>
      </c>
      <c r="F21" s="863">
        <v>0</v>
      </c>
      <c r="G21" s="862">
        <f t="shared" si="1"/>
        <v>0</v>
      </c>
    </row>
    <row r="22" spans="1:9" s="865" customFormat="1" ht="38.25" x14ac:dyDescent="0.25">
      <c r="A22" s="860" t="s">
        <v>915</v>
      </c>
      <c r="B22" s="863">
        <v>2639490</v>
      </c>
      <c r="C22" s="861">
        <v>0</v>
      </c>
      <c r="D22" s="861">
        <f t="shared" si="0"/>
        <v>2639490</v>
      </c>
      <c r="E22" s="861">
        <v>1492533</v>
      </c>
      <c r="F22" s="861">
        <v>1492533</v>
      </c>
      <c r="G22" s="862">
        <f t="shared" si="1"/>
        <v>-1146957</v>
      </c>
    </row>
    <row r="23" spans="1:9" x14ac:dyDescent="0.25">
      <c r="A23" s="860" t="s">
        <v>26</v>
      </c>
      <c r="B23" s="863">
        <v>55366580912</v>
      </c>
      <c r="C23" s="861">
        <v>0</v>
      </c>
      <c r="D23" s="861">
        <f t="shared" si="0"/>
        <v>55366580912</v>
      </c>
      <c r="E23" s="861">
        <v>61156344105</v>
      </c>
      <c r="F23" s="861">
        <v>61156344105</v>
      </c>
      <c r="G23" s="862">
        <f>F23-B23</f>
        <v>5789763193</v>
      </c>
    </row>
    <row r="24" spans="1:9" x14ac:dyDescent="0.25">
      <c r="A24" s="860" t="s">
        <v>31</v>
      </c>
      <c r="B24" s="863">
        <v>2087239720</v>
      </c>
      <c r="C24" s="861">
        <v>0</v>
      </c>
      <c r="D24" s="861">
        <f t="shared" si="0"/>
        <v>2087239720</v>
      </c>
      <c r="E24" s="861">
        <v>2238028662</v>
      </c>
      <c r="F24" s="861">
        <v>2238028662</v>
      </c>
      <c r="G24" s="862">
        <f>F24-B24</f>
        <v>150788942</v>
      </c>
    </row>
    <row r="25" spans="1:9" x14ac:dyDescent="0.25">
      <c r="A25" s="860" t="s">
        <v>916</v>
      </c>
      <c r="B25" s="863">
        <v>1</v>
      </c>
      <c r="C25" s="861">
        <v>0</v>
      </c>
      <c r="D25" s="861">
        <f t="shared" si="0"/>
        <v>1</v>
      </c>
      <c r="E25" s="861">
        <v>1333723063</v>
      </c>
      <c r="F25" s="861">
        <v>1333723063</v>
      </c>
      <c r="G25" s="862">
        <f>F25-B25</f>
        <v>1333723062</v>
      </c>
    </row>
    <row r="26" spans="1:9" x14ac:dyDescent="0.25">
      <c r="A26" s="860" t="s">
        <v>917</v>
      </c>
      <c r="B26" s="863">
        <v>0</v>
      </c>
      <c r="C26" s="861"/>
      <c r="D26" s="861">
        <f t="shared" si="0"/>
        <v>0</v>
      </c>
      <c r="E26" s="861">
        <v>0</v>
      </c>
      <c r="F26" s="861">
        <v>0</v>
      </c>
      <c r="G26" s="862">
        <f>F26-B26</f>
        <v>0</v>
      </c>
    </row>
    <row r="27" spans="1:9" x14ac:dyDescent="0.25">
      <c r="A27" s="866" t="s">
        <v>14</v>
      </c>
      <c r="B27" s="867">
        <f>B11+B12+B13+B14+B15+B18+B21+B22+B23+B24+B25+B26</f>
        <v>60495049279</v>
      </c>
      <c r="C27" s="867">
        <f t="shared" ref="C27:E27" si="2">C11+C12+C13+C14+C15+C18+C21+C22+C23+C24+C25+C26</f>
        <v>0</v>
      </c>
      <c r="D27" s="867">
        <f t="shared" si="2"/>
        <v>60495049279</v>
      </c>
      <c r="E27" s="867">
        <f t="shared" si="2"/>
        <v>69379482713</v>
      </c>
      <c r="F27" s="867">
        <f>F11+F12+F13+F14+F15+F18+F21+F22+F23+F24+F25+F26</f>
        <v>69379482713</v>
      </c>
      <c r="G27" s="1088">
        <f>G11+G12+G13+G14+G15+G18+G21+G22+G23+G24+G25+G26</f>
        <v>8884433434</v>
      </c>
    </row>
    <row r="28" spans="1:9" ht="22.5" customHeight="1" x14ac:dyDescent="0.25">
      <c r="E28" s="1090" t="s">
        <v>918</v>
      </c>
      <c r="F28" s="1091"/>
      <c r="G28" s="1089"/>
      <c r="I28" s="868"/>
    </row>
    <row r="29" spans="1:9" ht="12.75" customHeight="1" x14ac:dyDescent="0.25"/>
    <row r="30" spans="1:9" ht="21" customHeight="1" x14ac:dyDescent="0.25">
      <c r="A30" s="1092" t="s">
        <v>919</v>
      </c>
      <c r="B30" s="1095" t="s">
        <v>899</v>
      </c>
      <c r="C30" s="1096"/>
      <c r="D30" s="1096"/>
      <c r="E30" s="1096"/>
      <c r="F30" s="1096"/>
      <c r="G30" s="1097"/>
    </row>
    <row r="31" spans="1:9" ht="34.5" customHeight="1" x14ac:dyDescent="0.25">
      <c r="A31" s="1093"/>
      <c r="B31" s="857" t="s">
        <v>900</v>
      </c>
      <c r="C31" s="857" t="s">
        <v>901</v>
      </c>
      <c r="D31" s="857" t="s">
        <v>902</v>
      </c>
      <c r="E31" s="857" t="s">
        <v>878</v>
      </c>
      <c r="F31" s="857" t="s">
        <v>903</v>
      </c>
      <c r="G31" s="857" t="s">
        <v>904</v>
      </c>
    </row>
    <row r="32" spans="1:9" x14ac:dyDescent="0.25">
      <c r="A32" s="1094"/>
      <c r="B32" s="858" t="s">
        <v>905</v>
      </c>
      <c r="C32" s="858" t="s">
        <v>906</v>
      </c>
      <c r="D32" s="858" t="s">
        <v>907</v>
      </c>
      <c r="E32" s="858" t="s">
        <v>908</v>
      </c>
      <c r="F32" s="858" t="s">
        <v>909</v>
      </c>
      <c r="G32" s="858" t="s">
        <v>910</v>
      </c>
    </row>
    <row r="33" spans="1:8" ht="9.75" customHeight="1" x14ac:dyDescent="0.25">
      <c r="A33" s="859"/>
      <c r="B33" s="859"/>
      <c r="C33" s="859"/>
      <c r="D33" s="859"/>
      <c r="E33" s="859"/>
      <c r="F33" s="859"/>
      <c r="G33" s="859"/>
      <c r="H33" s="865"/>
    </row>
    <row r="34" spans="1:8" x14ac:dyDescent="0.25">
      <c r="A34" s="869" t="s">
        <v>920</v>
      </c>
      <c r="B34" s="870">
        <f>B35+B36+B37+B38+B41+B44+B45+B46+B47</f>
        <v>60495049279</v>
      </c>
      <c r="C34" s="870">
        <f t="shared" ref="C34:G34" si="3">C35+C36+C37+C38+C41+C44+C45+C46+C47</f>
        <v>0</v>
      </c>
      <c r="D34" s="870">
        <f t="shared" si="3"/>
        <v>60495049279</v>
      </c>
      <c r="E34" s="870">
        <f t="shared" si="3"/>
        <v>69379482713</v>
      </c>
      <c r="F34" s="870">
        <f t="shared" si="3"/>
        <v>69379482713</v>
      </c>
      <c r="G34" s="870">
        <f t="shared" si="3"/>
        <v>8884433434</v>
      </c>
    </row>
    <row r="35" spans="1:8" x14ac:dyDescent="0.25">
      <c r="A35" s="864" t="s">
        <v>16</v>
      </c>
      <c r="B35" s="863">
        <f>B11</f>
        <v>965550536</v>
      </c>
      <c r="C35" s="861">
        <v>0</v>
      </c>
      <c r="D35" s="861">
        <f>B35+C35</f>
        <v>965550536</v>
      </c>
      <c r="E35" s="861">
        <f>E11</f>
        <v>1171962039</v>
      </c>
      <c r="F35" s="863">
        <f>F11</f>
        <v>1171962039</v>
      </c>
      <c r="G35" s="862">
        <f>F35-B35</f>
        <v>206411503</v>
      </c>
    </row>
    <row r="36" spans="1:8" x14ac:dyDescent="0.25">
      <c r="A36" s="864" t="s">
        <v>17</v>
      </c>
      <c r="B36" s="863">
        <v>0</v>
      </c>
      <c r="C36" s="861">
        <v>0</v>
      </c>
      <c r="D36" s="861">
        <f t="shared" ref="D36:D37" si="4">B36+C36</f>
        <v>0</v>
      </c>
      <c r="E36" s="861">
        <v>0</v>
      </c>
      <c r="F36" s="863">
        <f>F13</f>
        <v>0</v>
      </c>
      <c r="G36" s="862">
        <f t="shared" ref="G36:G53" si="5">F36-B36</f>
        <v>0</v>
      </c>
    </row>
    <row r="37" spans="1:8" x14ac:dyDescent="0.25">
      <c r="A37" s="864" t="s">
        <v>19</v>
      </c>
      <c r="B37" s="863">
        <f>B14</f>
        <v>1198122638</v>
      </c>
      <c r="C37" s="861">
        <v>0</v>
      </c>
      <c r="D37" s="861">
        <f t="shared" si="4"/>
        <v>1198122638</v>
      </c>
      <c r="E37" s="863">
        <f>E14</f>
        <v>1441001421</v>
      </c>
      <c r="F37" s="863">
        <f>F14</f>
        <v>1441001421</v>
      </c>
      <c r="G37" s="862">
        <f t="shared" si="5"/>
        <v>242878783</v>
      </c>
    </row>
    <row r="38" spans="1:8" x14ac:dyDescent="0.25">
      <c r="A38" s="864" t="s">
        <v>55</v>
      </c>
      <c r="B38" s="863">
        <f>SUM(B39:B40)</f>
        <v>37014672</v>
      </c>
      <c r="C38" s="863">
        <f t="shared" ref="C38:G38" si="6">SUM(C39:C40)</f>
        <v>0</v>
      </c>
      <c r="D38" s="863">
        <f t="shared" si="6"/>
        <v>37014672</v>
      </c>
      <c r="E38" s="863">
        <f t="shared" si="6"/>
        <v>36978703</v>
      </c>
      <c r="F38" s="863">
        <f t="shared" si="6"/>
        <v>36978703</v>
      </c>
      <c r="G38" s="863">
        <f t="shared" si="6"/>
        <v>-35969</v>
      </c>
    </row>
    <row r="39" spans="1:8" x14ac:dyDescent="0.25">
      <c r="A39" s="871" t="s">
        <v>912</v>
      </c>
      <c r="B39" s="863">
        <f>B16</f>
        <v>37014672</v>
      </c>
      <c r="C39" s="861">
        <v>0</v>
      </c>
      <c r="D39" s="861">
        <f>B39+C39</f>
        <v>37014672</v>
      </c>
      <c r="E39" s="863">
        <f>E16</f>
        <v>36978703</v>
      </c>
      <c r="F39" s="863">
        <f>F16</f>
        <v>36978703</v>
      </c>
      <c r="G39" s="862">
        <f t="shared" si="5"/>
        <v>-35969</v>
      </c>
    </row>
    <row r="40" spans="1:8" x14ac:dyDescent="0.25">
      <c r="A40" s="871" t="s">
        <v>913</v>
      </c>
      <c r="B40" s="863">
        <v>0</v>
      </c>
      <c r="C40" s="861">
        <v>0</v>
      </c>
      <c r="D40" s="861">
        <f>B40+C40</f>
        <v>0</v>
      </c>
      <c r="E40" s="863">
        <f>E17</f>
        <v>0</v>
      </c>
      <c r="F40" s="863">
        <f>F17</f>
        <v>0</v>
      </c>
      <c r="G40" s="862">
        <f t="shared" si="5"/>
        <v>0</v>
      </c>
    </row>
    <row r="41" spans="1:8" x14ac:dyDescent="0.25">
      <c r="A41" s="864" t="s">
        <v>56</v>
      </c>
      <c r="B41" s="863">
        <f>SUM(B42:B43)</f>
        <v>837901310</v>
      </c>
      <c r="C41" s="863">
        <f t="shared" ref="C41:G41" si="7">SUM(C42:C43)</f>
        <v>0</v>
      </c>
      <c r="D41" s="863">
        <f t="shared" si="7"/>
        <v>837901310</v>
      </c>
      <c r="E41" s="863">
        <f t="shared" si="7"/>
        <v>1999952187</v>
      </c>
      <c r="F41" s="863">
        <f t="shared" si="7"/>
        <v>1999952187</v>
      </c>
      <c r="G41" s="863">
        <f t="shared" si="7"/>
        <v>1162050877</v>
      </c>
    </row>
    <row r="42" spans="1:8" x14ac:dyDescent="0.25">
      <c r="A42" s="871" t="s">
        <v>912</v>
      </c>
      <c r="B42" s="863">
        <f>B19</f>
        <v>837901310</v>
      </c>
      <c r="C42" s="861">
        <v>0</v>
      </c>
      <c r="D42" s="861">
        <f>B42+C42</f>
        <v>837901310</v>
      </c>
      <c r="E42" s="863">
        <f>E19</f>
        <v>1999952187</v>
      </c>
      <c r="F42" s="863">
        <f>F19</f>
        <v>1999952187</v>
      </c>
      <c r="G42" s="862">
        <f t="shared" si="5"/>
        <v>1162050877</v>
      </c>
    </row>
    <row r="43" spans="1:8" x14ac:dyDescent="0.25">
      <c r="A43" s="871" t="s">
        <v>913</v>
      </c>
      <c r="B43" s="863">
        <v>0</v>
      </c>
      <c r="C43" s="861">
        <v>0</v>
      </c>
      <c r="D43" s="861">
        <f t="shared" ref="D43:D47" si="8">B43+C43</f>
        <v>0</v>
      </c>
      <c r="E43" s="863">
        <v>0</v>
      </c>
      <c r="F43" s="863">
        <v>0</v>
      </c>
      <c r="G43" s="862">
        <f t="shared" si="5"/>
        <v>0</v>
      </c>
    </row>
    <row r="44" spans="1:8" ht="38.25" x14ac:dyDescent="0.25">
      <c r="A44" s="864" t="s">
        <v>915</v>
      </c>
      <c r="B44" s="863">
        <f>B22</f>
        <v>2639490</v>
      </c>
      <c r="C44" s="861">
        <v>0</v>
      </c>
      <c r="D44" s="861">
        <f t="shared" si="8"/>
        <v>2639490</v>
      </c>
      <c r="E44" s="863">
        <f t="shared" ref="E44:F47" si="9">E22</f>
        <v>1492533</v>
      </c>
      <c r="F44" s="863">
        <f t="shared" si="9"/>
        <v>1492533</v>
      </c>
      <c r="G44" s="862">
        <f t="shared" si="5"/>
        <v>-1146957</v>
      </c>
    </row>
    <row r="45" spans="1:8" x14ac:dyDescent="0.25">
      <c r="A45" s="864" t="s">
        <v>26</v>
      </c>
      <c r="B45" s="872">
        <f>B23</f>
        <v>55366580912</v>
      </c>
      <c r="C45" s="861">
        <v>0</v>
      </c>
      <c r="D45" s="861">
        <f>B45+C45</f>
        <v>55366580912</v>
      </c>
      <c r="E45" s="863">
        <f t="shared" si="9"/>
        <v>61156344105</v>
      </c>
      <c r="F45" s="863">
        <f t="shared" si="9"/>
        <v>61156344105</v>
      </c>
      <c r="G45" s="862">
        <f t="shared" si="5"/>
        <v>5789763193</v>
      </c>
    </row>
    <row r="46" spans="1:8" ht="25.5" x14ac:dyDescent="0.25">
      <c r="A46" s="864" t="s">
        <v>31</v>
      </c>
      <c r="B46" s="863">
        <f>B24</f>
        <v>2087239720</v>
      </c>
      <c r="C46" s="861">
        <v>0</v>
      </c>
      <c r="D46" s="861">
        <f t="shared" si="8"/>
        <v>2087239720</v>
      </c>
      <c r="E46" s="863">
        <f t="shared" si="9"/>
        <v>2238028662</v>
      </c>
      <c r="F46" s="863">
        <f t="shared" si="9"/>
        <v>2238028662</v>
      </c>
      <c r="G46" s="862">
        <f t="shared" si="5"/>
        <v>150788942</v>
      </c>
    </row>
    <row r="47" spans="1:8" x14ac:dyDescent="0.25">
      <c r="A47" s="864" t="s">
        <v>916</v>
      </c>
      <c r="B47" s="863">
        <f>B25</f>
        <v>1</v>
      </c>
      <c r="C47" s="861">
        <v>0</v>
      </c>
      <c r="D47" s="861">
        <f t="shared" si="8"/>
        <v>1</v>
      </c>
      <c r="E47" s="863">
        <f t="shared" si="9"/>
        <v>1333723063</v>
      </c>
      <c r="F47" s="863">
        <f t="shared" si="9"/>
        <v>1333723063</v>
      </c>
      <c r="G47" s="862">
        <f t="shared" si="5"/>
        <v>1333723062</v>
      </c>
    </row>
    <row r="48" spans="1:8" x14ac:dyDescent="0.25">
      <c r="A48" s="869" t="s">
        <v>921</v>
      </c>
      <c r="B48" s="861">
        <f>SUM(B49:B51)</f>
        <v>0</v>
      </c>
      <c r="C48" s="861">
        <f t="shared" ref="C48:G48" si="10">SUM(C49:C51)</f>
        <v>0</v>
      </c>
      <c r="D48" s="861">
        <f t="shared" si="10"/>
        <v>0</v>
      </c>
      <c r="E48" s="861">
        <v>0</v>
      </c>
      <c r="F48" s="861">
        <f t="shared" si="10"/>
        <v>0</v>
      </c>
      <c r="G48" s="861">
        <f t="shared" si="10"/>
        <v>0</v>
      </c>
    </row>
    <row r="49" spans="1:7" x14ac:dyDescent="0.25">
      <c r="A49" s="864" t="s">
        <v>911</v>
      </c>
      <c r="B49" s="861">
        <v>0</v>
      </c>
      <c r="C49" s="861">
        <v>0</v>
      </c>
      <c r="D49" s="861">
        <f>B49+C49</f>
        <v>0</v>
      </c>
      <c r="E49" s="861">
        <v>0</v>
      </c>
      <c r="F49" s="861">
        <v>0</v>
      </c>
      <c r="G49" s="862">
        <f t="shared" si="5"/>
        <v>0</v>
      </c>
    </row>
    <row r="50" spans="1:7" x14ac:dyDescent="0.25">
      <c r="A50" s="864" t="s">
        <v>922</v>
      </c>
      <c r="B50" s="863">
        <v>0</v>
      </c>
      <c r="C50" s="861">
        <v>0</v>
      </c>
      <c r="D50" s="861">
        <f t="shared" ref="D50:D51" si="11">B50+C50</f>
        <v>0</v>
      </c>
      <c r="E50" s="861">
        <v>0</v>
      </c>
      <c r="F50" s="863">
        <v>0</v>
      </c>
      <c r="G50" s="862">
        <f t="shared" si="5"/>
        <v>0</v>
      </c>
    </row>
    <row r="51" spans="1:7" ht="25.5" x14ac:dyDescent="0.25">
      <c r="A51" s="864" t="s">
        <v>31</v>
      </c>
      <c r="B51" s="863">
        <v>0</v>
      </c>
      <c r="C51" s="861">
        <v>0</v>
      </c>
      <c r="D51" s="861">
        <f t="shared" si="11"/>
        <v>0</v>
      </c>
      <c r="E51" s="861">
        <v>0</v>
      </c>
      <c r="F51" s="863">
        <v>0</v>
      </c>
      <c r="G51" s="862">
        <f t="shared" si="5"/>
        <v>0</v>
      </c>
    </row>
    <row r="52" spans="1:7" x14ac:dyDescent="0.25">
      <c r="A52" s="869" t="s">
        <v>923</v>
      </c>
      <c r="B52" s="863">
        <f>B53</f>
        <v>0</v>
      </c>
      <c r="C52" s="863">
        <f t="shared" ref="C52:G52" si="12">C53</f>
        <v>0</v>
      </c>
      <c r="D52" s="863">
        <f t="shared" si="12"/>
        <v>0</v>
      </c>
      <c r="E52" s="863">
        <v>0</v>
      </c>
      <c r="F52" s="863">
        <f t="shared" si="12"/>
        <v>0</v>
      </c>
      <c r="G52" s="863">
        <f t="shared" si="12"/>
        <v>0</v>
      </c>
    </row>
    <row r="53" spans="1:7" x14ac:dyDescent="0.25">
      <c r="A53" s="864" t="s">
        <v>924</v>
      </c>
      <c r="B53" s="863">
        <v>0</v>
      </c>
      <c r="C53" s="861">
        <v>0</v>
      </c>
      <c r="D53" s="861">
        <f>B53+C53</f>
        <v>0</v>
      </c>
      <c r="E53" s="861">
        <v>0</v>
      </c>
      <c r="F53" s="863">
        <v>0</v>
      </c>
      <c r="G53" s="862">
        <f t="shared" si="5"/>
        <v>0</v>
      </c>
    </row>
    <row r="54" spans="1:7" ht="17.25" customHeight="1" x14ac:dyDescent="0.25">
      <c r="A54" s="866" t="s">
        <v>14</v>
      </c>
      <c r="B54" s="867">
        <f>B52+B48+B34</f>
        <v>60495049279</v>
      </c>
      <c r="C54" s="867">
        <f t="shared" ref="C54:G54" si="13">C52+C48+C34</f>
        <v>0</v>
      </c>
      <c r="D54" s="867">
        <f t="shared" si="13"/>
        <v>60495049279</v>
      </c>
      <c r="E54" s="867">
        <f t="shared" si="13"/>
        <v>69379482713</v>
      </c>
      <c r="F54" s="867">
        <f t="shared" si="13"/>
        <v>69379482713</v>
      </c>
      <c r="G54" s="1088">
        <f t="shared" si="13"/>
        <v>8884433434</v>
      </c>
    </row>
    <row r="55" spans="1:7" ht="26.25" customHeight="1" x14ac:dyDescent="0.25">
      <c r="E55" s="1098" t="s">
        <v>918</v>
      </c>
      <c r="F55" s="1099"/>
      <c r="G55" s="1089"/>
    </row>
    <row r="56" spans="1:7" x14ac:dyDescent="0.25">
      <c r="E56" s="873"/>
      <c r="F56" s="873"/>
      <c r="G56" s="874"/>
    </row>
    <row r="57" spans="1:7" x14ac:dyDescent="0.25">
      <c r="A57" s="875"/>
    </row>
  </sheetData>
  <mergeCells count="12">
    <mergeCell ref="A2:G2"/>
    <mergeCell ref="A3:G3"/>
    <mergeCell ref="A4:G4"/>
    <mergeCell ref="A6:G6"/>
    <mergeCell ref="A7:A9"/>
    <mergeCell ref="B7:G7"/>
    <mergeCell ref="G27:G28"/>
    <mergeCell ref="E28:F28"/>
    <mergeCell ref="A30:A32"/>
    <mergeCell ref="B30:G30"/>
    <mergeCell ref="G54:G55"/>
    <mergeCell ref="E55:F55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6</vt:i4>
      </vt:variant>
    </vt:vector>
  </HeadingPairs>
  <TitlesOfParts>
    <vt:vector size="4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'12'!Área_de_impresión</vt:lpstr>
      <vt:lpstr>'26'!Área_de_impresión</vt:lpstr>
      <vt:lpstr>'5'!Área_de_impresión</vt:lpstr>
      <vt:lpstr>'12'!Títulos_a_imprimir</vt:lpstr>
      <vt:lpstr>'13'!Títulos_a_imprimir</vt:lpstr>
      <vt:lpstr>'5'!Títulos_a_imprimir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Francisco J. Zapata Najera</cp:lastModifiedBy>
  <cp:lastPrinted>2017-02-13T18:23:15Z</cp:lastPrinted>
  <dcterms:created xsi:type="dcterms:W3CDTF">2017-02-13T16:02:45Z</dcterms:created>
  <dcterms:modified xsi:type="dcterms:W3CDTF">2017-02-13T18:45:35Z</dcterms:modified>
</cp:coreProperties>
</file>