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4115" windowHeight="11580" activeTab="5"/>
  </bookViews>
  <sheets>
    <sheet name="INGR 1 " sheetId="2" r:id="rId1"/>
    <sheet name="INGR 2 " sheetId="3" r:id="rId2"/>
    <sheet name="INGR 3" sheetId="4" r:id="rId3"/>
    <sheet name="INGR 4 " sheetId="5" r:id="rId4"/>
    <sheet name="INGR5" sheetId="1" r:id="rId5"/>
    <sheet name="ENE-MAR 17" sheetId="17" r:id="rId6"/>
    <sheet name="EGRE 1" sheetId="6" r:id="rId7"/>
    <sheet name="EGRE 2" sheetId="7" r:id="rId8"/>
    <sheet name="EGRE 3" sheetId="8" r:id="rId9"/>
    <sheet name="Hoja5" sheetId="9" r:id="rId10"/>
    <sheet name="EGRE 4" sheetId="10" r:id="rId11"/>
    <sheet name="23" sheetId="11" r:id="rId12"/>
    <sheet name="24" sheetId="12" r:id="rId13"/>
    <sheet name="25" sheetId="13" r:id="rId14"/>
    <sheet name="concentrado ene-MZO" sheetId="14" r:id="rId15"/>
    <sheet name="swaps-cap " sheetId="15" r:id="rId16"/>
    <sheet name="Deuda ene-mzo" sheetId="16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Alta">[1]CATALOGOS!$J$1:$J$6</definedName>
    <definedName name="_xlnm.Print_Area" localSheetId="14">'concentrado ene-MZO'!$B$1:$N$26</definedName>
    <definedName name="Base_datos_IM" localSheetId="13">[2]INDIRECTA!#REF!</definedName>
    <definedName name="Base_datos_IM" localSheetId="14">[2]INDIRECTA!#REF!</definedName>
    <definedName name="Base_datos_IM" localSheetId="16">[2]INDIRECTA!#REF!</definedName>
    <definedName name="Base_datos_IM" localSheetId="15">[2]INDIRECTA!#REF!</definedName>
    <definedName name="Base_datos_IM">[2]INDIRECTA!#REF!</definedName>
    <definedName name="_xlnm.Database" localSheetId="13">[2]INDIRECTA!#REF!</definedName>
    <definedName name="_xlnm.Database" localSheetId="14">[2]INDIRECTA!#REF!</definedName>
    <definedName name="_xlnm.Database" localSheetId="16">[2]INDIRECTA!#REF!</definedName>
    <definedName name="_xlnm.Database" localSheetId="15">[2]INDIRECTA!#REF!</definedName>
    <definedName name="_xlnm.Database">[2]INDIRECTA!#REF!</definedName>
    <definedName name="bonos" localSheetId="13">#REF!</definedName>
    <definedName name="bonos" localSheetId="14">#REF!</definedName>
    <definedName name="bonos" localSheetId="16">#REF!</definedName>
    <definedName name="bonos" localSheetId="15">#REF!</definedName>
    <definedName name="bonos">#REF!</definedName>
    <definedName name="CCC" localSheetId="13">#REF!</definedName>
    <definedName name="CCC" localSheetId="14">#REF!</definedName>
    <definedName name="CCC" localSheetId="16">#REF!</definedName>
    <definedName name="CCC" localSheetId="15">#REF!</definedName>
    <definedName name="CCC">#REF!</definedName>
    <definedName name="concentrado" localSheetId="13">#REF!</definedName>
    <definedName name="concentrado" localSheetId="14">#REF!</definedName>
    <definedName name="concentrado" localSheetId="16">#REF!</definedName>
    <definedName name="concentrado" localSheetId="15">#REF!</definedName>
    <definedName name="concentrado">#REF!</definedName>
    <definedName name="DEUDA_PUBLICA_DE_ENTIDADES_FEDERATIVAS_Y_MUNICIPIOS_POR_TIPO_DE_DEUDOR" localSheetId="13">#REF!</definedName>
    <definedName name="DEUDA_PUBLICA_DE_ENTIDADES_FEDERATIVAS_Y_MUNICIPIOS_POR_TIPO_DE_DEUDOR" localSheetId="14">#REF!</definedName>
    <definedName name="DEUDA_PUBLICA_DE_ENTIDADES_FEDERATIVAS_Y_MUNICIPIOS_POR_TIPO_DE_DEUDOR" localSheetId="16">#REF!</definedName>
    <definedName name="DEUDA_PUBLICA_DE_ENTIDADES_FEDERATIVAS_Y_MUNICIPIOS_POR_TIPO_DE_DEUDOR" localSheetId="15">#REF!</definedName>
    <definedName name="DEUDA_PUBLICA_DE_ENTIDADES_FEDERATIVAS_Y_MUNICIPIOS_POR_TIPO_DE_DEUDOR">#REF!</definedName>
    <definedName name="ENERO">#REF!</definedName>
    <definedName name="garantia" localSheetId="13">#REF!</definedName>
    <definedName name="garantia" localSheetId="14">#REF!</definedName>
    <definedName name="garantia" localSheetId="16">#REF!</definedName>
    <definedName name="garantia" localSheetId="15">#REF!</definedName>
    <definedName name="garantia">#REF!</definedName>
    <definedName name="GobEdo" localSheetId="13">#REF!</definedName>
    <definedName name="GobEdo" localSheetId="14">#REF!</definedName>
    <definedName name="GobEdo" localSheetId="16">#REF!</definedName>
    <definedName name="GobEdo" localSheetId="15">#REF!</definedName>
    <definedName name="GobEdo">#REF!</definedName>
    <definedName name="HSep_2010" localSheetId="13">#REF!</definedName>
    <definedName name="HSep_2010" localSheetId="14">#REF!</definedName>
    <definedName name="HSep_2010" localSheetId="16">#REF!</definedName>
    <definedName name="HSep_2010" localSheetId="15">#REF!</definedName>
    <definedName name="HSep_2010">#REF!</definedName>
    <definedName name="L" localSheetId="13">#REF!</definedName>
    <definedName name="L" localSheetId="14">#REF!</definedName>
    <definedName name="L" localSheetId="16">#REF!</definedName>
    <definedName name="L" localSheetId="15">#REF!</definedName>
    <definedName name="L">#REF!</definedName>
    <definedName name="mensual" localSheetId="13">#REF!</definedName>
    <definedName name="mensual" localSheetId="14">#REF!</definedName>
    <definedName name="mensual" localSheetId="16">#REF!</definedName>
    <definedName name="mensual" localSheetId="15">#REF!</definedName>
    <definedName name="mensual">#REF!</definedName>
    <definedName name="MIRES" localSheetId="13">[2]INDIRECTA!#REF!</definedName>
    <definedName name="MIRES" localSheetId="14">[2]INDIRECTA!#REF!</definedName>
    <definedName name="MIRES" localSheetId="16">[2]INDIRECTA!#REF!</definedName>
    <definedName name="MIRES" localSheetId="15">[2]INDIRECTA!#REF!</definedName>
    <definedName name="MIRES">[2]INDIRECTA!#REF!</definedName>
    <definedName name="NOMINA" localSheetId="11">#REF!</definedName>
    <definedName name="NOMINA" localSheetId="12">#REF!</definedName>
    <definedName name="NOMINA" localSheetId="13">#REF!</definedName>
    <definedName name="NOMINA" localSheetId="0">#REF!</definedName>
    <definedName name="NOMINA" localSheetId="1">#REF!</definedName>
    <definedName name="NOMINA" localSheetId="2">#REF!</definedName>
    <definedName name="NOMINA" localSheetId="3">#REF!</definedName>
    <definedName name="NOMINA" localSheetId="4">#REF!</definedName>
    <definedName name="NOMINA">#REF!</definedName>
    <definedName name="NUEVOOO" localSheetId="13">#REF!</definedName>
    <definedName name="NUEVOOO">#REF!</definedName>
    <definedName name="oax" localSheetId="13">#REF!</definedName>
    <definedName name="oax" localSheetId="14">#REF!</definedName>
    <definedName name="oax" localSheetId="16">#REF!</definedName>
    <definedName name="oax" localSheetId="15">#REF!</definedName>
    <definedName name="oax">#REF!</definedName>
    <definedName name="qq" localSheetId="13">#REF!</definedName>
    <definedName name="qq" localSheetId="14">#REF!</definedName>
    <definedName name="qq" localSheetId="16">#REF!</definedName>
    <definedName name="qq" localSheetId="15">#REF!</definedName>
    <definedName name="qq">#REF!</definedName>
    <definedName name="RESP" localSheetId="13">#REF!</definedName>
    <definedName name="RESP" localSheetId="14">#REF!</definedName>
    <definedName name="RESP" localSheetId="16">#REF!</definedName>
    <definedName name="RESP" localSheetId="15">#REF!</definedName>
    <definedName name="RESP">#REF!</definedName>
    <definedName name="sobretasa" localSheetId="13">#REF!</definedName>
    <definedName name="sobretasa" localSheetId="14">#REF!</definedName>
    <definedName name="sobretasa" localSheetId="16">#REF!</definedName>
    <definedName name="sobretasa" localSheetId="15">#REF!</definedName>
    <definedName name="sobretasa">#REF!</definedName>
    <definedName name="tasas" localSheetId="13">#REF!</definedName>
    <definedName name="tasas" localSheetId="14">#REF!</definedName>
    <definedName name="tasas" localSheetId="16">#REF!</definedName>
    <definedName name="tasas" localSheetId="15">#REF!</definedName>
    <definedName name="tasas">#REF!</definedName>
    <definedName name="VER" localSheetId="13">#REF!</definedName>
    <definedName name="VER" localSheetId="14">#REF!</definedName>
    <definedName name="VER" localSheetId="16">#REF!</definedName>
    <definedName name="VER" localSheetId="15">#REF!</definedName>
    <definedName name="VER">#REF!</definedName>
    <definedName name="W">[4]CATALOGOS!$E$1:$E$3</definedName>
    <definedName name="X">[4]CATALOGOS!$G$1:$G$6</definedName>
  </definedNames>
  <calcPr calcId="145621"/>
</workbook>
</file>

<file path=xl/calcChain.xml><?xml version="1.0" encoding="utf-8"?>
<calcChain xmlns="http://schemas.openxmlformats.org/spreadsheetml/2006/main">
  <c r="E53" i="17" l="1"/>
  <c r="E52" i="17" s="1"/>
  <c r="C53" i="17"/>
  <c r="C52" i="17" s="1"/>
  <c r="B53" i="17"/>
  <c r="B52" i="17"/>
  <c r="G51" i="17"/>
  <c r="G48" i="17" s="1"/>
  <c r="D51" i="17"/>
  <c r="G50" i="17"/>
  <c r="D50" i="17"/>
  <c r="G49" i="17"/>
  <c r="D49" i="17"/>
  <c r="F48" i="17"/>
  <c r="D48" i="17"/>
  <c r="C48" i="17"/>
  <c r="B48" i="17"/>
  <c r="E47" i="17"/>
  <c r="B47" i="17"/>
  <c r="D47" i="17" s="1"/>
  <c r="E46" i="17"/>
  <c r="D46" i="17"/>
  <c r="B46" i="17"/>
  <c r="E45" i="17"/>
  <c r="D45" i="17"/>
  <c r="B45" i="17"/>
  <c r="F44" i="17"/>
  <c r="G44" i="17" s="1"/>
  <c r="E44" i="17"/>
  <c r="B44" i="17"/>
  <c r="D44" i="17" s="1"/>
  <c r="G43" i="17"/>
  <c r="G41" i="17" s="1"/>
  <c r="D43" i="17"/>
  <c r="G42" i="17"/>
  <c r="F42" i="17"/>
  <c r="E42" i="17"/>
  <c r="B42" i="17"/>
  <c r="D42" i="17" s="1"/>
  <c r="D41" i="17" s="1"/>
  <c r="F41" i="17"/>
  <c r="E41" i="17"/>
  <c r="C41" i="17"/>
  <c r="B41" i="17"/>
  <c r="F40" i="17"/>
  <c r="G40" i="17" s="1"/>
  <c r="E40" i="17"/>
  <c r="D40" i="17"/>
  <c r="E39" i="17"/>
  <c r="D39" i="17"/>
  <c r="B39" i="17"/>
  <c r="E38" i="17"/>
  <c r="E34" i="17" s="1"/>
  <c r="D38" i="17"/>
  <c r="C38" i="17"/>
  <c r="C34" i="17" s="1"/>
  <c r="B38" i="17"/>
  <c r="E37" i="17"/>
  <c r="B37" i="17"/>
  <c r="D37" i="17" s="1"/>
  <c r="G36" i="17"/>
  <c r="F36" i="17"/>
  <c r="D36" i="17"/>
  <c r="E35" i="17"/>
  <c r="B35" i="17"/>
  <c r="B34" i="17" s="1"/>
  <c r="E27" i="17"/>
  <c r="C27" i="17"/>
  <c r="F26" i="17"/>
  <c r="G26" i="17" s="1"/>
  <c r="D26" i="17"/>
  <c r="F25" i="17"/>
  <c r="F47" i="17" s="1"/>
  <c r="G47" i="17" s="1"/>
  <c r="D25" i="17"/>
  <c r="F24" i="17"/>
  <c r="F46" i="17" s="1"/>
  <c r="G46" i="17" s="1"/>
  <c r="D24" i="17"/>
  <c r="F23" i="17"/>
  <c r="G23" i="17" s="1"/>
  <c r="D23" i="17"/>
  <c r="G22" i="17"/>
  <c r="F22" i="17"/>
  <c r="D22" i="17"/>
  <c r="G21" i="17"/>
  <c r="D21" i="17"/>
  <c r="G20" i="17"/>
  <c r="D20" i="17"/>
  <c r="G19" i="17"/>
  <c r="D19" i="17"/>
  <c r="G18" i="17"/>
  <c r="F18" i="17"/>
  <c r="E18" i="17"/>
  <c r="B18" i="17"/>
  <c r="D18" i="17" s="1"/>
  <c r="G17" i="17"/>
  <c r="D17" i="17"/>
  <c r="G16" i="17"/>
  <c r="F16" i="17"/>
  <c r="F39" i="17" s="1"/>
  <c r="D16" i="17"/>
  <c r="E15" i="17"/>
  <c r="B15" i="17"/>
  <c r="D15" i="17" s="1"/>
  <c r="G14" i="17"/>
  <c r="F14" i="17"/>
  <c r="F37" i="17" s="1"/>
  <c r="G37" i="17" s="1"/>
  <c r="D14" i="17"/>
  <c r="G13" i="17"/>
  <c r="D13" i="17"/>
  <c r="G12" i="17"/>
  <c r="D12" i="17"/>
  <c r="F11" i="17"/>
  <c r="D11" i="17"/>
  <c r="D27" i="17" s="1"/>
  <c r="E54" i="17" l="1"/>
  <c r="B54" i="17"/>
  <c r="C54" i="17"/>
  <c r="F38" i="17"/>
  <c r="G39" i="17"/>
  <c r="G38" i="17" s="1"/>
  <c r="G25" i="17"/>
  <c r="D53" i="17"/>
  <c r="D52" i="17" s="1"/>
  <c r="D35" i="17"/>
  <c r="D34" i="17" s="1"/>
  <c r="F45" i="17"/>
  <c r="G45" i="17" s="1"/>
  <c r="F53" i="17"/>
  <c r="F15" i="17"/>
  <c r="G15" i="17" s="1"/>
  <c r="F35" i="17"/>
  <c r="G11" i="17"/>
  <c r="B27" i="17"/>
  <c r="G24" i="17"/>
  <c r="F34" i="17" l="1"/>
  <c r="G35" i="17"/>
  <c r="G34" i="17" s="1"/>
  <c r="D54" i="17"/>
  <c r="F27" i="17"/>
  <c r="G27" i="17"/>
  <c r="F52" i="17"/>
  <c r="F54" i="17" s="1"/>
  <c r="G53" i="17"/>
  <c r="G52" i="17" s="1"/>
  <c r="G54" i="17" l="1"/>
  <c r="AJ101" i="16" l="1"/>
  <c r="AJ100" i="16"/>
  <c r="AJ99" i="16" s="1"/>
  <c r="AI100" i="16"/>
  <c r="AH100" i="16"/>
  <c r="AI99" i="16"/>
  <c r="AH99" i="16"/>
  <c r="AJ98" i="16"/>
  <c r="AJ97" i="16"/>
  <c r="AJ96" i="16"/>
  <c r="AH95" i="16"/>
  <c r="AJ95" i="16" s="1"/>
  <c r="AJ94" i="16" s="1"/>
  <c r="AI94" i="16"/>
  <c r="AI91" i="16" s="1"/>
  <c r="AI88" i="16" s="1"/>
  <c r="AH94" i="16"/>
  <c r="AJ93" i="16"/>
  <c r="AJ92" i="16" s="1"/>
  <c r="AI92" i="16"/>
  <c r="AH92" i="16"/>
  <c r="AH91" i="16"/>
  <c r="AH88" i="16" s="1"/>
  <c r="Z78" i="16"/>
  <c r="Z77" i="16"/>
  <c r="Z76" i="16"/>
  <c r="Z75" i="16"/>
  <c r="Z74" i="16"/>
  <c r="Z72" i="16" s="1"/>
  <c r="AA72" i="16"/>
  <c r="Y72" i="16"/>
  <c r="X72" i="16"/>
  <c r="W72" i="16"/>
  <c r="R57" i="16"/>
  <c r="R56" i="16"/>
  <c r="R53" i="16"/>
  <c r="J40" i="16"/>
  <c r="J38" i="16"/>
  <c r="J37" i="16" s="1"/>
  <c r="J33" i="16"/>
  <c r="E18" i="16"/>
  <c r="E17" i="16"/>
  <c r="E16" i="16"/>
  <c r="E15" i="16" s="1"/>
  <c r="E12" i="16" s="1"/>
  <c r="E8" i="16" s="1"/>
  <c r="E13" i="16"/>
  <c r="F17" i="14"/>
  <c r="F9" i="14"/>
  <c r="F6" i="14"/>
  <c r="J31" i="16" l="1"/>
  <c r="J29" i="16" s="1"/>
  <c r="AJ91" i="16"/>
  <c r="AJ88" i="16" s="1"/>
  <c r="D25" i="13" l="1"/>
  <c r="D24" i="13"/>
  <c r="D23" i="13"/>
  <c r="D22" i="13"/>
  <c r="D21" i="13"/>
  <c r="D20" i="13"/>
  <c r="D19" i="13"/>
  <c r="D18" i="13"/>
  <c r="C18" i="13"/>
  <c r="B18" i="13"/>
  <c r="D17" i="13"/>
  <c r="D16" i="13"/>
  <c r="D15" i="13"/>
  <c r="C14" i="13"/>
  <c r="C9" i="13" s="1"/>
  <c r="B14" i="13"/>
  <c r="D14" i="13" s="1"/>
  <c r="D12" i="13"/>
  <c r="D11" i="13"/>
  <c r="B9" i="13" l="1"/>
  <c r="D9" i="13" s="1"/>
  <c r="E73" i="12" l="1"/>
  <c r="E72" i="12" s="1"/>
  <c r="D72" i="12"/>
  <c r="C72" i="12"/>
  <c r="B72" i="12"/>
  <c r="E70" i="12"/>
  <c r="E69" i="12"/>
  <c r="E68" i="12" s="1"/>
  <c r="D68" i="12"/>
  <c r="C68" i="12"/>
  <c r="B68" i="12"/>
  <c r="E67" i="12"/>
  <c r="E66" i="12"/>
  <c r="E65" i="12"/>
  <c r="E64" i="12"/>
  <c r="E62" i="12"/>
  <c r="E61" i="12"/>
  <c r="D60" i="12"/>
  <c r="C60" i="12"/>
  <c r="B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3" i="12"/>
  <c r="E32" i="12"/>
  <c r="E31" i="12"/>
  <c r="D30" i="12"/>
  <c r="C30" i="12"/>
  <c r="B30" i="12"/>
  <c r="E27" i="12"/>
  <c r="E26" i="12"/>
  <c r="E25" i="12"/>
  <c r="E24" i="12"/>
  <c r="E23" i="12"/>
  <c r="E22" i="12"/>
  <c r="E16" i="12" s="1"/>
  <c r="E21" i="12"/>
  <c r="E20" i="12"/>
  <c r="E19" i="12"/>
  <c r="D16" i="12"/>
  <c r="C16" i="12"/>
  <c r="B16" i="12"/>
  <c r="E14" i="12"/>
  <c r="E13" i="12" s="1"/>
  <c r="D13" i="12"/>
  <c r="C13" i="12"/>
  <c r="B13" i="12"/>
  <c r="C8" i="12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 s="1"/>
  <c r="E26" i="11"/>
  <c r="D26" i="11"/>
  <c r="C26" i="11"/>
  <c r="F24" i="11"/>
  <c r="F23" i="11"/>
  <c r="F22" i="11"/>
  <c r="F21" i="11"/>
  <c r="F20" i="11"/>
  <c r="F19" i="11"/>
  <c r="F18" i="11"/>
  <c r="F17" i="11"/>
  <c r="F16" i="11" s="1"/>
  <c r="E16" i="11"/>
  <c r="D16" i="11"/>
  <c r="C16" i="11"/>
  <c r="C7" i="11" s="1"/>
  <c r="F7" i="11" s="1"/>
  <c r="F14" i="11"/>
  <c r="F13" i="11"/>
  <c r="F12" i="11"/>
  <c r="F11" i="11"/>
  <c r="F10" i="11"/>
  <c r="F9" i="11" s="1"/>
  <c r="E9" i="11"/>
  <c r="D9" i="11"/>
  <c r="D7" i="11" s="1"/>
  <c r="C9" i="11"/>
  <c r="E7" i="11"/>
  <c r="E60" i="12" l="1"/>
  <c r="B8" i="12"/>
  <c r="D8" i="12"/>
  <c r="E30" i="12"/>
  <c r="E8" i="12" s="1"/>
</calcChain>
</file>

<file path=xl/sharedStrings.xml><?xml version="1.0" encoding="utf-8"?>
<sst xmlns="http://schemas.openxmlformats.org/spreadsheetml/2006/main" count="742" uniqueCount="511">
  <si>
    <t>PARTICIPACIONES, APORTACIONES, TRANSFERENCIAS, ASIGNACIONES, SUBSIDIOS Y OTRAS AYUDAS</t>
  </si>
  <si>
    <t>DEL 1 DE ENERO AL 31 DE MARZO DE 2017</t>
  </si>
  <si>
    <t>( Pesos )</t>
  </si>
  <si>
    <t>CONCEPTO</t>
  </si>
  <si>
    <t>RECAUDACIÓN</t>
  </si>
  <si>
    <t>VARIACIÓN RESPECTO A:</t>
  </si>
  <si>
    <t>OBTENIDO
ENE-MAR
2016</t>
  </si>
  <si>
    <t>ENE-MAR 2017</t>
  </si>
  <si>
    <t>RECAUDACIÓN ESTIMADA:</t>
  </si>
  <si>
    <t>ESTIMADA</t>
  </si>
  <si>
    <t>OBTENIDA</t>
  </si>
  <si>
    <t>IMPORTE</t>
  </si>
  <si>
    <t>%</t>
  </si>
  <si>
    <t xml:space="preserve"> %  Real * </t>
  </si>
  <si>
    <t>TOTAL</t>
  </si>
  <si>
    <t xml:space="preserve">PARTICIPACIONES </t>
  </si>
  <si>
    <t>Fondo General de Participaciones</t>
  </si>
  <si>
    <t>Fondo de Fomento Municipal</t>
  </si>
  <si>
    <t>Participaciones en Impuestos Especiales</t>
  </si>
  <si>
    <t>Fondo de Fiscalización y Recaudación</t>
  </si>
  <si>
    <t>Fondo de Compensación</t>
  </si>
  <si>
    <t>APORTACIONES</t>
  </si>
  <si>
    <t>Fondo  de Aportaciones para la Nómina Educativa y Gasto operativo</t>
  </si>
  <si>
    <t>Fondo de Aportaciones para los Servicios de Salud</t>
  </si>
  <si>
    <t>Fondo de Aportaciones para la Infraestructura Social</t>
  </si>
  <si>
    <t xml:space="preserve">     Municipal</t>
  </si>
  <si>
    <t xml:space="preserve">     Estatal</t>
  </si>
  <si>
    <t xml:space="preserve">Fondo de Aportaciones para el Fortalecimiento de los Municipios y de las Demarcaciones Territoriales del Distrito Federal 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</si>
  <si>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</si>
  <si>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</si>
  <si>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</si>
  <si>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 ( FAFEF )</t>
  </si>
  <si>
    <t>CONVENIOS</t>
  </si>
  <si>
    <t>TRANSFERENCIAS,ASIGNACIONES,SUBSIDIOS Y OTRAS AYUDAS</t>
  </si>
  <si>
    <t>*Deflactado de acuerdo al Indice Nacional de Precios al Consumidor (INPC)</t>
  </si>
  <si>
    <t>INGRESOS PRESUPUESTARIOS</t>
  </si>
  <si>
    <t>Ingresos de Gestión</t>
  </si>
  <si>
    <t>Impuestos</t>
  </si>
  <si>
    <t>Contribuciones de Mejoras</t>
  </si>
  <si>
    <t>N/R</t>
  </si>
  <si>
    <t>Derechos</t>
  </si>
  <si>
    <t xml:space="preserve">Productos </t>
  </si>
  <si>
    <t xml:space="preserve">Aprovechamientos  </t>
  </si>
  <si>
    <t xml:space="preserve">     Incentivos Derivados de la Colaboración Fiscal </t>
  </si>
  <si>
    <t xml:space="preserve">      Aprovechamientos del Estado</t>
  </si>
  <si>
    <t>Contribuciones no comprendidas en las fracciones de la Ley de Ingresos causados en ejercicios fiscales anteriores pendientes de liquidación o pago</t>
  </si>
  <si>
    <t>Participaciones y Aportaciones Transferencias, Asignaciones, Subsidios y Otras Ayudas</t>
  </si>
  <si>
    <t>Participaciones y Aportaciones</t>
  </si>
  <si>
    <t xml:space="preserve">Participaciones </t>
  </si>
  <si>
    <t xml:space="preserve">Aportaciones                                          </t>
  </si>
  <si>
    <t xml:space="preserve"> </t>
  </si>
  <si>
    <t>Convenios</t>
  </si>
  <si>
    <t>Transferencias, Asignaciones, Subsidios y Otras Ayudas</t>
  </si>
  <si>
    <t>Otros ingresos</t>
  </si>
  <si>
    <t>Ingresos Derivados de Financiamiento</t>
  </si>
  <si>
    <t>N/R:No Representativo</t>
  </si>
  <si>
    <t>(  Pesos )</t>
  </si>
  <si>
    <t>ENE-MAR
2017</t>
  </si>
  <si>
    <t>Aportaciones</t>
  </si>
  <si>
    <t>Transferencias, Asignaciones,Subsidios y Otras Ayudas</t>
  </si>
  <si>
    <t>IMPUESTOS</t>
  </si>
  <si>
    <t>Impuestos Sobre Los Ingresos</t>
  </si>
  <si>
    <t>Sobre Rifas, Sorteos, Loterías y Concursos</t>
  </si>
  <si>
    <t>Sobre Diversiones y Espectáculos Públicos</t>
  </si>
  <si>
    <t>Cedular a los Ingresos por el Otorgamiento del Uso o Goce Temporal de Bienes Inmuebles</t>
  </si>
  <si>
    <t>Sobre las Demasías Caducas</t>
  </si>
  <si>
    <t>Impuestos Sobre el Patrimonio</t>
  </si>
  <si>
    <t>Sobre Tenencia o Uso de  Vehículos</t>
  </si>
  <si>
    <t>Impuestos Sobre la Producción, el Comercio, el Consumo y las Transacciones o Asimilables</t>
  </si>
  <si>
    <t>Impuesto Sobre la Adquisición de Vehículos  de Motor Usados</t>
  </si>
  <si>
    <t>Sobre la Prestación de Servicios de Hospedaje</t>
  </si>
  <si>
    <t>Impuesto sobre Erogaciones por Remuneraciones al Trabajo Personal</t>
  </si>
  <si>
    <t>Accesorios</t>
  </si>
  <si>
    <t>Otros Impuestos</t>
  </si>
  <si>
    <t>Para el Desarrollo Social</t>
  </si>
  <si>
    <t>OTROS INGRESOS DE GESTIÓN</t>
  </si>
  <si>
    <t>Productos</t>
  </si>
  <si>
    <t>Aprovechamientos</t>
  </si>
  <si>
    <t>Incentivos Derivados de                                Colaboracion Fiscal</t>
  </si>
  <si>
    <t xml:space="preserve">   Aprovechamientos del Estado</t>
  </si>
  <si>
    <t>RESUMEN POR TIPO Y OBJETO DE GASTO</t>
  </si>
  <si>
    <t>PRIMER TRIMESTRE</t>
  </si>
  <si>
    <t>APROBADO</t>
  </si>
  <si>
    <t xml:space="preserve">DEVENGADO </t>
  </si>
  <si>
    <t>TOTAL GENERAL</t>
  </si>
  <si>
    <t xml:space="preserve">GASTO CORRIENTE </t>
  </si>
  <si>
    <t>GASTO DE OPERACIÓN</t>
  </si>
  <si>
    <t>SERVICIOS PERSONALES</t>
  </si>
  <si>
    <t>MATERIALES Y SUMINISTROS</t>
  </si>
  <si>
    <t>SERVICIOS GENERALES</t>
  </si>
  <si>
    <t xml:space="preserve">SERVICIOS GENERALES </t>
  </si>
  <si>
    <t>PROYECTOS PPS</t>
  </si>
  <si>
    <t>INGRESOS Y DERECHOS AFECTOS A FIDEICOMISOS</t>
  </si>
  <si>
    <t>TRANSFERENCIAS CORRIENTES</t>
  </si>
  <si>
    <t>TRANSFERENCIAS, ASIGNACIONES, SUBSIDIOS Y OTRAS AYUDAS</t>
  </si>
  <si>
    <t>AYUDAS SOCIALES</t>
  </si>
  <si>
    <t>DONATIVOS</t>
  </si>
  <si>
    <t xml:space="preserve"> PARTICIPACIONES Y APORTACIONES </t>
  </si>
  <si>
    <t>APORTACIÓN A FIDEICOMISOS</t>
  </si>
  <si>
    <t>PARTICIPACIONES Y APORTACIONES</t>
  </si>
  <si>
    <t>GASTO DE CAPITAL</t>
  </si>
  <si>
    <t>INVERSIÓN PÚBLICA</t>
  </si>
  <si>
    <t>BIENES MUEBLES, INMUEBLES E INTANGIBLES</t>
  </si>
  <si>
    <t xml:space="preserve"> BIENES MUEBLES, INMUEBLES E INTANGIBLES </t>
  </si>
  <si>
    <t xml:space="preserve">OBRA PÚBLICA </t>
  </si>
  <si>
    <t>ACCIONES PRODUCTIVAS</t>
  </si>
  <si>
    <t>ACCIONES DE FOMENTO</t>
  </si>
  <si>
    <t>TRANSFERENCIAS DE CAPITAL</t>
  </si>
  <si>
    <t>AMORTIZACIÓN DE LA DEUDA Y DISMINUCIÓN DE PASIVOS</t>
  </si>
  <si>
    <t>DEUDA PÚBLICA</t>
  </si>
  <si>
    <t xml:space="preserve"> DEUDA PÚBLICA </t>
  </si>
  <si>
    <t>ADEFAS</t>
  </si>
  <si>
    <t>PENSIONES Y JUBILACIONES</t>
  </si>
  <si>
    <t>PARTICIPACIONES</t>
  </si>
  <si>
    <t xml:space="preserve">CLASIFICACIÓN FUNCIONAL </t>
  </si>
  <si>
    <t>FINALIDAD</t>
  </si>
  <si>
    <t>GOBIERNO</t>
  </si>
  <si>
    <t>DESARROLLO SOCIAL</t>
  </si>
  <si>
    <t xml:space="preserve">DESARROLLO ECONÓMICO </t>
  </si>
  <si>
    <t>OTRAS NO CLASIFICADAS EN FUNCIONES ANTERIORES</t>
  </si>
  <si>
    <t>RESUMEN POR EJES DE GOBIERNO</t>
  </si>
  <si>
    <t>EJES</t>
  </si>
  <si>
    <t>ESTADO DE DERECHO, GOBERNABILIDAD Y SEGURIDAD</t>
  </si>
  <si>
    <t>CRECIMIENTO ECONÓMICO, COMPETITIVIDAD Y EMPLEO</t>
  </si>
  <si>
    <t xml:space="preserve">DESARROLLO SOCIAL Y HUMANO </t>
  </si>
  <si>
    <t xml:space="preserve">GOBIERNO HONESTO Y DE RESULTADOS </t>
  </si>
  <si>
    <t>RESUMEN POR CLASIFICACION ADMINISTRATIVA</t>
  </si>
  <si>
    <t>GRUPO</t>
  </si>
  <si>
    <t xml:space="preserve">APROBADO </t>
  </si>
  <si>
    <t>DEVENGADO</t>
  </si>
  <si>
    <t>ADMINISTRACIÓN PÚBLICA CENTRALIZADA</t>
  </si>
  <si>
    <t>PODER LEGISLATIVO</t>
  </si>
  <si>
    <t>PODER JUDICIAL</t>
  </si>
  <si>
    <t>ÓRGANOS AUTÓNOMOS</t>
  </si>
  <si>
    <t>ORGANISMOS PÚBLICOS DESCENTRALIZADOS</t>
  </si>
  <si>
    <t>FIDEICOMISOS PÚBLICOS</t>
  </si>
  <si>
    <t>INSTITUCIONES PÚBLICAS DE SEGURIDAD SOCIAL</t>
  </si>
  <si>
    <t>MUNICIPIOS</t>
  </si>
  <si>
    <t>CLASIFICACIÓN ADMINISTRATIVA</t>
  </si>
  <si>
    <t>GUBERNATURA</t>
  </si>
  <si>
    <t>SECRETARÍA GENERAL DE GOBIERNO</t>
  </si>
  <si>
    <t>PROCURADURÍA GENERAL DE JUSTICIA DEL ESTADO</t>
  </si>
  <si>
    <t>SECRETARÍA DE SEGURIDAD PÚBLICA</t>
  </si>
  <si>
    <t>SECRETARÍA DE LAS INFRAESTRUCTURAS Y EL ORDENAMIENTO TERRITORIAL SUSTENTABLE</t>
  </si>
  <si>
    <t>SECRETARIA DE TURISMO Y DESARROLLO ECONOMICO</t>
  </si>
  <si>
    <t>SECRETARIA DEL TRABAJO</t>
  </si>
  <si>
    <t>SECRETARÍA DE VIALIDAD Y TRANSPORTE</t>
  </si>
  <si>
    <t>SECRETARÍA DE LAS CULTURAS Y ARTES DE OAXACA</t>
  </si>
  <si>
    <t>SECRETARÍA DE DESARROLLO SOCIAL Y HUMANO</t>
  </si>
  <si>
    <t>SECRETARÍA DE ASUNTOS INDÍGENAS</t>
  </si>
  <si>
    <t>SECRETARÍA DE DESARROLLO AGROPECUARIO, PESCA Y ACUACULTURA</t>
  </si>
  <si>
    <t>SECRETARÍA DE FINANZAS</t>
  </si>
  <si>
    <t xml:space="preserve">INVERSIÓN, PREVISIÓN  Y PARIPASSU </t>
  </si>
  <si>
    <t>SECRETARÍA DE FINANZAS-NORMATIVA</t>
  </si>
  <si>
    <t>SECRETARÍA DE ADMINISTRACIÓN</t>
  </si>
  <si>
    <t>SECRETARÍA DE ADMINISTRACIÓN-DIRECCIÓN DE RECURSOS HUMANOS</t>
  </si>
  <si>
    <t>SECRETARÍA DE LA CONTRALORÍA Y TRANSPARENCIA GUBERNAMENTAL</t>
  </si>
  <si>
    <t>JEFATURA DE LA GUBERNATURA</t>
  </si>
  <si>
    <t>CONSEJERÍA JURÍDICA DEL GOBIERNO DEL ESTADO</t>
  </si>
  <si>
    <t>COORDINACIÓN GENERAL DE EDUCACIÓN MEDIA SUPERIOR Y SUPERIOR, CIENCIA Y TECNOLOGÍA</t>
  </si>
  <si>
    <t>COORDINACIÓN GENERAL DE ENLACE FEDERAL Y RELACIONES INTERNACIONALES</t>
  </si>
  <si>
    <t>COORDINACIÓN GENERAL DE COMUNICACIÓN SOCIAL Y VOCERÍA DEL GOBIERNO DEL ESTADO</t>
  </si>
  <si>
    <t>COORDINACIÓN PARA LA ATENCIÓN DE LOS DERECHOS HUMANOS</t>
  </si>
  <si>
    <t>COORDINACIÓN GENERAL DEL COMITÉ ESTATAL DE PLANEACIÓN PARA EL DESARROLLO DE OAXACA</t>
  </si>
  <si>
    <t>SECRETARIADO EJECUTIVO DEL SISTEMA ESTATAL DE SEGURIDAD PÚBLICA</t>
  </si>
  <si>
    <t>SECRETARIA DE ECONOMÍA</t>
  </si>
  <si>
    <t>SECRETARIA DE TURISMO</t>
  </si>
  <si>
    <t>SECRETARIA DE LA MUJER OAXAQUEÑA</t>
  </si>
  <si>
    <t>SECRETARIA DEL MEDIO AMBIENTE, ENERGÍAS  Y DESARROLLO SUSTENTABLE</t>
  </si>
  <si>
    <t>CONGRESO DEL ESTADO</t>
  </si>
  <si>
    <t>AUDITORÍA SUPERIOR DEL ESTADO DE OAXACA</t>
  </si>
  <si>
    <t>TRIBUNAL SUPERIOR DE JUSTICIA</t>
  </si>
  <si>
    <t>CONSEJO DE LA JUDICATURA</t>
  </si>
  <si>
    <t>DEFENSORÍA DE LOS DERECHOS HUMANOS DEL PUEBLO DE OAXACA</t>
  </si>
  <si>
    <t>INSTITUTO ESTATAL ELECTORAL Y DE PARTICIPACIÓN CIUDADANA</t>
  </si>
  <si>
    <t>UNIVERSIDAD AUTÓNOMA "BENITO JUÁREZ" DE OAXACA</t>
  </si>
  <si>
    <t>COMISIÓN ESTATAL DE ARBITRAJE MEDICO DE OAXACA</t>
  </si>
  <si>
    <t>INSTITUTO DE ACCESO A LA INFORMACIÓN PÚBLICA Y PROTECCIÓN DE DATOS PERSONALES</t>
  </si>
  <si>
    <t>FISCALÍA GENERAL DEL ESTADO DE OAXACA</t>
  </si>
  <si>
    <t>TRIBUNAL ELECTORAL DEL ESTADO DE OAXACA</t>
  </si>
  <si>
    <t>CAMINOS Y AEROPISTAS DE OAXACA</t>
  </si>
  <si>
    <t>CASA DE LA CULTURA OAXAQUEÑA</t>
  </si>
  <si>
    <t>CENTRO DE LAS ARTES DE SAN AGUSTÍN</t>
  </si>
  <si>
    <t>COLEGIO DE BACHILLERES DEL ESTADO DE OAXACA</t>
  </si>
  <si>
    <t>COLEGIO DE ESTUDIOS CIENTÍFICOS Y TECNOLÓGICOS DEL ESTADO DE OAXACA</t>
  </si>
  <si>
    <t>COLEGIO SUPERIOR PARA LA EDUCACIÓN INTEGRAL INTERCULTURAL DE OAXACA</t>
  </si>
  <si>
    <t>COMISIÓN DE LA VERDAD</t>
  </si>
  <si>
    <t>COMISIÓN ESTATAL DE CULTURA FÍSICA Y DEPORTE</t>
  </si>
  <si>
    <t>COMISIÓN ESTATAL DE VIVIENDA</t>
  </si>
  <si>
    <t>COMISIÓN ESTATAL DEL AGUA</t>
  </si>
  <si>
    <t>COMISIÓN ESTATAL FORESTAL</t>
  </si>
  <si>
    <t>COMISIÓN ESTATAL PARA LA PLANEACIÓN DE LA EDUCACIÓN SUPERIOR</t>
  </si>
  <si>
    <t>COMISIÓN ESTATAL PARA LA PLANEACIÓN Y LA PROGRAMACIÓN DE LA EDUCACIÓN MEDIA SUPERIOR</t>
  </si>
  <si>
    <t>COMISIÓN PARA LA REGULARIZACIÓN DE LA TENENCIA DE LA TIERRA URBANA DEL ESTADO DE OAXACA</t>
  </si>
  <si>
    <t>CONSEJO ESTATAL DE PREVENCIÓN Y CONTROL DEL SIDA</t>
  </si>
  <si>
    <t>CONSEJO OAXAQUEÑO DE CIENCIA Y TECNOLOGÍA</t>
  </si>
  <si>
    <t>COORDINACIÓN ESTATAL DE PROTECCIÓN CIVIL DE OAXACA</t>
  </si>
  <si>
    <t>CORPORACIÓN OAXAQUEÑA DE RADIO Y TELEVISIÓN</t>
  </si>
  <si>
    <t>DIRECCIÓN GENERAL DE POBLACIÓN DE OAXACA</t>
  </si>
  <si>
    <t>HOSPITAL DE LA NIÑEZ OAXAQUEÑA</t>
  </si>
  <si>
    <t>INSTITUTO DE CAPACITACIÓN Y PRODUCTIVIDAD PARA EL TRABAJO DEL ESTADO DE OAXACA</t>
  </si>
  <si>
    <t>INSTITUTO DE ESTUDIOS DE BACHILLERATO DEL ESTADO DE OAXACA</t>
  </si>
  <si>
    <t>INSTITUTO DE LA JUVENTUD DEL ESTADO DE OAXACA</t>
  </si>
  <si>
    <t>INSTITUTO DE LA MUJER OAXAQUEÑA</t>
  </si>
  <si>
    <t>INSTITUTO DEL PATRIMONIO CULTURAL DEL ESTADO DE OAXACA</t>
  </si>
  <si>
    <t>INSTITUTO ESTATAL DE ECOLOGIA Y DESARROLLO SUSTENTABLE</t>
  </si>
  <si>
    <t>INSTITUTO ESTATAL DE EDUCACIÓN PARA ADULTOS</t>
  </si>
  <si>
    <t>INSTITUTO ESTATAL DE EDUCACIÓN PUBLICA DE OAXACA</t>
  </si>
  <si>
    <t>INSTITUTO OAXAQUEÑO CONSTRUCTOR DE INFRAESTRUCTURA FÍSICA EDUCATIVA</t>
  </si>
  <si>
    <t>INSTITUTO OAXAQUEÑO DE ATENCIÓN AL MIGRANTE</t>
  </si>
  <si>
    <t>INSTITUTO OAXAQUEÑO DE LAS ARTESANÍAS</t>
  </si>
  <si>
    <t>INSTITUTO TECNOLÓGICO SUPERIOR DE SAN MIGUEL EL GRANDE</t>
  </si>
  <si>
    <t>INSTITUTO TECNOLÓGICO SUPERIOR DE TEPOSCOLULA</t>
  </si>
  <si>
    <t>NOVAUNIVERSITAS</t>
  </si>
  <si>
    <t>SERVICIOS DE AGUA POTABLE Y ALCANTARILLADO DE OAXACA</t>
  </si>
  <si>
    <t>SERVICIOS DE SALUD DEL ESTADO DE OAXACA</t>
  </si>
  <si>
    <t>SISTEMA PARA EL DESARROLLO INTEGRAL DE LA FAMILIA DEL ESTADO DE OAXACA</t>
  </si>
  <si>
    <t>UNIVERSIDAD DE CHALCATONGO</t>
  </si>
  <si>
    <t>UNIVERSIDAD DE LA CAÑADA</t>
  </si>
  <si>
    <t>UNIVERSIDAD DE LA COSTA</t>
  </si>
  <si>
    <t>UNIVERSIDAD DE LA SIERRA JUÁREZ</t>
  </si>
  <si>
    <t>UNIVERSIDAD DE LA SIERRA SUR</t>
  </si>
  <si>
    <t>UNIVERSIDAD DEL ISTMO</t>
  </si>
  <si>
    <t>UNIVERSIDAD DEL MAR</t>
  </si>
  <si>
    <t>UNIVERSIDAD DEL PAPALOAPAN</t>
  </si>
  <si>
    <t>UNIVERSIDAD TECNOLÓGICA DE LA MIXTECA</t>
  </si>
  <si>
    <t>UNIVERSIDAD TECNOLÓGICA DE LA SIERRA SUR DE OAXACA</t>
  </si>
  <si>
    <t>UNIVERSIDAD TECNOLÓGICA DE LOS VALLES CENTRALES</t>
  </si>
  <si>
    <t>RÉGIMEN ESTATAL DE PROTECCIÓN SOCIAL EN SALUD</t>
  </si>
  <si>
    <t>DEFENSORÍA PÚBLICA DEL ESTADO DE OAXACA</t>
  </si>
  <si>
    <t>INSTITUTO DE LA FUNCION REGISTRAL DEL ESTADO DE OAXACA</t>
  </si>
  <si>
    <t>FIDEICOMISO PARA EL DESARROLLO LOGÍSTICO DEL ESTADO DE OAXACA</t>
  </si>
  <si>
    <t>FIDEICOMISO DE FOMENTO PARA EL ESTADO DE OAXACA</t>
  </si>
  <si>
    <t>OFICINA DE CONVENCIONES Y VISITANTES DE OAXACA</t>
  </si>
  <si>
    <t>OFICINA DE PENSIONES DEL ESTADO DE OAXACA</t>
  </si>
  <si>
    <t>MUNICIPIOS - PARTICIPACIONES Y APORTACIONES</t>
  </si>
  <si>
    <t>INVERSIÓN CONCERTADA</t>
  </si>
  <si>
    <t>INFORMACIÓN PRESUPUESTARIA</t>
  </si>
  <si>
    <t>DEL 1° DE ENERO AL 31 DE MARZO DE 2017</t>
  </si>
  <si>
    <t xml:space="preserve"> ( Pesos )</t>
  </si>
  <si>
    <t>ESTATAL</t>
  </si>
  <si>
    <t>RAMO 33</t>
  </si>
  <si>
    <t>RECURSO FEDERAL</t>
  </si>
  <si>
    <t>Recursos Estatales</t>
  </si>
  <si>
    <t>Contribuciones Locales</t>
  </si>
  <si>
    <t>Créditos, Empréstitos y Préstamos</t>
  </si>
  <si>
    <t>Acciones Divers PNE</t>
  </si>
  <si>
    <t>Participaciones Federales no etiquetadas</t>
  </si>
  <si>
    <t>BANOBRAS</t>
  </si>
  <si>
    <t>Aportaciones (Ramo 33)</t>
  </si>
  <si>
    <t>Fondo de  Infraestructura Social para las Entidades (FISE)</t>
  </si>
  <si>
    <t>Fondo de Aportaciones Múltiples para la Asistencia Social (FAM-FAAS)</t>
  </si>
  <si>
    <t>Fondo de Aportaciones para la  Infraestructura Educativa Básica (FAIEB)</t>
  </si>
  <si>
    <t>Fondo de Aportaciones para la  Infraestructura Educativa Superior (FAIES)</t>
  </si>
  <si>
    <t>Fondo de Aportaciones para la Infraestructura para la Educacion Media Superior (FAM-FAIEMS)</t>
  </si>
  <si>
    <t>Fondo de Aportaciones para los Servicios de Salud (FASSA)</t>
  </si>
  <si>
    <t>Fondo de Aportaciones para la Seguridad Pública (FASP)</t>
  </si>
  <si>
    <t>Fondo de Aportaciones para el Fortalecimiento de las Entidades Federativas (FAFEF)</t>
  </si>
  <si>
    <t>Gasto Federal Reasignado al Estado</t>
  </si>
  <si>
    <t>Gobernación (Ramo 4)</t>
  </si>
  <si>
    <t>Hacienda y Crédito Público (Ramo 6)</t>
  </si>
  <si>
    <t>Agrícultura, Ganadería, Desarrollo Rural, Pesca y Alimentación (Ramo 8)</t>
  </si>
  <si>
    <t>Economía (Ramo 10)</t>
  </si>
  <si>
    <t>Educación (Ramo 11)</t>
  </si>
  <si>
    <t>Salud (Ramo 12)</t>
  </si>
  <si>
    <t>Medio Ambiente y Recursos Naturales (Ramo 16)</t>
  </si>
  <si>
    <t>Desarrollo Social (Ramo 20)</t>
  </si>
  <si>
    <t>Previsiones Salariales y Económicas (Ramo 23)</t>
  </si>
  <si>
    <t>Seguridad Pública (Ramo 36)</t>
  </si>
  <si>
    <t>Conacyt (Ramo 38)</t>
  </si>
  <si>
    <t>OTROS CONVENIOS</t>
  </si>
  <si>
    <t>EJECUTOR</t>
  </si>
  <si>
    <t>RECURSO</t>
  </si>
  <si>
    <t>FEDERAL</t>
  </si>
  <si>
    <t>Tribunal Superior de Justicia</t>
  </si>
  <si>
    <t>ADMINSITRACION PÚBLICA CENTRALIZADA</t>
  </si>
  <si>
    <t>Procuraduría General de Justicia del Estado</t>
  </si>
  <si>
    <t>Secretaria de Seguridad Publica</t>
  </si>
  <si>
    <t>Secretaria de las Infraestructuras y el Ordenamiento Territorial Sustentable</t>
  </si>
  <si>
    <t>Secretaria de Turismo y Desarrollo Económico</t>
  </si>
  <si>
    <t>Secretaria de las Culturas y Artes de Oaxaca</t>
  </si>
  <si>
    <t>Secretaria de Desarrollo Agropecuario, Pesca y Acuacultura</t>
  </si>
  <si>
    <t>Secretaria de Finanzas</t>
  </si>
  <si>
    <t>Secretaria De Finanzas-Normativa</t>
  </si>
  <si>
    <t>Secretaria de Administración</t>
  </si>
  <si>
    <t>Secretariado Ejecutivo del Sistema Estatal de Seguridad Pública</t>
  </si>
  <si>
    <t>Municipios Inversión  Concertada - planeación</t>
  </si>
  <si>
    <t>ORGANISMOS PUBLICOS DESCENTRALIZADOS</t>
  </si>
  <si>
    <t>Caminos y Aeropistas de Oaxaca</t>
  </si>
  <si>
    <t>Centro de las Artes de San Agustín</t>
  </si>
  <si>
    <t>Colegio de Bachilleres del Estado de Oaxaca</t>
  </si>
  <si>
    <t>Colegio de Estudios Cientificos y Tecnologicos del Estado de Oaxaca</t>
  </si>
  <si>
    <t>Comision Estatal de Cultura Fisica y Deporte</t>
  </si>
  <si>
    <t>Comision Estatl de la Vivienda</t>
  </si>
  <si>
    <t>Comision Estatal del Agua</t>
  </si>
  <si>
    <t>Comision Estatal Forestal</t>
  </si>
  <si>
    <t>Instituto de Capacitación y Productividad p/el Trabajo del Estado de Oax.</t>
  </si>
  <si>
    <t>Instituto de la Juventud del Estado de Oaxaca</t>
  </si>
  <si>
    <t>Instituto de la Mujer Oaxaqueña</t>
  </si>
  <si>
    <t>Instituto del Patrimonio Cultural del Estado de Oaxaca</t>
  </si>
  <si>
    <t>Instituto Estatal de Ecologia y Desarrollo Sustentable</t>
  </si>
  <si>
    <t>Instituto Estatal de Educación para Adultos</t>
  </si>
  <si>
    <t>Instituto Estatal de Educación Pública de Oaxaca</t>
  </si>
  <si>
    <t>Instituto Oaxaqueño Constructor de Infraestructura Fisica Educativa</t>
  </si>
  <si>
    <t>Instituto Oaxaqueño de Atencion al Migrante</t>
  </si>
  <si>
    <t>Instituto Oaxaqueño de las Artesanias</t>
  </si>
  <si>
    <t>Nova Universitas Campus Ocotlan</t>
  </si>
  <si>
    <t>Servicios de Agua Potable y Alcantarillado de Oaxaca</t>
  </si>
  <si>
    <t>Servicios de Salud del Estado de Oaxaca</t>
  </si>
  <si>
    <t>Sistema para el Desarrollo Integral de la Familia del Estado de Oaxaca</t>
  </si>
  <si>
    <t>Universidad de Chalcatongo</t>
  </si>
  <si>
    <t>Universidad de la Costa</t>
  </si>
  <si>
    <t>Universidad de la Cañada</t>
  </si>
  <si>
    <t>Universidad de la Sierra Juarez</t>
  </si>
  <si>
    <t>Universidad de la Sierra Sur</t>
  </si>
  <si>
    <t>Universidad del Istmo</t>
  </si>
  <si>
    <t>Universidad del mar</t>
  </si>
  <si>
    <t>Universidad del Papaloapan</t>
  </si>
  <si>
    <t>Universidad Tecnologica de la Mixteca</t>
  </si>
  <si>
    <t>Universidad Tecnologica de la Sierra Sur de Oaxaca</t>
  </si>
  <si>
    <t>Universidad Tecnologica de los Valles Centrales</t>
  </si>
  <si>
    <t>Defensoría de los Derechos Humanos del Pueblo de Oaxaca</t>
  </si>
  <si>
    <t>Universidad Autonoma "Benito Juarez" de Oaxaca</t>
  </si>
  <si>
    <t>Municipios</t>
  </si>
  <si>
    <t>FONDO DE APORTACIONES FEDERALES</t>
  </si>
  <si>
    <t>DEL 1 DE ENERO AL 31 MARZO DE 2017</t>
  </si>
  <si>
    <t>ENERO- MARZO 2017</t>
  </si>
  <si>
    <t>VARIACIÓN RESPECTO A PRESUPUESTO APROBADO</t>
  </si>
  <si>
    <t>Nomina Educativa y Gasto Operativo</t>
  </si>
  <si>
    <t>Servicios de Salud</t>
  </si>
  <si>
    <t>Infraestructura Social</t>
  </si>
  <si>
    <t xml:space="preserve">      Municipal</t>
  </si>
  <si>
    <t xml:space="preserve">      Estatal</t>
  </si>
  <si>
    <t xml:space="preserve">Fortalecimiento de los Municipios y de las Demarcaciones Territoriales  del Distrito Federal       </t>
  </si>
  <si>
    <t>Múltiples</t>
  </si>
  <si>
    <t xml:space="preserve">      Asistencia Social</t>
  </si>
  <si>
    <t xml:space="preserve">      Infraestructura Educativa Básica</t>
  </si>
  <si>
    <t xml:space="preserve">      Infraestructura Educativa Superior</t>
  </si>
  <si>
    <t xml:space="preserve">      Infraestructura Media Superior</t>
  </si>
  <si>
    <t>Educación Tecnológica y de Adultos</t>
  </si>
  <si>
    <t>Seguridad Pública de los Estados y del Distrito Federal</t>
  </si>
  <si>
    <t>Fortalecimiento de las Entidades Federativas</t>
  </si>
  <si>
    <t xml:space="preserve"> SALDO Y CARACTERÍSTICAS DE LA DEUDA PÚBLICA ESTATAL Y OBLIGACIONES DE PAGOS</t>
  </si>
  <si>
    <t>(cantidades en pesos)</t>
  </si>
  <si>
    <t>Deudor</t>
  </si>
  <si>
    <t>Acreedor</t>
  </si>
  <si>
    <t>Monto Contratado</t>
  </si>
  <si>
    <t>Saldo a                                             mzo  2017</t>
  </si>
  <si>
    <t>Tasa  Interés</t>
  </si>
  <si>
    <t>Sobre-tasa</t>
  </si>
  <si>
    <t>Fecha  Sucripción</t>
  </si>
  <si>
    <t>Plazo Meses</t>
  </si>
  <si>
    <t>Fecha de Vencimiento</t>
  </si>
  <si>
    <t>Fuente de Pago</t>
  </si>
  <si>
    <t>Califiación Créditicia</t>
  </si>
  <si>
    <t xml:space="preserve">A.   Deuda Pública  a Corto Plazo  </t>
  </si>
  <si>
    <t>INTERACCIONES</t>
  </si>
  <si>
    <t>TIIE 28 DIAS</t>
  </si>
  <si>
    <t>INGRESOS PROPIOS</t>
  </si>
  <si>
    <t>ARRENDADORA FACTOR BANORTE, S.A DE C.V. SOFOM E.R.    1/</t>
  </si>
  <si>
    <t>NA</t>
  </si>
  <si>
    <t>B. Deuda Pública a Largo Plazo</t>
  </si>
  <si>
    <t>GOBIERNO DEL ESTADO</t>
  </si>
  <si>
    <t xml:space="preserve">TENEDORES   CERT.  BURSÁTILES OAXACA11 </t>
  </si>
  <si>
    <t>TIIE 91 DIAS</t>
  </si>
  <si>
    <t>FGP</t>
  </si>
  <si>
    <t>SP (mx AAA);   FITCH  (AAA mex);  HR  (HR AAA (E ))</t>
  </si>
  <si>
    <t>TENEDORES  CERT.  BURSÁTILES OAXACA13</t>
  </si>
  <si>
    <t>FAFEF - FGP</t>
  </si>
  <si>
    <t xml:space="preserve">GOBIERNO DEL ESTADO     </t>
  </si>
  <si>
    <t xml:space="preserve"> FITCH  AA+(mex)     </t>
  </si>
  <si>
    <r>
      <t>BANOBRAS</t>
    </r>
    <r>
      <rPr>
        <b/>
        <sz val="10"/>
        <rFont val="Arial"/>
        <family val="2"/>
      </rPr>
      <t xml:space="preserve"> /3</t>
    </r>
  </si>
  <si>
    <t>TASA BASE</t>
  </si>
  <si>
    <t xml:space="preserve"> FGP</t>
  </si>
  <si>
    <t xml:space="preserve">BBVA BANCOMER </t>
  </si>
  <si>
    <t xml:space="preserve"> FITCH   AA-(mex) </t>
  </si>
  <si>
    <t>SANTANDER</t>
  </si>
  <si>
    <t xml:space="preserve"> FITCH   AA(mex)     MOODY`S Aa3.mx</t>
  </si>
  <si>
    <t>C. Créditos Bono Cupón Cero Oblibaciones de Pago a Largo Plazo   /3</t>
  </si>
  <si>
    <t>BANOBRAS -  FONREC I</t>
  </si>
  <si>
    <t>6.84%-8.04%</t>
  </si>
  <si>
    <t xml:space="preserve">FITCH   AA(mex)  </t>
  </si>
  <si>
    <t>BANOBRAS - PROFISE</t>
  </si>
  <si>
    <t>6.91%-7.07%</t>
  </si>
  <si>
    <t>BANOBRAS  - FONREC II</t>
  </si>
  <si>
    <t>6.18% - 7.85%</t>
  </si>
  <si>
    <t>BANOBRAS -  FONREC III</t>
  </si>
  <si>
    <t>6.58% - 7.63%</t>
  </si>
  <si>
    <r>
      <t xml:space="preserve">BANOBRAS - JUSTICIA PENAL       </t>
    </r>
    <r>
      <rPr>
        <b/>
        <sz val="10"/>
        <rFont val="Arial"/>
        <family val="2"/>
      </rPr>
      <t>4/</t>
    </r>
  </si>
  <si>
    <t>7.10%-8.05%</t>
  </si>
  <si>
    <r>
      <t xml:space="preserve">1/  </t>
    </r>
    <r>
      <rPr>
        <sz val="10"/>
        <color theme="1"/>
        <rFont val="Arial"/>
        <family val="2"/>
      </rPr>
      <t>Cadena Productiva, papeles de descuento vigencia de 180 días</t>
    </r>
  </si>
  <si>
    <r>
      <rPr>
        <b/>
        <sz val="10"/>
        <rFont val="Arial"/>
        <family val="2"/>
      </rPr>
      <t>2/</t>
    </r>
    <r>
      <rPr>
        <sz val="10"/>
        <rFont val="Arial"/>
        <family val="2"/>
      </rPr>
      <t xml:space="preserve">   Financiamiento en proceso de inscripción ante la SHCP.</t>
    </r>
  </si>
  <si>
    <r>
      <t xml:space="preserve">3/  </t>
    </r>
    <r>
      <rPr>
        <sz val="10"/>
        <color theme="1"/>
        <rFont val="Arial"/>
        <family val="2"/>
      </rPr>
      <t>Créditos considerados como Obligaciones de Pago,  debido a que el Estado solamente paga intereses; el principal será cubierto con bonos cupón  cero constituidos por el Gobierno Federal.</t>
    </r>
  </si>
  <si>
    <r>
      <t xml:space="preserve">4/  </t>
    </r>
    <r>
      <rPr>
        <sz val="10"/>
        <color theme="1"/>
        <rFont val="Arial"/>
        <family val="2"/>
      </rPr>
      <t>Crédito en proceso de disposición, cuenta con 18 meses para disponer del recurso.</t>
    </r>
  </si>
  <si>
    <t>RESUMEN DE INSTRUMENTOS DERIVADOS</t>
  </si>
  <si>
    <t>FINANCIAMIENTO</t>
  </si>
  <si>
    <t>INSTITUCIÓN FINANCIERA CONTRATADA</t>
  </si>
  <si>
    <t>TIPO DE DERIVADO</t>
  </si>
  <si>
    <t>MONTO REFERENCIA Y VALOR NOMINAL</t>
  </si>
  <si>
    <t>ACTIVO SUBYACENTE  /  PRECIO EJERCICIO</t>
  </si>
  <si>
    <t>INICIO</t>
  </si>
  <si>
    <t xml:space="preserve">VENCIMIENTO </t>
  </si>
  <si>
    <t>Cetificados Bursátiles OAXACA 11</t>
  </si>
  <si>
    <t>Banamex                (Parte A)</t>
  </si>
  <si>
    <t>SWAP</t>
  </si>
  <si>
    <t>1,604,717,400.00 MNX</t>
  </si>
  <si>
    <t>TIIE 28 días  / 5.18%</t>
  </si>
  <si>
    <r>
      <t>Crédito BBVA Bancomer</t>
    </r>
    <r>
      <rPr>
        <vertAlign val="subscript"/>
        <sz val="9"/>
        <rFont val="Arial"/>
        <family val="2"/>
      </rPr>
      <t xml:space="preserve"> 1,000</t>
    </r>
  </si>
  <si>
    <t>BBVA Bancomer</t>
  </si>
  <si>
    <t>CAP</t>
  </si>
  <si>
    <t>1'000,000,000.00 MNX</t>
  </si>
  <si>
    <t>TIIE 28 días / 7.0%</t>
  </si>
  <si>
    <r>
      <t>Crédito Santader</t>
    </r>
    <r>
      <rPr>
        <vertAlign val="subscript"/>
        <sz val="9"/>
        <rFont val="Arial"/>
        <family val="2"/>
      </rPr>
      <t>2,400</t>
    </r>
  </si>
  <si>
    <t>HSBC                    (Parte A)</t>
  </si>
  <si>
    <t>2,400,000,000 .00MNX</t>
  </si>
  <si>
    <t>TIIE 28 días / 4.72%</t>
  </si>
  <si>
    <t>SALDO DE LA DEUDA  BRUTA  O NETA DEL SECTOR PÚBLICO PRESUPUESTARIO POR VENCIMIENTO</t>
  </si>
  <si>
    <t>(Pesos)</t>
  </si>
  <si>
    <t>Concepto</t>
  </si>
  <si>
    <t xml:space="preserve">  Saldo a                 marzo                    2016</t>
  </si>
  <si>
    <t>1. Deuda Neta</t>
  </si>
  <si>
    <t>(3-2)</t>
  </si>
  <si>
    <t>2. Activos   1/</t>
  </si>
  <si>
    <t>3. Deuda Bruta</t>
  </si>
  <si>
    <t>Corto Plazo</t>
  </si>
  <si>
    <t>Banca Múltiple</t>
  </si>
  <si>
    <t>Largo Plazo</t>
  </si>
  <si>
    <t xml:space="preserve">Certificados Bursátiles </t>
  </si>
  <si>
    <t>Banca de Desarrollo</t>
  </si>
  <si>
    <r>
      <rPr>
        <b/>
        <sz val="9"/>
        <color theme="1"/>
        <rFont val="Arial"/>
        <family val="2"/>
      </rPr>
      <t>1/</t>
    </r>
    <r>
      <rPr>
        <sz val="9"/>
        <color theme="1"/>
        <rFont val="Arial"/>
        <family val="2"/>
      </rPr>
      <t xml:space="preserve">  Valor de mercado del  Bono Cupón Cero, adquirido en diciembre 2013, para el pago de la amoritzación voluntaria de la Emisión de Certificados Bursátiles Oaxaca 13.</t>
    </r>
  </si>
  <si>
    <t>ENDEUDAMIENTO NETO SECTOR PÚBLICO PRESUPUESTARIO</t>
  </si>
  <si>
    <t>Registrado</t>
  </si>
  <si>
    <t>ene - mzo</t>
  </si>
  <si>
    <t>T o t a l</t>
  </si>
  <si>
    <t xml:space="preserve">                    (1+2)</t>
  </si>
  <si>
    <t>1. Sector Gobierno</t>
  </si>
  <si>
    <t xml:space="preserve">                       (A-B)</t>
  </si>
  <si>
    <t xml:space="preserve">A. </t>
  </si>
  <si>
    <t>Financiamiento</t>
  </si>
  <si>
    <t xml:space="preserve">B. </t>
  </si>
  <si>
    <t>Amortizaciôn</t>
  </si>
  <si>
    <t>Certificados Bursátiles</t>
  </si>
  <si>
    <t>2. Sector Paraestal No Financiero</t>
  </si>
  <si>
    <t>A.</t>
  </si>
  <si>
    <t>B.</t>
  </si>
  <si>
    <t>Amortización</t>
  </si>
  <si>
    <t>COSTO FINANCIERO DE LA DEUDA DEL SECTOR PÚBLICO PRESUPUESTARIO</t>
  </si>
  <si>
    <t>Presupuesto</t>
  </si>
  <si>
    <t>registrado</t>
  </si>
  <si>
    <t>T O T A L</t>
  </si>
  <si>
    <t>(1+2)</t>
  </si>
  <si>
    <t>Intereses</t>
  </si>
  <si>
    <t>Comisiones</t>
  </si>
  <si>
    <t xml:space="preserve">Gastos </t>
  </si>
  <si>
    <t>Costos por coberturas</t>
  </si>
  <si>
    <t>SALDO Y COSTO FINANCIERO DE LOS CRÉDITOS BONO CUPÓN CERO</t>
  </si>
  <si>
    <t>MONTO DISPUESTO ACUMULADO</t>
  </si>
  <si>
    <t>DATOS DEL PERIODO</t>
  </si>
  <si>
    <t>SALDO A            MARZO                2017</t>
  </si>
  <si>
    <r>
      <t xml:space="preserve">COSTO FINANCIERO 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/2</t>
    </r>
  </si>
  <si>
    <t>DISPOSICIÓN</t>
  </si>
  <si>
    <t>VALOR BONO CUPON CERO /1</t>
  </si>
  <si>
    <t>Crédito Bono Cupón Cero Largo Plazo</t>
  </si>
  <si>
    <t>Banobras- FONREC I</t>
  </si>
  <si>
    <t>Banobras- FONREC II</t>
  </si>
  <si>
    <t>Banobras- FONREC III</t>
  </si>
  <si>
    <t>Banobras- PROFISE</t>
  </si>
  <si>
    <t>Banobras- JUSTICIA PENAL</t>
  </si>
  <si>
    <r>
      <t xml:space="preserve">1/ </t>
    </r>
    <r>
      <rPr>
        <sz val="8"/>
        <color theme="1"/>
        <rFont val="Arial"/>
        <family val="2"/>
      </rPr>
      <t>Valor de los bonos cupon cero que servirán para el pago de capital al vencimiento,  reportados por Banobras, al cierre del trimestre.</t>
    </r>
  </si>
  <si>
    <r>
      <rPr>
        <b/>
        <sz val="8"/>
        <color theme="1"/>
        <rFont val="Arial"/>
        <family val="2"/>
      </rPr>
      <t xml:space="preserve">2/ </t>
    </r>
    <r>
      <rPr>
        <sz val="8"/>
        <color theme="1"/>
        <rFont val="Arial"/>
        <family val="2"/>
      </rPr>
      <t>El costo financierio incluye el pago de intereses y  gastos por servicios financieros</t>
    </r>
  </si>
  <si>
    <t>SERVICIO DE LA DEUDA PÚBLICA  POR FUENTE DE FINANCIAMIENTO</t>
  </si>
  <si>
    <t>R   E   C   U   R   S   O</t>
  </si>
  <si>
    <t>TOTALES</t>
  </si>
  <si>
    <t>FAFEF</t>
  </si>
  <si>
    <t>T o t  a  l</t>
  </si>
  <si>
    <t>1. Capítulo 9000</t>
  </si>
  <si>
    <t>A. Deuda Pública Estatal</t>
  </si>
  <si>
    <t>Interacciones</t>
  </si>
  <si>
    <t>Banobras</t>
  </si>
  <si>
    <t>Santander</t>
  </si>
  <si>
    <t xml:space="preserve">B. Obligaciones de Pago  </t>
  </si>
  <si>
    <r>
      <t xml:space="preserve">Banobras </t>
    </r>
    <r>
      <rPr>
        <sz val="7.5"/>
        <color theme="1"/>
        <rFont val="Arial"/>
        <family val="2"/>
      </rPr>
      <t>(FONREC I, II, III, PROFISE y JUSTICIA PENAL)</t>
    </r>
  </si>
  <si>
    <t xml:space="preserve">Estado Analítico de Ingresos Presupuestarios </t>
  </si>
  <si>
    <t>Del 1 de enero al 31 de marzo de 2017</t>
  </si>
  <si>
    <t>(En pesos)</t>
  </si>
  <si>
    <t>Rubro de Ingresos</t>
  </si>
  <si>
    <t>Ingreso</t>
  </si>
  <si>
    <t>Estimado</t>
  </si>
  <si>
    <t xml:space="preserve">Ampliaciones y Reducciones                        </t>
  </si>
  <si>
    <t>Modificado</t>
  </si>
  <si>
    <t>Devengado</t>
  </si>
  <si>
    <t>Recaudado</t>
  </si>
  <si>
    <t>Diferencia</t>
  </si>
  <si>
    <t>(1)</t>
  </si>
  <si>
    <t>(2)</t>
  </si>
  <si>
    <t>(3=1+2)</t>
  </si>
  <si>
    <t>(4)</t>
  </si>
  <si>
    <t>(5)</t>
  </si>
  <si>
    <t>(6=5-1)</t>
  </si>
  <si>
    <t>Cuotas y Aportaciones de Seguridad Social</t>
  </si>
  <si>
    <t>Corriente</t>
  </si>
  <si>
    <t>Capital</t>
  </si>
  <si>
    <t>Ingresos por Ventas de Bienes y Servicios</t>
  </si>
  <si>
    <t>Contribuciones no Comprendidas en las Fracciones de la Ley de Ingresos Causados en Ejercicios Fiscales Anteriores Pendientes de Liquidació o Pago</t>
  </si>
  <si>
    <t>Otros Ingresos</t>
  </si>
  <si>
    <t>Ingresos excedentes</t>
  </si>
  <si>
    <t>Estado Analítico de Ingresos Por Fuente de Financiamiento</t>
  </si>
  <si>
    <t>Ingresos del Gobierno</t>
  </si>
  <si>
    <t>Ingresos de Organismos y Empresas</t>
  </si>
  <si>
    <t xml:space="preserve">Ingresos por Ventas de Bienes y Servicios </t>
  </si>
  <si>
    <t>Ingresos Derivados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</si>
</sst>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  <numFmt numFmtId="166" formatCode="_(* #,##0.00_);_(* \(#,##0.00\);_(* &quot;-&quot;??_);_(@_)"/>
    <numFmt numFmtId="167" formatCode="#,##0.00_);\-#,##0.00"/>
    <numFmt numFmtId="168" formatCode="#,##0.00_ ;\-#,##0.00\ "/>
    <numFmt numFmtId="169" formatCode="[$-80A]d&quot; de &quot;mmmm&quot; de &quot;yyyy;@"/>
    <numFmt numFmtId="170" formatCode="#,##0_ ;\-#,##0\ "/>
    <numFmt numFmtId="171" formatCode="General_)"/>
    <numFmt numFmtId="172" formatCode="*-;*-;*-;*-"/>
    <numFmt numFmtId="173" formatCode="#,##0.0"/>
    <numFmt numFmtId="174" formatCode="_(* #,##0_);_(* \(#,##0\);_(* &quot;-&quot;??_);_(@_)"/>
    <numFmt numFmtId="175" formatCode="d\-mmm\-yy"/>
  </numFmts>
  <fonts count="1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u/>
      <sz val="10.6"/>
      <color theme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5"/>
      <name val="Arial"/>
      <family val="2"/>
    </font>
    <font>
      <b/>
      <sz val="5"/>
      <name val="Arial"/>
      <family val="2"/>
    </font>
    <font>
      <sz val="5"/>
      <name val="Times New Roman"/>
      <family val="1"/>
    </font>
    <font>
      <u/>
      <sz val="10"/>
      <name val="Arial"/>
      <family val="2"/>
    </font>
    <font>
      <sz val="7"/>
      <name val="Arial"/>
      <family val="2"/>
    </font>
    <font>
      <sz val="10"/>
      <color indexed="8"/>
      <name val="MS Sans Serif"/>
      <family val="2"/>
    </font>
    <font>
      <b/>
      <sz val="7"/>
      <color indexed="8"/>
      <name val="Arial Narrow"/>
      <family val="2"/>
    </font>
    <font>
      <sz val="7"/>
      <color indexed="8"/>
      <name val="MS Sans Serif"/>
      <family val="2"/>
    </font>
    <font>
      <sz val="7"/>
      <color theme="1"/>
      <name val="Calibri"/>
      <family val="2"/>
      <scheme val="minor"/>
    </font>
    <font>
      <sz val="7"/>
      <color indexed="8"/>
      <name val="Arial Narrow"/>
      <family val="2"/>
    </font>
    <font>
      <b/>
      <sz val="7"/>
      <name val="Arial Narrow"/>
      <family val="2"/>
    </font>
    <font>
      <b/>
      <sz val="7"/>
      <color theme="0"/>
      <name val="Arial Narrow"/>
      <family val="2"/>
    </font>
    <font>
      <sz val="7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5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0"/>
      <name val="Courier"/>
      <family val="3"/>
    </font>
    <font>
      <b/>
      <sz val="19.7"/>
      <color indexed="22"/>
      <name val="Arial Narrow"/>
    </font>
    <font>
      <b/>
      <sz val="19.7"/>
      <color indexed="22"/>
      <name val="Arial Narrow"/>
      <family val="2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color indexed="8"/>
      <name val="MS Sans Serif"/>
    </font>
    <font>
      <sz val="16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vertAlign val="subscript"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sz val="7.5"/>
      <color theme="1"/>
      <name val="Arial"/>
      <family val="2"/>
    </font>
    <font>
      <b/>
      <sz val="14"/>
      <name val="Calibri"/>
      <family val="2"/>
      <scheme val="minor"/>
    </font>
    <font>
      <b/>
      <sz val="17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C907AD"/>
      </top>
      <bottom/>
      <diagonal/>
    </border>
    <border>
      <left/>
      <right/>
      <top/>
      <bottom style="medium">
        <color rgb="FFC907AD"/>
      </bottom>
      <diagonal/>
    </border>
    <border>
      <left/>
      <right/>
      <top style="medium">
        <color rgb="FFC907AD"/>
      </top>
      <bottom style="thick">
        <color rgb="FFC907AD"/>
      </bottom>
      <diagonal/>
    </border>
    <border>
      <left/>
      <right/>
      <top style="thick">
        <color rgb="FFC907AD"/>
      </top>
      <bottom/>
      <diagonal/>
    </border>
    <border>
      <left/>
      <right/>
      <top/>
      <bottom style="thick">
        <color rgb="FFC907AD"/>
      </bottom>
      <diagonal/>
    </border>
    <border>
      <left/>
      <right/>
      <top style="hair">
        <color rgb="FFC907AD"/>
      </top>
      <bottom/>
      <diagonal/>
    </border>
    <border>
      <left/>
      <right/>
      <top/>
      <bottom style="hair">
        <color rgb="FFC907AD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907AD"/>
      </top>
      <bottom style="thin">
        <color rgb="FFC907AD"/>
      </bottom>
      <diagonal/>
    </border>
    <border>
      <left/>
      <right/>
      <top style="medium">
        <color rgb="FFC907AD"/>
      </top>
      <bottom style="medium">
        <color rgb="FFC907AD"/>
      </bottom>
      <diagonal/>
    </border>
    <border>
      <left/>
      <right/>
      <top/>
      <bottom style="thin">
        <color rgb="FFC907AD"/>
      </bottom>
      <diagonal/>
    </border>
    <border>
      <left/>
      <right/>
      <top style="thin">
        <color rgb="FFC907AD"/>
      </top>
      <bottom/>
      <diagonal/>
    </border>
    <border>
      <left/>
      <right/>
      <top style="thick">
        <color rgb="FF7030A0"/>
      </top>
      <bottom/>
      <diagonal/>
    </border>
    <border>
      <left/>
      <right/>
      <top/>
      <bottom style="thick">
        <color rgb="FF7030A0"/>
      </bottom>
      <diagonal/>
    </border>
    <border>
      <left/>
      <right/>
      <top style="medium">
        <color theme="7" tint="-0.24994659260841701"/>
      </top>
      <bottom style="medium">
        <color theme="7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7" tint="-0.24994659260841701"/>
      </bottom>
      <diagonal/>
    </border>
  </borders>
  <cellStyleXfs count="252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165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0" fillId="0" borderId="0"/>
    <xf numFmtId="0" fontId="2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5" fillId="0" borderId="0"/>
    <xf numFmtId="43" fontId="35" fillId="0" borderId="0" applyFont="0" applyFill="0" applyBorder="0" applyAlignment="0" applyProtection="0"/>
    <xf numFmtId="0" fontId="2" fillId="0" borderId="0" applyNumberFormat="0" applyFill="0" applyBorder="0" applyAlignment="0" applyProtection="0"/>
    <xf numFmtId="171" fontId="2" fillId="0" borderId="0"/>
    <xf numFmtId="165" fontId="2" fillId="0" borderId="0"/>
    <xf numFmtId="165" fontId="2" fillId="0" borderId="0"/>
    <xf numFmtId="171" fontId="2" fillId="0" borderId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5" borderId="0" applyNumberFormat="0" applyBorder="0" applyAlignment="0" applyProtection="0"/>
    <xf numFmtId="0" fontId="47" fillId="38" borderId="0" applyNumberFormat="0" applyBorder="0" applyAlignment="0" applyProtection="0"/>
    <xf numFmtId="0" fontId="47" fillId="36" borderId="0" applyNumberFormat="0" applyBorder="0" applyAlignment="0" applyProtection="0"/>
    <xf numFmtId="0" fontId="48" fillId="11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13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8" fillId="11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8" fillId="15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13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8" fillId="15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8" fillId="19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13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8" fillId="19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8" fillId="23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13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8" fillId="23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8" fillId="27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13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8" fillId="27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8" fillId="31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13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8" fillId="31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3" borderId="0" applyNumberFormat="0" applyBorder="0" applyAlignment="0" applyProtection="0"/>
    <xf numFmtId="0" fontId="47" fillId="38" borderId="0" applyNumberFormat="0" applyBorder="0" applyAlignment="0" applyProtection="0"/>
    <xf numFmtId="0" fontId="47" fillId="36" borderId="0" applyNumberFormat="0" applyBorder="0" applyAlignment="0" applyProtection="0"/>
    <xf numFmtId="0" fontId="48" fillId="12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13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8" fillId="12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8" fillId="16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13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8" fillId="16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8" fillId="20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13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8" fillId="20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8" fillId="24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13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8" fillId="24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8" fillId="28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13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8" fillId="28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8" fillId="32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13" fillId="48" borderId="0" applyNumberFormat="0" applyBorder="0" applyAlignment="0" applyProtection="0"/>
    <xf numFmtId="0" fontId="1" fillId="32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8" fillId="32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9" fillId="49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3" borderId="0" applyNumberFormat="0" applyBorder="0" applyAlignment="0" applyProtection="0"/>
    <xf numFmtId="0" fontId="49" fillId="49" borderId="0" applyNumberFormat="0" applyBorder="0" applyAlignment="0" applyProtection="0"/>
    <xf numFmtId="0" fontId="49" fillId="36" borderId="0" applyNumberFormat="0" applyBorder="0" applyAlignment="0" applyProtection="0"/>
    <xf numFmtId="0" fontId="50" fillId="13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51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50" fillId="13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50" fillId="17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51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50" fillId="17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50" fillId="21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51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50" fillId="21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50" fillId="25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51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50" fillId="25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50" fillId="2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51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50" fillId="2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50" fillId="33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51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50" fillId="33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46" borderId="0" applyNumberFormat="0" applyBorder="0" applyAlignment="0" applyProtection="0"/>
    <xf numFmtId="0" fontId="49" fillId="53" borderId="0" applyNumberFormat="0" applyBorder="0" applyAlignment="0" applyProtection="0"/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49" fillId="49" borderId="0" applyNumberFormat="0" applyBorder="0" applyAlignment="0" applyProtection="0"/>
    <xf numFmtId="0" fontId="49" fillId="56" borderId="0" applyNumberFormat="0" applyBorder="0" applyAlignment="0" applyProtection="0"/>
    <xf numFmtId="0" fontId="52" fillId="40" borderId="0" applyNumberFormat="0" applyBorder="0" applyAlignment="0" applyProtection="0"/>
    <xf numFmtId="0" fontId="53" fillId="3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5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3" fillId="3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6" fillId="35" borderId="49" applyNumberFormat="0" applyAlignment="0" applyProtection="0"/>
    <xf numFmtId="0" fontId="57" fillId="7" borderId="40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8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7" fillId="7" borderId="40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6" fillId="43" borderId="49" applyNumberFormat="0" applyAlignment="0" applyProtection="0"/>
    <xf numFmtId="0" fontId="59" fillId="8" borderId="43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1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59" fillId="8" borderId="43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0" fillId="57" borderId="50" applyNumberFormat="0" applyAlignment="0" applyProtection="0"/>
    <xf numFmtId="0" fontId="62" fillId="0" borderId="42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4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2" fillId="0" borderId="42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3" fillId="0" borderId="51" applyNumberFormat="0" applyFill="0" applyAlignment="0" applyProtection="0"/>
    <xf numFmtId="0" fontId="60" fillId="57" borderId="50" applyNumberFormat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51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50" fillId="10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50" fillId="14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51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50" fillId="14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50" fillId="18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51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50" fillId="18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50" fillId="22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51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50" fillId="22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50" fillId="26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51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50" fillId="26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50" fillId="30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51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50" fillId="30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68" fillId="6" borderId="40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70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8" fillId="6" borderId="40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0" fontId="69" fillId="36" borderId="49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72" fillId="0" borderId="52" applyNumberFormat="0" applyFill="0" applyAlignment="0" applyProtection="0"/>
    <xf numFmtId="0" fontId="73" fillId="0" borderId="53" applyNumberFormat="0" applyFill="0" applyAlignment="0" applyProtection="0"/>
    <xf numFmtId="0" fontId="74" fillId="0" borderId="54" applyNumberFormat="0" applyFill="0" applyAlignment="0" applyProtection="0"/>
    <xf numFmtId="0" fontId="74" fillId="0" borderId="0" applyNumberFormat="0" applyFill="0" applyBorder="0" applyAlignment="0" applyProtection="0"/>
    <xf numFmtId="0" fontId="75" fillId="4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76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75" fillId="4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69" fillId="36" borderId="49" applyNumberFormat="0" applyAlignment="0" applyProtection="0"/>
    <xf numFmtId="172" fontId="77" fillId="0" borderId="0" applyFont="0" applyFill="0" applyBorder="0" applyAlignment="0" applyProtection="0"/>
    <xf numFmtId="0" fontId="63" fillId="0" borderId="51" applyNumberFormat="0" applyFill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8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4" fontId="79" fillId="0" borderId="0" applyFont="0" applyFill="0" applyBorder="0" applyAlignment="0" applyProtection="0"/>
    <xf numFmtId="0" fontId="80" fillId="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0" fillId="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3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9" borderId="44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48" fillId="9" borderId="44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2" fillId="37" borderId="55" applyNumberFormat="0" applyFont="0" applyAlignment="0" applyProtection="0"/>
    <xf numFmtId="0" fontId="85" fillId="35" borderId="56" applyNumberFormat="0" applyAlignment="0" applyProtection="0"/>
    <xf numFmtId="0" fontId="2" fillId="59" borderId="0"/>
    <xf numFmtId="9" fontId="4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6" fillId="7" borderId="41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7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6" fillId="7" borderId="41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5" fillId="43" borderId="56" applyNumberFormat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3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6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4" fillId="0" borderId="3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5" fillId="0" borderId="57" applyNumberFormat="0" applyFill="0" applyAlignment="0" applyProtection="0"/>
    <xf numFmtId="0" fontId="97" fillId="0" borderId="38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9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7" fillId="0" borderId="38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98" fillId="0" borderId="53" applyNumberFormat="0" applyFill="0" applyAlignment="0" applyProtection="0"/>
    <xf numFmtId="0" fontId="65" fillId="0" borderId="39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7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5" fillId="0" borderId="39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66" fillId="0" borderId="58" applyNumberFormat="0" applyFill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45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60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1" fillId="0" borderId="45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102" fillId="0" borderId="59" applyNumberFormat="0" applyFill="0" applyAlignment="0" applyProtection="0"/>
    <xf numFmtId="0" fontId="2" fillId="60" borderId="0"/>
    <xf numFmtId="0" fontId="89" fillId="0" borderId="0" applyNumberFormat="0" applyFill="0" applyBorder="0" applyAlignment="0" applyProtection="0"/>
  </cellStyleXfs>
  <cellXfs count="710">
    <xf numFmtId="0" fontId="0" fillId="0" borderId="0" xfId="0"/>
    <xf numFmtId="0" fontId="2" fillId="0" borderId="0" xfId="2" applyAlignment="1"/>
    <xf numFmtId="43" fontId="2" fillId="0" borderId="0" xfId="1" applyAlignment="1"/>
    <xf numFmtId="0" fontId="5" fillId="0" borderId="0" xfId="2" applyFont="1" applyAlignment="1"/>
    <xf numFmtId="0" fontId="5" fillId="0" borderId="1" xfId="2" applyFont="1" applyBorder="1" applyAlignment="1"/>
    <xf numFmtId="0" fontId="6" fillId="0" borderId="9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7" fillId="0" borderId="2" xfId="2" applyFont="1" applyBorder="1" applyAlignment="1"/>
    <xf numFmtId="3" fontId="7" fillId="0" borderId="12" xfId="2" applyNumberFormat="1" applyFont="1" applyBorder="1" applyAlignment="1">
      <alignment horizontal="right"/>
    </xf>
    <xf numFmtId="2" fontId="6" fillId="0" borderId="12" xfId="2" applyNumberFormat="1" applyFont="1" applyBorder="1" applyAlignment="1">
      <alignment horizontal="right"/>
    </xf>
    <xf numFmtId="2" fontId="6" fillId="0" borderId="8" xfId="2" applyNumberFormat="1" applyFont="1" applyBorder="1" applyAlignment="1">
      <alignment horizontal="right"/>
    </xf>
    <xf numFmtId="0" fontId="7" fillId="0" borderId="8" xfId="2" applyFont="1" applyBorder="1" applyAlignment="1"/>
    <xf numFmtId="0" fontId="8" fillId="0" borderId="13" xfId="2" applyFont="1" applyBorder="1" applyAlignment="1"/>
    <xf numFmtId="3" fontId="8" fillId="0" borderId="13" xfId="2" applyNumberFormat="1" applyFont="1" applyBorder="1" applyAlignment="1"/>
    <xf numFmtId="2" fontId="6" fillId="0" borderId="13" xfId="2" applyNumberFormat="1" applyFont="1" applyBorder="1" applyAlignment="1">
      <alignment horizontal="right"/>
    </xf>
    <xf numFmtId="0" fontId="7" fillId="0" borderId="8" xfId="2" applyFont="1" applyBorder="1" applyAlignment="1">
      <alignment wrapText="1"/>
    </xf>
    <xf numFmtId="3" fontId="7" fillId="0" borderId="13" xfId="2" applyNumberFormat="1" applyFont="1" applyBorder="1" applyAlignment="1">
      <alignment wrapText="1"/>
    </xf>
    <xf numFmtId="2" fontId="6" fillId="0" borderId="13" xfId="2" applyNumberFormat="1" applyFont="1" applyBorder="1" applyAlignment="1">
      <alignment horizontal="right" wrapText="1"/>
    </xf>
    <xf numFmtId="0" fontId="2" fillId="0" borderId="0" xfId="2" applyAlignment="1">
      <alignment wrapText="1"/>
    </xf>
    <xf numFmtId="0" fontId="2" fillId="0" borderId="0" xfId="2"/>
    <xf numFmtId="0" fontId="8" fillId="0" borderId="8" xfId="2" applyFont="1" applyBorder="1" applyAlignment="1">
      <alignment wrapText="1"/>
    </xf>
    <xf numFmtId="3" fontId="8" fillId="0" borderId="13" xfId="2" applyNumberFormat="1" applyFont="1" applyBorder="1" applyAlignment="1">
      <alignment wrapText="1"/>
    </xf>
    <xf numFmtId="2" fontId="8" fillId="0" borderId="13" xfId="2" applyNumberFormat="1" applyFont="1" applyBorder="1" applyAlignment="1">
      <alignment horizontal="right" wrapText="1"/>
    </xf>
    <xf numFmtId="2" fontId="8" fillId="0" borderId="8" xfId="2" applyNumberFormat="1" applyFont="1" applyBorder="1" applyAlignment="1">
      <alignment horizontal="right"/>
    </xf>
    <xf numFmtId="2" fontId="8" fillId="0" borderId="8" xfId="2" applyNumberFormat="1" applyFont="1" applyBorder="1" applyAlignment="1">
      <alignment horizontal="right" wrapText="1"/>
    </xf>
    <xf numFmtId="3" fontId="8" fillId="0" borderId="13" xfId="2" applyNumberFormat="1" applyFont="1" applyFill="1" applyBorder="1" applyAlignment="1">
      <alignment wrapText="1"/>
    </xf>
    <xf numFmtId="3" fontId="8" fillId="0" borderId="13" xfId="2" applyNumberFormat="1" applyFont="1" applyBorder="1" applyAlignment="1">
      <alignment horizontal="right" wrapText="1"/>
    </xf>
    <xf numFmtId="3" fontId="9" fillId="0" borderId="13" xfId="2" applyNumberFormat="1" applyFont="1" applyBorder="1" applyAlignment="1">
      <alignment wrapText="1"/>
    </xf>
    <xf numFmtId="0" fontId="8" fillId="0" borderId="8" xfId="2" applyFont="1" applyBorder="1" applyAlignment="1">
      <alignment horizontal="left" wrapText="1"/>
    </xf>
    <xf numFmtId="0" fontId="10" fillId="0" borderId="0" xfId="2" applyFont="1" applyAlignment="1">
      <alignment wrapText="1"/>
    </xf>
    <xf numFmtId="3" fontId="7" fillId="0" borderId="13" xfId="2" applyNumberFormat="1" applyFont="1" applyBorder="1" applyAlignment="1">
      <alignment horizontal="right"/>
    </xf>
    <xf numFmtId="2" fontId="6" fillId="0" borderId="8" xfId="2" applyNumberFormat="1" applyFont="1" applyBorder="1" applyAlignment="1">
      <alignment horizontal="right" wrapText="1"/>
    </xf>
    <xf numFmtId="0" fontId="8" fillId="0" borderId="10" xfId="2" applyFont="1" applyBorder="1" applyAlignment="1">
      <alignment wrapText="1"/>
    </xf>
    <xf numFmtId="3" fontId="8" fillId="0" borderId="10" xfId="2" applyNumberFormat="1" applyFont="1" applyBorder="1" applyAlignment="1">
      <alignment wrapText="1"/>
    </xf>
    <xf numFmtId="2" fontId="8" fillId="0" borderId="14" xfId="2" applyNumberFormat="1" applyFont="1" applyBorder="1" applyAlignment="1">
      <alignment horizontal="right" wrapText="1"/>
    </xf>
    <xf numFmtId="2" fontId="8" fillId="0" borderId="10" xfId="2" applyNumberFormat="1" applyFont="1" applyBorder="1" applyAlignment="1">
      <alignment horizontal="right" wrapText="1"/>
    </xf>
    <xf numFmtId="0" fontId="11" fillId="0" borderId="15" xfId="2" applyFont="1" applyBorder="1" applyAlignment="1"/>
    <xf numFmtId="0" fontId="5" fillId="0" borderId="15" xfId="2" applyFont="1" applyBorder="1" applyAlignment="1"/>
    <xf numFmtId="0" fontId="5" fillId="0" borderId="0" xfId="2" applyFont="1" applyBorder="1" applyAlignment="1"/>
    <xf numFmtId="0" fontId="11" fillId="0" borderId="0" xfId="2" applyFont="1" applyAlignment="1"/>
    <xf numFmtId="3" fontId="8" fillId="0" borderId="0" xfId="2" applyNumberFormat="1" applyFont="1" applyAlignment="1"/>
    <xf numFmtId="0" fontId="12" fillId="0" borderId="0" xfId="3" applyAlignment="1" applyProtection="1"/>
    <xf numFmtId="164" fontId="8" fillId="0" borderId="0" xfId="1" applyNumberFormat="1" applyFont="1" applyAlignment="1"/>
    <xf numFmtId="0" fontId="8" fillId="0" borderId="0" xfId="2" applyFont="1" applyAlignment="1"/>
    <xf numFmtId="0" fontId="15" fillId="0" borderId="0" xfId="2" applyFont="1"/>
    <xf numFmtId="0" fontId="7" fillId="0" borderId="2" xfId="2" applyFont="1" applyBorder="1"/>
    <xf numFmtId="0" fontId="15" fillId="0" borderId="8" xfId="2" applyFont="1" applyBorder="1"/>
    <xf numFmtId="0" fontId="15" fillId="0" borderId="13" xfId="2" applyFont="1" applyBorder="1" applyAlignment="1">
      <alignment horizontal="right"/>
    </xf>
    <xf numFmtId="3" fontId="16" fillId="0" borderId="13" xfId="2" applyNumberFormat="1" applyFont="1" applyBorder="1" applyAlignment="1">
      <alignment horizontal="right"/>
    </xf>
    <xf numFmtId="2" fontId="16" fillId="0" borderId="13" xfId="2" applyNumberFormat="1" applyFont="1" applyBorder="1" applyAlignment="1">
      <alignment horizontal="right"/>
    </xf>
    <xf numFmtId="0" fontId="7" fillId="0" borderId="8" xfId="2" applyFont="1" applyBorder="1"/>
    <xf numFmtId="3" fontId="7" fillId="0" borderId="13" xfId="2" applyNumberFormat="1" applyFont="1" applyFill="1" applyBorder="1" applyAlignment="1">
      <alignment horizontal="right"/>
    </xf>
    <xf numFmtId="0" fontId="8" fillId="0" borderId="8" xfId="2" applyFont="1" applyBorder="1"/>
    <xf numFmtId="3" fontId="8" fillId="0" borderId="13" xfId="2" applyNumberFormat="1" applyFont="1" applyBorder="1" applyAlignment="1">
      <alignment horizontal="right"/>
    </xf>
    <xf numFmtId="2" fontId="8" fillId="0" borderId="13" xfId="2" applyNumberFormat="1" applyFont="1" applyBorder="1" applyAlignment="1">
      <alignment horizontal="right"/>
    </xf>
    <xf numFmtId="3" fontId="9" fillId="0" borderId="13" xfId="2" applyNumberFormat="1" applyFont="1" applyBorder="1" applyAlignment="1">
      <alignment horizontal="right"/>
    </xf>
    <xf numFmtId="0" fontId="8" fillId="0" borderId="0" xfId="2" applyFont="1"/>
    <xf numFmtId="0" fontId="8" fillId="0" borderId="8" xfId="2" applyFont="1" applyBorder="1" applyAlignment="1">
      <alignment horizontal="left" vertical="center" wrapText="1"/>
    </xf>
    <xf numFmtId="3" fontId="8" fillId="0" borderId="13" xfId="2" applyNumberFormat="1" applyFont="1" applyFill="1" applyBorder="1" applyAlignment="1">
      <alignment horizontal="right" vertical="center"/>
    </xf>
    <xf numFmtId="3" fontId="8" fillId="0" borderId="13" xfId="2" applyNumberFormat="1" applyFont="1" applyBorder="1" applyAlignment="1">
      <alignment horizontal="right" vertical="center"/>
    </xf>
    <xf numFmtId="2" fontId="8" fillId="0" borderId="13" xfId="2" applyNumberFormat="1" applyFont="1" applyBorder="1" applyAlignment="1">
      <alignment horizontal="right" vertical="center"/>
    </xf>
    <xf numFmtId="3" fontId="8" fillId="0" borderId="13" xfId="2" applyNumberFormat="1" applyFont="1" applyFill="1" applyBorder="1" applyAlignment="1">
      <alignment horizontal="right"/>
    </xf>
    <xf numFmtId="2" fontId="8" fillId="0" borderId="13" xfId="2" applyNumberFormat="1" applyFont="1" applyFill="1" applyBorder="1" applyAlignment="1">
      <alignment horizontal="right"/>
    </xf>
    <xf numFmtId="0" fontId="8" fillId="0" borderId="8" xfId="2" applyFont="1" applyBorder="1" applyAlignment="1">
      <alignment horizontal="right"/>
    </xf>
    <xf numFmtId="0" fontId="7" fillId="0" borderId="8" xfId="2" applyFont="1" applyBorder="1" applyAlignment="1">
      <alignment horizontal="left" vertical="top" wrapText="1"/>
    </xf>
    <xf numFmtId="0" fontId="9" fillId="0" borderId="8" xfId="2" applyFont="1" applyBorder="1"/>
    <xf numFmtId="3" fontId="2" fillId="0" borderId="0" xfId="2" applyNumberFormat="1" applyAlignment="1"/>
    <xf numFmtId="0" fontId="16" fillId="0" borderId="13" xfId="2" applyFont="1" applyBorder="1" applyAlignment="1">
      <alignment horizontal="right"/>
    </xf>
    <xf numFmtId="3" fontId="15" fillId="0" borderId="13" xfId="2" applyNumberFormat="1" applyFont="1" applyBorder="1" applyAlignment="1">
      <alignment horizontal="right"/>
    </xf>
    <xf numFmtId="2" fontId="15" fillId="0" borderId="13" xfId="2" applyNumberFormat="1" applyFont="1" applyBorder="1" applyAlignment="1">
      <alignment horizontal="right"/>
    </xf>
    <xf numFmtId="0" fontId="17" fillId="0" borderId="8" xfId="2" applyFont="1" applyBorder="1"/>
    <xf numFmtId="0" fontId="17" fillId="0" borderId="13" xfId="2" applyFont="1" applyBorder="1" applyAlignment="1">
      <alignment horizontal="right"/>
    </xf>
    <xf numFmtId="0" fontId="9" fillId="0" borderId="8" xfId="2" applyFont="1" applyBorder="1" applyAlignment="1">
      <alignment horizontal="left" vertical="top" wrapText="1"/>
    </xf>
    <xf numFmtId="43" fontId="6" fillId="0" borderId="8" xfId="1" applyFont="1" applyBorder="1" applyAlignment="1">
      <alignment horizontal="right"/>
    </xf>
    <xf numFmtId="3" fontId="7" fillId="0" borderId="10" xfId="2" applyNumberFormat="1" applyFont="1" applyBorder="1" applyAlignment="1">
      <alignment horizontal="right"/>
    </xf>
    <xf numFmtId="0" fontId="5" fillId="0" borderId="15" xfId="2" applyFont="1" applyBorder="1"/>
    <xf numFmtId="0" fontId="5" fillId="0" borderId="0" xfId="2" applyFont="1"/>
    <xf numFmtId="3" fontId="5" fillId="0" borderId="0" xfId="2" applyNumberFormat="1" applyFont="1"/>
    <xf numFmtId="3" fontId="2" fillId="0" borderId="0" xfId="2" applyNumberFormat="1"/>
    <xf numFmtId="43" fontId="2" fillId="0" borderId="0" xfId="1"/>
    <xf numFmtId="0" fontId="5" fillId="0" borderId="16" xfId="2" applyFont="1" applyBorder="1"/>
    <xf numFmtId="0" fontId="5" fillId="0" borderId="20" xfId="2" applyFont="1" applyBorder="1"/>
    <xf numFmtId="3" fontId="8" fillId="0" borderId="0" xfId="2" applyNumberFormat="1" applyFont="1" applyBorder="1" applyAlignment="1">
      <alignment horizontal="right"/>
    </xf>
    <xf numFmtId="0" fontId="5" fillId="0" borderId="0" xfId="2" applyFont="1" applyBorder="1"/>
    <xf numFmtId="0" fontId="6" fillId="0" borderId="17" xfId="2" applyFont="1" applyBorder="1" applyAlignment="1">
      <alignment horizontal="center"/>
    </xf>
    <xf numFmtId="0" fontId="6" fillId="0" borderId="19" xfId="2" applyFont="1" applyBorder="1" applyAlignment="1">
      <alignment horizontal="center" wrapText="1"/>
    </xf>
    <xf numFmtId="0" fontId="7" fillId="0" borderId="17" xfId="2" applyFont="1" applyBorder="1"/>
    <xf numFmtId="3" fontId="7" fillId="0" borderId="21" xfId="2" applyNumberFormat="1" applyFont="1" applyFill="1" applyBorder="1" applyAlignment="1">
      <alignment horizontal="right"/>
    </xf>
    <xf numFmtId="4" fontId="6" fillId="0" borderId="23" xfId="2" applyNumberFormat="1" applyFont="1" applyBorder="1" applyAlignment="1">
      <alignment horizontal="right"/>
    </xf>
    <xf numFmtId="0" fontId="5" fillId="0" borderId="21" xfId="2" applyFont="1" applyFill="1" applyBorder="1" applyAlignment="1">
      <alignment horizontal="right"/>
    </xf>
    <xf numFmtId="4" fontId="5" fillId="0" borderId="21" xfId="2" applyNumberFormat="1" applyFont="1" applyBorder="1" applyAlignment="1">
      <alignment horizontal="right"/>
    </xf>
    <xf numFmtId="3" fontId="8" fillId="0" borderId="25" xfId="2" applyNumberFormat="1" applyFont="1" applyBorder="1" applyAlignment="1">
      <alignment wrapText="1"/>
    </xf>
    <xf numFmtId="3" fontId="8" fillId="0" borderId="20" xfId="2" applyNumberFormat="1" applyFont="1" applyFill="1" applyBorder="1" applyAlignment="1">
      <alignment horizontal="right" wrapText="1"/>
    </xf>
    <xf numFmtId="4" fontId="8" fillId="0" borderId="21" xfId="2" applyNumberFormat="1" applyFont="1" applyBorder="1" applyAlignment="1">
      <alignment horizontal="right"/>
    </xf>
    <xf numFmtId="0" fontId="8" fillId="0" borderId="13" xfId="2" applyFont="1" applyBorder="1" applyAlignment="1">
      <alignment wrapText="1"/>
    </xf>
    <xf numFmtId="3" fontId="8" fillId="0" borderId="24" xfId="2" applyNumberFormat="1" applyFont="1" applyBorder="1" applyAlignment="1">
      <alignment wrapText="1"/>
    </xf>
    <xf numFmtId="3" fontId="8" fillId="0" borderId="19" xfId="2" applyNumberFormat="1" applyFont="1" applyBorder="1" applyAlignment="1">
      <alignment horizontal="right" wrapText="1"/>
    </xf>
    <xf numFmtId="4" fontId="8" fillId="0" borderId="19" xfId="2" applyNumberFormat="1" applyFont="1" applyBorder="1" applyAlignment="1">
      <alignment horizontal="right"/>
    </xf>
    <xf numFmtId="0" fontId="18" fillId="0" borderId="0" xfId="2" applyFont="1"/>
    <xf numFmtId="0" fontId="4" fillId="0" borderId="0" xfId="2" applyFont="1" applyAlignment="1">
      <alignment horizontal="center"/>
    </xf>
    <xf numFmtId="0" fontId="2" fillId="0" borderId="0" xfId="2" applyAlignment="1">
      <alignment vertical="center"/>
    </xf>
    <xf numFmtId="0" fontId="2" fillId="0" borderId="0" xfId="2" applyAlignment="1">
      <alignment vertical="center" wrapText="1"/>
    </xf>
    <xf numFmtId="0" fontId="7" fillId="0" borderId="12" xfId="2" applyFont="1" applyBorder="1" applyAlignment="1"/>
    <xf numFmtId="3" fontId="7" fillId="0" borderId="2" xfId="2" applyNumberFormat="1" applyFont="1" applyBorder="1" applyAlignment="1">
      <alignment horizontal="right"/>
    </xf>
    <xf numFmtId="2" fontId="6" fillId="0" borderId="2" xfId="2" applyNumberFormat="1" applyFont="1" applyBorder="1" applyAlignment="1">
      <alignment horizontal="right"/>
    </xf>
    <xf numFmtId="0" fontId="2" fillId="0" borderId="8" xfId="2" applyBorder="1"/>
    <xf numFmtId="0" fontId="6" fillId="0" borderId="13" xfId="2" applyFont="1" applyBorder="1" applyAlignment="1"/>
    <xf numFmtId="3" fontId="7" fillId="0" borderId="8" xfId="2" applyNumberFormat="1" applyFont="1" applyBorder="1" applyAlignment="1"/>
    <xf numFmtId="3" fontId="7" fillId="0" borderId="26" xfId="2" applyNumberFormat="1" applyFont="1" applyBorder="1" applyAlignment="1"/>
    <xf numFmtId="3" fontId="7" fillId="0" borderId="13" xfId="2" applyNumberFormat="1" applyFont="1" applyBorder="1" applyAlignment="1"/>
    <xf numFmtId="3" fontId="8" fillId="0" borderId="8" xfId="2" applyNumberFormat="1" applyFont="1" applyFill="1" applyBorder="1" applyAlignment="1">
      <alignment horizontal="right"/>
    </xf>
    <xf numFmtId="2" fontId="8" fillId="0" borderId="8" xfId="2" applyNumberFormat="1" applyFont="1" applyFill="1" applyBorder="1" applyAlignment="1">
      <alignment horizontal="right"/>
    </xf>
    <xf numFmtId="0" fontId="6" fillId="0" borderId="13" xfId="2" applyFont="1" applyBorder="1" applyAlignment="1">
      <alignment wrapText="1"/>
    </xf>
    <xf numFmtId="3" fontId="7" fillId="0" borderId="8" xfId="2" applyNumberFormat="1" applyFont="1" applyFill="1" applyBorder="1" applyAlignment="1">
      <alignment horizontal="right"/>
    </xf>
    <xf numFmtId="3" fontId="6" fillId="0" borderId="8" xfId="2" applyNumberFormat="1" applyFont="1" applyFill="1" applyBorder="1" applyAlignment="1">
      <alignment horizontal="right"/>
    </xf>
    <xf numFmtId="3" fontId="6" fillId="0" borderId="13" xfId="2" applyNumberFormat="1" applyFont="1" applyFill="1" applyBorder="1" applyAlignment="1">
      <alignment horizontal="right"/>
    </xf>
    <xf numFmtId="3" fontId="6" fillId="0" borderId="13" xfId="2" applyNumberFormat="1" applyFont="1" applyBorder="1" applyAlignment="1">
      <alignment horizontal="right"/>
    </xf>
    <xf numFmtId="0" fontId="8" fillId="0" borderId="13" xfId="2" applyFont="1" applyFill="1" applyBorder="1" applyAlignment="1">
      <alignment wrapText="1"/>
    </xf>
    <xf numFmtId="3" fontId="8" fillId="0" borderId="8" xfId="2" applyNumberFormat="1" applyFont="1" applyBorder="1" applyAlignment="1">
      <alignment horizontal="right"/>
    </xf>
    <xf numFmtId="0" fontId="2" fillId="0" borderId="14" xfId="2" applyFont="1" applyBorder="1" applyAlignment="1"/>
    <xf numFmtId="0" fontId="8" fillId="0" borderId="10" xfId="2" applyFont="1" applyBorder="1" applyAlignment="1"/>
    <xf numFmtId="0" fontId="8" fillId="0" borderId="27" xfId="2" applyFont="1" applyBorder="1" applyAlignment="1"/>
    <xf numFmtId="0" fontId="8" fillId="0" borderId="14" xfId="2" applyFont="1" applyBorder="1" applyAlignment="1"/>
    <xf numFmtId="0" fontId="8" fillId="0" borderId="14" xfId="2" applyFont="1" applyBorder="1" applyAlignment="1">
      <alignment horizontal="right"/>
    </xf>
    <xf numFmtId="0" fontId="8" fillId="0" borderId="10" xfId="2" applyFont="1" applyBorder="1" applyAlignment="1">
      <alignment horizontal="right"/>
    </xf>
    <xf numFmtId="0" fontId="5" fillId="0" borderId="8" xfId="2" applyFont="1" applyBorder="1" applyAlignment="1"/>
    <xf numFmtId="0" fontId="5" fillId="0" borderId="8" xfId="2" applyFont="1" applyBorder="1" applyAlignment="1">
      <alignment horizontal="right"/>
    </xf>
    <xf numFmtId="0" fontId="5" fillId="0" borderId="13" xfId="2" applyFont="1" applyBorder="1" applyAlignment="1">
      <alignment horizontal="right"/>
    </xf>
    <xf numFmtId="2" fontId="5" fillId="0" borderId="13" xfId="2" applyNumberFormat="1" applyFont="1" applyBorder="1" applyAlignment="1">
      <alignment horizontal="right"/>
    </xf>
    <xf numFmtId="2" fontId="5" fillId="0" borderId="8" xfId="2" applyNumberFormat="1" applyFont="1" applyBorder="1" applyAlignment="1">
      <alignment horizontal="right"/>
    </xf>
    <xf numFmtId="0" fontId="8" fillId="0" borderId="8" xfId="2" applyFont="1" applyBorder="1" applyAlignment="1"/>
    <xf numFmtId="3" fontId="8" fillId="0" borderId="26" xfId="2" applyNumberFormat="1" applyFont="1" applyBorder="1" applyAlignment="1"/>
    <xf numFmtId="3" fontId="8" fillId="0" borderId="8" xfId="2" applyNumberFormat="1" applyFont="1" applyBorder="1" applyAlignment="1"/>
    <xf numFmtId="0" fontId="5" fillId="0" borderId="26" xfId="2" applyFont="1" applyBorder="1" applyAlignment="1">
      <alignment horizontal="right"/>
    </xf>
    <xf numFmtId="3" fontId="8" fillId="0" borderId="26" xfId="2" applyNumberFormat="1" applyFont="1" applyBorder="1" applyAlignment="1">
      <alignment horizontal="right"/>
    </xf>
    <xf numFmtId="0" fontId="2" fillId="0" borderId="8" xfId="2" applyBorder="1" applyAlignment="1"/>
    <xf numFmtId="0" fontId="2" fillId="0" borderId="0" xfId="2" applyBorder="1" applyAlignment="1"/>
    <xf numFmtId="0" fontId="8" fillId="0" borderId="8" xfId="2" applyFont="1" applyFill="1" applyBorder="1" applyAlignment="1"/>
    <xf numFmtId="3" fontId="7" fillId="0" borderId="8" xfId="2" applyNumberFormat="1" applyFont="1" applyBorder="1" applyAlignment="1">
      <alignment horizontal="right"/>
    </xf>
    <xf numFmtId="0" fontId="8" fillId="0" borderId="8" xfId="2" applyFont="1" applyBorder="1" applyAlignment="1">
      <alignment horizontal="left" vertical="center" wrapText="1" indent="1"/>
    </xf>
    <xf numFmtId="2" fontId="8" fillId="0" borderId="8" xfId="2" applyNumberFormat="1" applyFont="1" applyBorder="1" applyAlignment="1">
      <alignment horizontal="right" vertical="center"/>
    </xf>
    <xf numFmtId="0" fontId="8" fillId="0" borderId="8" xfId="2" applyFont="1" applyFill="1" applyBorder="1" applyAlignment="1">
      <alignment horizontal="left"/>
    </xf>
    <xf numFmtId="0" fontId="8" fillId="0" borderId="8" xfId="2" applyFont="1" applyBorder="1" applyAlignment="1">
      <alignment horizontal="left"/>
    </xf>
    <xf numFmtId="0" fontId="5" fillId="0" borderId="10" xfId="2" applyFont="1" applyBorder="1" applyAlignment="1"/>
    <xf numFmtId="0" fontId="5" fillId="0" borderId="10" xfId="2" applyFont="1" applyFill="1" applyBorder="1" applyAlignment="1">
      <alignment horizontal="right"/>
    </xf>
    <xf numFmtId="0" fontId="5" fillId="0" borderId="14" xfId="2" applyFont="1" applyBorder="1" applyAlignment="1">
      <alignment horizontal="right"/>
    </xf>
    <xf numFmtId="0" fontId="5" fillId="0" borderId="14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43" fontId="19" fillId="0" borderId="0" xfId="1" applyFont="1" applyAlignment="1"/>
    <xf numFmtId="0" fontId="22" fillId="0" borderId="0" xfId="58" applyNumberFormat="1" applyFont="1" applyFill="1" applyBorder="1" applyAlignment="1" applyProtection="1"/>
    <xf numFmtId="0" fontId="23" fillId="0" borderId="0" xfId="0" applyFont="1" applyFill="1"/>
    <xf numFmtId="0" fontId="24" fillId="0" borderId="0" xfId="58" applyNumberFormat="1" applyFont="1" applyFill="1" applyBorder="1" applyAlignment="1" applyProtection="1">
      <alignment wrapText="1"/>
    </xf>
    <xf numFmtId="0" fontId="24" fillId="0" borderId="0" xfId="58" applyNumberFormat="1" applyFont="1" applyFill="1" applyBorder="1" applyAlignment="1" applyProtection="1"/>
    <xf numFmtId="0" fontId="25" fillId="0" borderId="11" xfId="58" applyNumberFormat="1" applyFont="1" applyFill="1" applyBorder="1" applyAlignment="1" applyProtection="1">
      <alignment horizontal="center"/>
    </xf>
    <xf numFmtId="0" fontId="25" fillId="0" borderId="0" xfId="58" applyNumberFormat="1" applyFont="1" applyFill="1" applyBorder="1" applyAlignment="1" applyProtection="1">
      <alignment horizontal="center" vertical="center" wrapText="1"/>
    </xf>
    <xf numFmtId="0" fontId="25" fillId="0" borderId="0" xfId="58" applyNumberFormat="1" applyFont="1" applyFill="1" applyBorder="1" applyAlignment="1" applyProtection="1">
      <alignment horizontal="center"/>
    </xf>
    <xf numFmtId="0" fontId="25" fillId="0" borderId="28" xfId="58" applyFont="1" applyFill="1" applyBorder="1" applyAlignment="1">
      <alignment horizontal="right" vertical="center" wrapText="1"/>
    </xf>
    <xf numFmtId="167" fontId="25" fillId="0" borderId="29" xfId="58" applyNumberFormat="1" applyFont="1" applyFill="1" applyBorder="1" applyAlignment="1">
      <alignment horizontal="right" vertical="center"/>
    </xf>
    <xf numFmtId="167" fontId="25" fillId="0" borderId="30" xfId="58" applyNumberFormat="1" applyFont="1" applyFill="1" applyBorder="1" applyAlignment="1">
      <alignment horizontal="right" vertical="center"/>
    </xf>
    <xf numFmtId="0" fontId="26" fillId="0" borderId="31" xfId="58" applyFont="1" applyFill="1" applyBorder="1" applyAlignment="1">
      <alignment horizontal="right" vertical="center" wrapText="1"/>
    </xf>
    <xf numFmtId="167" fontId="26" fillId="0" borderId="32" xfId="58" applyNumberFormat="1" applyFont="1" applyFill="1" applyBorder="1" applyAlignment="1">
      <alignment horizontal="right" vertical="center"/>
    </xf>
    <xf numFmtId="167" fontId="26" fillId="0" borderId="33" xfId="58" applyNumberFormat="1" applyFont="1" applyFill="1" applyBorder="1" applyAlignment="1">
      <alignment horizontal="right" vertical="center"/>
    </xf>
    <xf numFmtId="0" fontId="25" fillId="2" borderId="31" xfId="58" applyFont="1" applyFill="1" applyBorder="1" applyAlignment="1">
      <alignment vertical="center" wrapText="1"/>
    </xf>
    <xf numFmtId="167" fontId="25" fillId="2" borderId="32" xfId="58" applyNumberFormat="1" applyFont="1" applyFill="1" applyBorder="1" applyAlignment="1">
      <alignment horizontal="right" vertical="center" wrapText="1"/>
    </xf>
    <xf numFmtId="167" fontId="25" fillId="2" borderId="33" xfId="58" applyNumberFormat="1" applyFont="1" applyFill="1" applyBorder="1" applyAlignment="1">
      <alignment horizontal="right" vertical="center" wrapText="1"/>
    </xf>
    <xf numFmtId="0" fontId="22" fillId="0" borderId="0" xfId="58" applyNumberFormat="1" applyFont="1" applyFill="1" applyBorder="1" applyAlignment="1" applyProtection="1">
      <alignment wrapText="1"/>
    </xf>
    <xf numFmtId="0" fontId="23" fillId="0" borderId="0" xfId="0" applyFont="1" applyFill="1" applyAlignment="1">
      <alignment wrapText="1"/>
    </xf>
    <xf numFmtId="0" fontId="27" fillId="0" borderId="31" xfId="58" applyFont="1" applyFill="1" applyBorder="1" applyAlignment="1">
      <alignment vertical="center" wrapText="1"/>
    </xf>
    <xf numFmtId="167" fontId="27" fillId="0" borderId="32" xfId="58" applyNumberFormat="1" applyFont="1" applyFill="1" applyBorder="1" applyAlignment="1">
      <alignment horizontal="right" vertical="center" wrapText="1"/>
    </xf>
    <xf numFmtId="167" fontId="27" fillId="0" borderId="33" xfId="58" applyNumberFormat="1" applyFont="1" applyFill="1" applyBorder="1" applyAlignment="1">
      <alignment horizontal="right" vertical="center" wrapText="1"/>
    </xf>
    <xf numFmtId="168" fontId="27" fillId="0" borderId="0" xfId="58" applyNumberFormat="1" applyFont="1" applyFill="1" applyBorder="1" applyAlignment="1" applyProtection="1">
      <alignment wrapText="1"/>
    </xf>
    <xf numFmtId="0" fontId="25" fillId="0" borderId="31" xfId="58" applyFont="1" applyFill="1" applyBorder="1" applyAlignment="1">
      <alignment vertical="center" wrapText="1"/>
    </xf>
    <xf numFmtId="167" fontId="25" fillId="0" borderId="32" xfId="58" applyNumberFormat="1" applyFont="1" applyFill="1" applyBorder="1" applyAlignment="1">
      <alignment horizontal="right" vertical="center" wrapText="1"/>
    </xf>
    <xf numFmtId="167" fontId="25" fillId="0" borderId="33" xfId="58" applyNumberFormat="1" applyFont="1" applyFill="1" applyBorder="1" applyAlignment="1">
      <alignment horizontal="right" vertical="center" wrapText="1"/>
    </xf>
    <xf numFmtId="0" fontId="23" fillId="0" borderId="31" xfId="0" applyFont="1" applyFill="1" applyBorder="1" applyAlignment="1">
      <alignment wrapText="1"/>
    </xf>
    <xf numFmtId="0" fontId="23" fillId="0" borderId="32" xfId="0" applyFont="1" applyFill="1" applyBorder="1" applyAlignment="1">
      <alignment wrapText="1"/>
    </xf>
    <xf numFmtId="0" fontId="23" fillId="0" borderId="33" xfId="0" applyFont="1" applyFill="1" applyBorder="1" applyAlignment="1">
      <alignment wrapText="1"/>
    </xf>
    <xf numFmtId="0" fontId="27" fillId="0" borderId="34" xfId="58" applyFont="1" applyFill="1" applyBorder="1" applyAlignment="1">
      <alignment vertical="center" wrapText="1"/>
    </xf>
    <xf numFmtId="167" fontId="27" fillId="0" borderId="35" xfId="58" applyNumberFormat="1" applyFont="1" applyFill="1" applyBorder="1" applyAlignment="1">
      <alignment horizontal="right" vertical="center" wrapText="1"/>
    </xf>
    <xf numFmtId="167" fontId="27" fillId="0" borderId="36" xfId="58" applyNumberFormat="1" applyFont="1" applyFill="1" applyBorder="1" applyAlignment="1">
      <alignment horizontal="right" vertical="center" wrapText="1"/>
    </xf>
    <xf numFmtId="0" fontId="29" fillId="0" borderId="0" xfId="59" applyNumberFormat="1" applyFont="1" applyFill="1" applyBorder="1" applyAlignment="1" applyProtection="1">
      <alignment vertical="center"/>
    </xf>
    <xf numFmtId="0" fontId="30" fillId="0" borderId="11" xfId="59" applyNumberFormat="1" applyFont="1" applyFill="1" applyBorder="1" applyAlignment="1" applyProtection="1">
      <alignment horizontal="center" vertical="center"/>
    </xf>
    <xf numFmtId="0" fontId="30" fillId="0" borderId="28" xfId="59" applyNumberFormat="1" applyFont="1" applyFill="1" applyBorder="1" applyAlignment="1" applyProtection="1">
      <alignment horizontal="center" vertical="center"/>
    </xf>
    <xf numFmtId="0" fontId="30" fillId="0" borderId="29" xfId="59" applyNumberFormat="1" applyFont="1" applyFill="1" applyBorder="1" applyAlignment="1" applyProtection="1">
      <alignment horizontal="center" vertical="center"/>
    </xf>
    <xf numFmtId="0" fontId="30" fillId="0" borderId="30" xfId="59" applyNumberFormat="1" applyFont="1" applyFill="1" applyBorder="1" applyAlignment="1" applyProtection="1">
      <alignment horizontal="center" vertical="center"/>
    </xf>
    <xf numFmtId="0" fontId="30" fillId="0" borderId="31" xfId="59" applyFont="1" applyFill="1" applyBorder="1" applyAlignment="1">
      <alignment horizontal="right" vertical="center"/>
    </xf>
    <xf numFmtId="167" fontId="30" fillId="0" borderId="32" xfId="59" applyNumberFormat="1" applyFont="1" applyFill="1" applyBorder="1" applyAlignment="1">
      <alignment horizontal="right" vertical="center"/>
    </xf>
    <xf numFmtId="167" fontId="30" fillId="0" borderId="33" xfId="59" applyNumberFormat="1" applyFont="1" applyFill="1" applyBorder="1" applyAlignment="1">
      <alignment horizontal="right" vertical="center"/>
    </xf>
    <xf numFmtId="0" fontId="31" fillId="0" borderId="31" xfId="59" applyFont="1" applyFill="1" applyBorder="1" applyAlignment="1">
      <alignment vertical="top" wrapText="1"/>
    </xf>
    <xf numFmtId="167" fontId="31" fillId="0" borderId="32" xfId="59" applyNumberFormat="1" applyFont="1" applyFill="1" applyBorder="1" applyAlignment="1">
      <alignment horizontal="right" vertical="top" wrapText="1"/>
    </xf>
    <xf numFmtId="167" fontId="31" fillId="0" borderId="33" xfId="59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 wrapText="1"/>
    </xf>
    <xf numFmtId="0" fontId="31" fillId="0" borderId="34" xfId="59" applyFont="1" applyFill="1" applyBorder="1" applyAlignment="1">
      <alignment vertical="top" wrapText="1"/>
    </xf>
    <xf numFmtId="167" fontId="31" fillId="0" borderId="35" xfId="59" applyNumberFormat="1" applyFont="1" applyFill="1" applyBorder="1" applyAlignment="1">
      <alignment horizontal="right" vertical="top" wrapText="1"/>
    </xf>
    <xf numFmtId="167" fontId="31" fillId="0" borderId="36" xfId="59" applyNumberFormat="1" applyFont="1" applyFill="1" applyBorder="1" applyAlignment="1">
      <alignment horizontal="right" vertical="top" wrapText="1"/>
    </xf>
    <xf numFmtId="0" fontId="29" fillId="0" borderId="0" xfId="59" applyNumberFormat="1" applyFont="1" applyFill="1" applyBorder="1" applyAlignment="1" applyProtection="1">
      <alignment wrapText="1"/>
    </xf>
    <xf numFmtId="0" fontId="29" fillId="0" borderId="0" xfId="59" applyNumberFormat="1" applyFont="1" applyFill="1" applyBorder="1" applyAlignment="1" applyProtection="1"/>
    <xf numFmtId="0" fontId="30" fillId="0" borderId="28" xfId="59" applyFont="1" applyFill="1" applyBorder="1" applyAlignment="1">
      <alignment horizontal="center" vertical="center" wrapText="1"/>
    </xf>
    <xf numFmtId="0" fontId="30" fillId="0" borderId="31" xfId="59" applyFont="1" applyFill="1" applyBorder="1" applyAlignment="1">
      <alignment horizontal="right" vertical="center" wrapText="1"/>
    </xf>
    <xf numFmtId="0" fontId="20" fillId="0" borderId="0" xfId="59" applyNumberFormat="1" applyFill="1" applyBorder="1" applyAlignment="1" applyProtection="1"/>
    <xf numFmtId="0" fontId="30" fillId="0" borderId="11" xfId="59" applyFont="1" applyFill="1" applyBorder="1" applyAlignment="1">
      <alignment horizontal="center" vertical="center"/>
    </xf>
    <xf numFmtId="0" fontId="30" fillId="0" borderId="28" xfId="59" applyNumberFormat="1" applyFont="1" applyFill="1" applyBorder="1" applyAlignment="1" applyProtection="1">
      <alignment horizontal="center" vertical="center" wrapText="1"/>
    </xf>
    <xf numFmtId="0" fontId="30" fillId="0" borderId="29" xfId="59" applyFont="1" applyFill="1" applyBorder="1" applyAlignment="1">
      <alignment horizontal="center" vertical="center"/>
    </xf>
    <xf numFmtId="0" fontId="30" fillId="0" borderId="30" xfId="59" applyFont="1" applyFill="1" applyBorder="1" applyAlignment="1">
      <alignment horizontal="center" vertical="center"/>
    </xf>
    <xf numFmtId="0" fontId="32" fillId="0" borderId="0" xfId="0" applyFont="1" applyFill="1"/>
    <xf numFmtId="0" fontId="31" fillId="0" borderId="0" xfId="59" applyNumberFormat="1" applyFont="1" applyFill="1" applyBorder="1" applyAlignment="1" applyProtection="1">
      <alignment vertical="center" wrapText="1"/>
    </xf>
    <xf numFmtId="0" fontId="31" fillId="0" borderId="0" xfId="59" applyNumberFormat="1" applyFont="1" applyFill="1" applyBorder="1" applyAlignment="1" applyProtection="1">
      <alignment vertical="center"/>
    </xf>
    <xf numFmtId="0" fontId="30" fillId="0" borderId="31" xfId="59" applyFont="1" applyFill="1" applyBorder="1" applyAlignment="1">
      <alignment vertical="center" wrapText="1"/>
    </xf>
    <xf numFmtId="0" fontId="31" fillId="0" borderId="31" xfId="59" applyFont="1" applyFill="1" applyBorder="1" applyAlignment="1">
      <alignment vertical="center" wrapText="1"/>
    </xf>
    <xf numFmtId="167" fontId="31" fillId="0" borderId="32" xfId="59" applyNumberFormat="1" applyFont="1" applyFill="1" applyBorder="1" applyAlignment="1">
      <alignment horizontal="right" vertical="center"/>
    </xf>
    <xf numFmtId="167" fontId="31" fillId="0" borderId="33" xfId="59" applyNumberFormat="1" applyFont="1" applyFill="1" applyBorder="1" applyAlignment="1">
      <alignment horizontal="right" vertical="center"/>
    </xf>
    <xf numFmtId="0" fontId="32" fillId="0" borderId="31" xfId="0" applyFont="1" applyFill="1" applyBorder="1"/>
    <xf numFmtId="0" fontId="32" fillId="0" borderId="32" xfId="0" applyFont="1" applyFill="1" applyBorder="1"/>
    <xf numFmtId="0" fontId="32" fillId="0" borderId="33" xfId="0" applyFont="1" applyFill="1" applyBorder="1"/>
    <xf numFmtId="0" fontId="31" fillId="0" borderId="34" xfId="59" applyFont="1" applyFill="1" applyBorder="1" applyAlignment="1">
      <alignment vertical="center" wrapText="1"/>
    </xf>
    <xf numFmtId="167" fontId="31" fillId="0" borderId="35" xfId="59" applyNumberFormat="1" applyFont="1" applyFill="1" applyBorder="1" applyAlignment="1">
      <alignment horizontal="right" vertical="center"/>
    </xf>
    <xf numFmtId="167" fontId="31" fillId="0" borderId="36" xfId="59" applyNumberFormat="1" applyFont="1" applyFill="1" applyBorder="1" applyAlignment="1">
      <alignment horizontal="right" vertical="center"/>
    </xf>
    <xf numFmtId="0" fontId="6" fillId="0" borderId="6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11" fillId="0" borderId="15" xfId="2" applyFont="1" applyBorder="1"/>
    <xf numFmtId="0" fontId="11" fillId="0" borderId="0" xfId="2" applyFon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6" fillId="0" borderId="2" xfId="2" applyFont="1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2" fillId="0" borderId="10" xfId="2" applyBorder="1" applyAlignment="1">
      <alignment horizontal="center" vertical="center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2" xfId="2" applyFont="1" applyBorder="1" applyAlignment="1">
      <alignment horizontal="center" vertical="center" wrapText="1"/>
    </xf>
    <xf numFmtId="0" fontId="2" fillId="0" borderId="10" xfId="2" applyBorder="1" applyAlignment="1">
      <alignment horizontal="center" vertical="center" wrapText="1"/>
    </xf>
    <xf numFmtId="17" fontId="6" fillId="0" borderId="3" xfId="2" applyNumberFormat="1" applyFont="1" applyBorder="1" applyAlignment="1">
      <alignment horizontal="center"/>
    </xf>
    <xf numFmtId="0" fontId="6" fillId="0" borderId="22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3" fillId="0" borderId="0" xfId="2" applyFont="1" applyFill="1" applyAlignment="1">
      <alignment horizontal="center"/>
    </xf>
    <xf numFmtId="0" fontId="21" fillId="0" borderId="0" xfId="58" applyNumberFormat="1" applyFont="1" applyFill="1" applyBorder="1" applyAlignment="1" applyProtection="1">
      <alignment horizontal="center"/>
    </xf>
    <xf numFmtId="0" fontId="25" fillId="0" borderId="11" xfId="58" applyNumberFormat="1" applyFont="1" applyFill="1" applyBorder="1" applyAlignment="1" applyProtection="1">
      <alignment horizontal="center" vertical="center" wrapText="1"/>
    </xf>
    <xf numFmtId="0" fontId="25" fillId="0" borderId="11" xfId="58" applyNumberFormat="1" applyFont="1" applyFill="1" applyBorder="1" applyAlignment="1" applyProtection="1">
      <alignment horizontal="center"/>
    </xf>
    <xf numFmtId="0" fontId="28" fillId="0" borderId="0" xfId="59" applyNumberFormat="1" applyFont="1" applyFill="1" applyBorder="1" applyAlignment="1" applyProtection="1">
      <alignment horizontal="center" vertical="center"/>
    </xf>
    <xf numFmtId="0" fontId="30" fillId="0" borderId="11" xfId="59" applyNumberFormat="1" applyFont="1" applyFill="1" applyBorder="1" applyAlignment="1" applyProtection="1">
      <alignment horizontal="center" vertical="center"/>
    </xf>
    <xf numFmtId="0" fontId="28" fillId="0" borderId="0" xfId="59" applyNumberFormat="1" applyFont="1" applyFill="1" applyBorder="1" applyAlignment="1" applyProtection="1">
      <alignment horizontal="center"/>
    </xf>
    <xf numFmtId="0" fontId="30" fillId="0" borderId="11" xfId="59" applyFont="1" applyFill="1" applyBorder="1" applyAlignment="1">
      <alignment horizontal="center" vertical="center" wrapText="1"/>
    </xf>
    <xf numFmtId="0" fontId="30" fillId="0" borderId="11" xfId="59" applyNumberFormat="1" applyFont="1" applyFill="1" applyBorder="1" applyAlignment="1" applyProtection="1">
      <alignment horizontal="center" vertical="center" wrapText="1"/>
    </xf>
    <xf numFmtId="0" fontId="30" fillId="0" borderId="0" xfId="59" applyNumberFormat="1" applyFont="1" applyFill="1" applyBorder="1" applyAlignment="1" applyProtection="1">
      <alignment horizontal="center" vertical="center"/>
    </xf>
    <xf numFmtId="0" fontId="34" fillId="34" borderId="0" xfId="62" applyFont="1" applyFill="1" applyAlignment="1">
      <alignment horizontal="center" vertical="top"/>
    </xf>
    <xf numFmtId="0" fontId="35" fillId="0" borderId="0" xfId="63" applyFont="1" applyAlignment="1">
      <alignment vertical="top"/>
    </xf>
    <xf numFmtId="169" fontId="34" fillId="34" borderId="0" xfId="62" applyNumberFormat="1" applyFont="1" applyFill="1" applyAlignment="1">
      <alignment horizontal="center" vertical="top"/>
    </xf>
    <xf numFmtId="0" fontId="36" fillId="34" borderId="0" xfId="62" applyFont="1" applyFill="1" applyAlignment="1">
      <alignment horizontal="center" vertical="top"/>
    </xf>
    <xf numFmtId="0" fontId="37" fillId="34" borderId="0" xfId="62" applyFont="1" applyFill="1" applyAlignment="1">
      <alignment vertical="top"/>
    </xf>
    <xf numFmtId="0" fontId="37" fillId="34" borderId="0" xfId="62" applyFont="1" applyFill="1" applyAlignment="1">
      <alignment vertical="top" wrapText="1"/>
    </xf>
    <xf numFmtId="0" fontId="38" fillId="34" borderId="3" xfId="62" applyFont="1" applyFill="1" applyBorder="1" applyAlignment="1">
      <alignment horizontal="center" vertical="center" wrapText="1"/>
    </xf>
    <xf numFmtId="0" fontId="38" fillId="34" borderId="7" xfId="62" applyFont="1" applyFill="1" applyBorder="1" applyAlignment="1">
      <alignment horizontal="center" vertical="center" wrapText="1"/>
    </xf>
    <xf numFmtId="0" fontId="38" fillId="34" borderId="3" xfId="62" applyFont="1" applyFill="1" applyBorder="1" applyAlignment="1">
      <alignment horizontal="center" vertical="center" wrapText="1"/>
    </xf>
    <xf numFmtId="0" fontId="38" fillId="34" borderId="46" xfId="62" applyFont="1" applyFill="1" applyBorder="1" applyAlignment="1">
      <alignment horizontal="center" vertical="center" wrapText="1"/>
    </xf>
    <xf numFmtId="0" fontId="39" fillId="34" borderId="47" xfId="62" applyFont="1" applyFill="1" applyBorder="1" applyAlignment="1">
      <alignment horizontal="center" vertical="top"/>
    </xf>
    <xf numFmtId="0" fontId="39" fillId="34" borderId="48" xfId="62" applyFont="1" applyFill="1" applyBorder="1" applyAlignment="1">
      <alignment horizontal="center" vertical="top"/>
    </xf>
    <xf numFmtId="3" fontId="39" fillId="34" borderId="46" xfId="62" applyNumberFormat="1" applyFont="1" applyFill="1" applyBorder="1" applyAlignment="1">
      <alignment vertical="top"/>
    </xf>
    <xf numFmtId="0" fontId="40" fillId="34" borderId="13" xfId="62" applyFont="1" applyFill="1" applyBorder="1" applyAlignment="1">
      <alignment vertical="top"/>
    </xf>
    <xf numFmtId="0" fontId="41" fillId="34" borderId="26" xfId="62" applyFont="1" applyFill="1" applyBorder="1" applyAlignment="1">
      <alignment vertical="top" wrapText="1"/>
    </xf>
    <xf numFmtId="3" fontId="42" fillId="34" borderId="8" xfId="62" applyNumberFormat="1" applyFont="1" applyFill="1" applyBorder="1" applyAlignment="1">
      <alignment vertical="top"/>
    </xf>
    <xf numFmtId="0" fontId="39" fillId="34" borderId="13" xfId="62" applyFont="1" applyFill="1" applyBorder="1" applyAlignment="1">
      <alignment vertical="top"/>
    </xf>
    <xf numFmtId="3" fontId="39" fillId="34" borderId="8" xfId="62" applyNumberFormat="1" applyFont="1" applyFill="1" applyBorder="1" applyAlignment="1">
      <alignment vertical="top"/>
    </xf>
    <xf numFmtId="0" fontId="41" fillId="34" borderId="13" xfId="62" applyFont="1" applyFill="1" applyBorder="1" applyAlignment="1">
      <alignment vertical="top"/>
    </xf>
    <xf numFmtId="0" fontId="42" fillId="34" borderId="26" xfId="62" applyFont="1" applyFill="1" applyBorder="1" applyAlignment="1">
      <alignment vertical="top" wrapText="1"/>
    </xf>
    <xf numFmtId="0" fontId="42" fillId="34" borderId="0" xfId="62" applyFont="1" applyFill="1" applyBorder="1" applyAlignment="1">
      <alignment vertical="top" wrapText="1"/>
    </xf>
    <xf numFmtId="0" fontId="42" fillId="34" borderId="13" xfId="62" applyFont="1" applyFill="1" applyBorder="1" applyAlignment="1">
      <alignment vertical="top"/>
    </xf>
    <xf numFmtId="3" fontId="42" fillId="34" borderId="8" xfId="62" applyNumberFormat="1" applyFont="1" applyFill="1" applyBorder="1" applyAlignment="1">
      <alignment horizontal="right" vertical="top"/>
    </xf>
    <xf numFmtId="0" fontId="42" fillId="0" borderId="26" xfId="62" applyFont="1" applyBorder="1" applyAlignment="1">
      <alignment vertical="top" wrapText="1"/>
    </xf>
    <xf numFmtId="0" fontId="35" fillId="0" borderId="0" xfId="63" applyFont="1" applyFill="1" applyAlignment="1">
      <alignment vertical="top"/>
    </xf>
    <xf numFmtId="0" fontId="41" fillId="34" borderId="14" xfId="62" applyFont="1" applyFill="1" applyBorder="1" applyAlignment="1">
      <alignment vertical="top"/>
    </xf>
    <xf numFmtId="0" fontId="42" fillId="34" borderId="27" xfId="62" applyFont="1" applyFill="1" applyBorder="1" applyAlignment="1">
      <alignment vertical="top" wrapText="1"/>
    </xf>
    <xf numFmtId="3" fontId="42" fillId="34" borderId="10" xfId="62" applyNumberFormat="1" applyFont="1" applyFill="1" applyBorder="1" applyAlignment="1">
      <alignment horizontal="right" vertical="top"/>
    </xf>
    <xf numFmtId="3" fontId="43" fillId="34" borderId="10" xfId="62" applyNumberFormat="1" applyFont="1" applyFill="1" applyBorder="1" applyAlignment="1">
      <alignment horizontal="right" vertical="top"/>
    </xf>
    <xf numFmtId="0" fontId="41" fillId="0" borderId="0" xfId="62" applyFont="1" applyBorder="1" applyAlignment="1">
      <alignment vertical="top"/>
    </xf>
    <xf numFmtId="0" fontId="42" fillId="0" borderId="0" xfId="62" applyFont="1" applyBorder="1" applyAlignment="1">
      <alignment vertical="top" wrapText="1"/>
    </xf>
    <xf numFmtId="3" fontId="42" fillId="0" borderId="0" xfId="62" applyNumberFormat="1" applyFont="1" applyBorder="1" applyAlignment="1">
      <alignment horizontal="right" vertical="top"/>
    </xf>
    <xf numFmtId="3" fontId="43" fillId="0" borderId="0" xfId="62" applyNumberFormat="1" applyFont="1" applyBorder="1" applyAlignment="1">
      <alignment horizontal="right" vertical="top"/>
    </xf>
    <xf numFmtId="0" fontId="41" fillId="0" borderId="0" xfId="62" applyFont="1" applyAlignment="1">
      <alignment vertical="top"/>
    </xf>
    <xf numFmtId="0" fontId="41" fillId="0" borderId="0" xfId="62" applyFont="1" applyAlignment="1">
      <alignment vertical="top" wrapText="1"/>
    </xf>
    <xf numFmtId="0" fontId="38" fillId="34" borderId="0" xfId="62" applyFont="1" applyFill="1" applyBorder="1" applyAlignment="1">
      <alignment horizontal="center"/>
    </xf>
    <xf numFmtId="0" fontId="44" fillId="0" borderId="0" xfId="63" applyFont="1"/>
    <xf numFmtId="169" fontId="38" fillId="34" borderId="0" xfId="62" applyNumberFormat="1" applyFont="1" applyFill="1" applyBorder="1" applyAlignment="1">
      <alignment horizontal="center"/>
    </xf>
    <xf numFmtId="169" fontId="38" fillId="0" borderId="0" xfId="62" applyNumberFormat="1" applyFont="1" applyAlignment="1"/>
    <xf numFmtId="0" fontId="42" fillId="34" borderId="0" xfId="62" applyFont="1" applyFill="1" applyBorder="1" applyAlignment="1">
      <alignment horizontal="center"/>
    </xf>
    <xf numFmtId="0" fontId="42" fillId="34" borderId="1" xfId="62" applyFont="1" applyFill="1" applyBorder="1" applyAlignment="1">
      <alignment wrapText="1"/>
    </xf>
    <xf numFmtId="0" fontId="42" fillId="34" borderId="1" xfId="62" applyFont="1" applyFill="1" applyBorder="1"/>
    <xf numFmtId="0" fontId="38" fillId="34" borderId="46" xfId="62" applyFont="1" applyFill="1" applyBorder="1" applyAlignment="1">
      <alignment horizontal="center" vertical="center" wrapText="1"/>
    </xf>
    <xf numFmtId="0" fontId="38" fillId="34" borderId="48" xfId="62" applyFont="1" applyFill="1" applyBorder="1" applyAlignment="1">
      <alignment horizontal="center" vertical="center" wrapText="1"/>
    </xf>
    <xf numFmtId="0" fontId="38" fillId="34" borderId="10" xfId="62" applyFont="1" applyFill="1" applyBorder="1" applyAlignment="1">
      <alignment horizontal="center" vertical="center" wrapText="1"/>
    </xf>
    <xf numFmtId="0" fontId="38" fillId="34" borderId="27" xfId="62" applyFont="1" applyFill="1" applyBorder="1" applyAlignment="1">
      <alignment horizontal="center" vertical="center" wrapText="1"/>
    </xf>
    <xf numFmtId="0" fontId="39" fillId="34" borderId="46" xfId="62" applyFont="1" applyFill="1" applyBorder="1" applyAlignment="1">
      <alignment wrapText="1"/>
    </xf>
    <xf numFmtId="3" fontId="39" fillId="34" borderId="46" xfId="62" applyNumberFormat="1" applyFont="1" applyFill="1" applyBorder="1" applyAlignment="1">
      <alignment horizontal="right"/>
    </xf>
    <xf numFmtId="167" fontId="45" fillId="0" borderId="0" xfId="63" applyNumberFormat="1" applyFont="1" applyAlignment="1">
      <alignment horizontal="right" vertical="center"/>
    </xf>
    <xf numFmtId="0" fontId="42" fillId="34" borderId="8" xfId="62" applyFont="1" applyFill="1" applyBorder="1" applyAlignment="1">
      <alignment wrapText="1"/>
    </xf>
    <xf numFmtId="0" fontId="42" fillId="34" borderId="8" xfId="62" applyFont="1" applyFill="1" applyBorder="1" applyAlignment="1">
      <alignment horizontal="right"/>
    </xf>
    <xf numFmtId="0" fontId="39" fillId="34" borderId="8" xfId="62" applyFont="1" applyFill="1" applyBorder="1" applyAlignment="1">
      <alignment wrapText="1"/>
    </xf>
    <xf numFmtId="3" fontId="39" fillId="34" borderId="8" xfId="62" applyNumberFormat="1" applyFont="1" applyFill="1" applyBorder="1" applyAlignment="1">
      <alignment horizontal="right"/>
    </xf>
    <xf numFmtId="3" fontId="42" fillId="34" borderId="8" xfId="62" applyNumberFormat="1" applyFont="1" applyFill="1" applyBorder="1" applyAlignment="1">
      <alignment horizontal="right"/>
    </xf>
    <xf numFmtId="170" fontId="42" fillId="34" borderId="8" xfId="64" applyNumberFormat="1" applyFont="1" applyFill="1" applyBorder="1" applyAlignment="1">
      <alignment horizontal="right"/>
    </xf>
    <xf numFmtId="0" fontId="46" fillId="34" borderId="13" xfId="63" applyFont="1" applyFill="1" applyBorder="1" applyAlignment="1">
      <alignment vertical="center"/>
    </xf>
    <xf numFmtId="0" fontId="46" fillId="34" borderId="13" xfId="63" applyFont="1" applyFill="1" applyBorder="1" applyAlignment="1">
      <alignment vertical="center" wrapText="1"/>
    </xf>
    <xf numFmtId="0" fontId="44" fillId="0" borderId="13" xfId="63" applyFont="1" applyBorder="1"/>
    <xf numFmtId="0" fontId="46" fillId="34" borderId="14" xfId="63" applyFont="1" applyFill="1" applyBorder="1" applyAlignment="1">
      <alignment vertical="center"/>
    </xf>
    <xf numFmtId="3" fontId="42" fillId="34" borderId="10" xfId="62" applyNumberFormat="1" applyFont="1" applyFill="1" applyBorder="1" applyAlignment="1">
      <alignment horizontal="right"/>
    </xf>
    <xf numFmtId="0" fontId="44" fillId="0" borderId="0" xfId="63" applyFont="1" applyFill="1"/>
    <xf numFmtId="0" fontId="44" fillId="0" borderId="8" xfId="63" applyFont="1" applyBorder="1"/>
    <xf numFmtId="0" fontId="46" fillId="34" borderId="8" xfId="63" applyFont="1" applyFill="1" applyBorder="1" applyAlignment="1">
      <alignment vertical="center"/>
    </xf>
    <xf numFmtId="3" fontId="42" fillId="34" borderId="26" xfId="62" applyNumberFormat="1" applyFont="1" applyFill="1" applyBorder="1" applyAlignment="1">
      <alignment horizontal="right"/>
    </xf>
    <xf numFmtId="3" fontId="39" fillId="34" borderId="8" xfId="62" applyNumberFormat="1" applyFont="1" applyFill="1" applyBorder="1"/>
    <xf numFmtId="0" fontId="42" fillId="34" borderId="10" xfId="62" applyFont="1" applyFill="1" applyBorder="1" applyAlignment="1">
      <alignment wrapText="1"/>
    </xf>
    <xf numFmtId="0" fontId="42" fillId="34" borderId="10" xfId="62" applyFont="1" applyFill="1" applyBorder="1" applyAlignment="1">
      <alignment horizontal="right"/>
    </xf>
    <xf numFmtId="0" fontId="3" fillId="0" borderId="0" xfId="62" applyFont="1" applyAlignment="1">
      <alignment horizontal="center"/>
    </xf>
    <xf numFmtId="0" fontId="2" fillId="0" borderId="0" xfId="62" applyAlignment="1"/>
    <xf numFmtId="169" fontId="3" fillId="0" borderId="0" xfId="62" applyNumberFormat="1" applyFont="1" applyAlignment="1">
      <alignment horizontal="center"/>
    </xf>
    <xf numFmtId="0" fontId="4" fillId="0" borderId="0" xfId="62" applyFont="1" applyAlignment="1">
      <alignment horizontal="center"/>
    </xf>
    <xf numFmtId="0" fontId="5" fillId="0" borderId="0" xfId="62" applyFont="1" applyAlignment="1">
      <alignment wrapText="1"/>
    </xf>
    <xf numFmtId="0" fontId="5" fillId="0" borderId="0" xfId="62" applyFont="1" applyAlignment="1"/>
    <xf numFmtId="0" fontId="6" fillId="0" borderId="46" xfId="2" applyFont="1" applyBorder="1" applyAlignment="1">
      <alignment horizontal="center" vertical="center" wrapText="1"/>
    </xf>
    <xf numFmtId="0" fontId="6" fillId="0" borderId="47" xfId="2" applyFont="1" applyBorder="1" applyAlignment="1">
      <alignment horizontal="center" vertical="center"/>
    </xf>
    <xf numFmtId="0" fontId="6" fillId="0" borderId="48" xfId="2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33" fillId="0" borderId="8" xfId="0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6" fillId="0" borderId="61" xfId="2" applyFont="1" applyBorder="1" applyAlignment="1">
      <alignment horizontal="center" vertical="center"/>
    </xf>
    <xf numFmtId="0" fontId="6" fillId="0" borderId="62" xfId="2" applyFont="1" applyBorder="1" applyAlignment="1">
      <alignment horizontal="center" vertical="center"/>
    </xf>
    <xf numFmtId="0" fontId="7" fillId="0" borderId="46" xfId="62" applyFont="1" applyBorder="1" applyAlignment="1">
      <alignment wrapText="1"/>
    </xf>
    <xf numFmtId="3" fontId="7" fillId="0" borderId="48" xfId="62" applyNumberFormat="1" applyFont="1" applyBorder="1" applyAlignment="1"/>
    <xf numFmtId="3" fontId="7" fillId="0" borderId="26" xfId="62" applyNumberFormat="1" applyFont="1" applyBorder="1" applyAlignment="1"/>
    <xf numFmtId="3" fontId="2" fillId="0" borderId="0" xfId="62" applyNumberFormat="1" applyAlignment="1"/>
    <xf numFmtId="0" fontId="8" fillId="0" borderId="8" xfId="62" applyFont="1" applyBorder="1" applyAlignment="1">
      <alignment wrapText="1"/>
    </xf>
    <xf numFmtId="3" fontId="8" fillId="0" borderId="13" xfId="62" applyNumberFormat="1" applyFont="1" applyBorder="1" applyAlignment="1"/>
    <xf numFmtId="0" fontId="8" fillId="0" borderId="8" xfId="62" applyFont="1" applyBorder="1" applyAlignment="1"/>
    <xf numFmtId="3" fontId="8" fillId="0" borderId="13" xfId="1" applyNumberFormat="1" applyFont="1" applyBorder="1" applyAlignment="1"/>
    <xf numFmtId="3" fontId="8" fillId="0" borderId="8" xfId="62" applyNumberFormat="1" applyFont="1" applyBorder="1" applyAlignment="1">
      <alignment horizontal="right" wrapText="1"/>
    </xf>
    <xf numFmtId="43" fontId="2" fillId="0" borderId="0" xfId="62" applyNumberFormat="1" applyAlignment="1"/>
    <xf numFmtId="0" fontId="9" fillId="0" borderId="8" xfId="62" applyFont="1" applyBorder="1" applyAlignment="1">
      <alignment wrapText="1"/>
    </xf>
    <xf numFmtId="3" fontId="7" fillId="0" borderId="26" xfId="1" applyNumberFormat="1" applyFont="1" applyBorder="1" applyAlignment="1"/>
    <xf numFmtId="3" fontId="7" fillId="0" borderId="8" xfId="62" applyNumberFormat="1" applyFont="1" applyBorder="1" applyAlignment="1">
      <alignment horizontal="right" wrapText="1"/>
    </xf>
    <xf numFmtId="3" fontId="8" fillId="0" borderId="13" xfId="1" applyNumberFormat="1" applyFont="1" applyFill="1" applyBorder="1" applyAlignment="1"/>
    <xf numFmtId="3" fontId="8" fillId="0" borderId="13" xfId="1" applyNumberFormat="1" applyFont="1" applyFill="1" applyBorder="1" applyAlignment="1">
      <alignment wrapText="1"/>
    </xf>
    <xf numFmtId="3" fontId="8" fillId="0" borderId="13" xfId="1" applyNumberFormat="1" applyFont="1" applyBorder="1" applyAlignment="1">
      <alignment wrapText="1"/>
    </xf>
    <xf numFmtId="43" fontId="0" fillId="0" borderId="0" xfId="1" applyFont="1" applyAlignment="1"/>
    <xf numFmtId="3" fontId="8" fillId="0" borderId="8" xfId="1" applyNumberFormat="1" applyFont="1" applyBorder="1" applyAlignment="1"/>
    <xf numFmtId="3" fontId="8" fillId="0" borderId="13" xfId="62" applyNumberFormat="1" applyFont="1" applyBorder="1" applyAlignment="1">
      <alignment wrapText="1"/>
    </xf>
    <xf numFmtId="0" fontId="2" fillId="0" borderId="10" xfId="62" applyFont="1" applyBorder="1" applyAlignment="1">
      <alignment wrapText="1"/>
    </xf>
    <xf numFmtId="3" fontId="2" fillId="0" borderId="14" xfId="62" applyNumberFormat="1" applyFont="1" applyBorder="1" applyAlignment="1"/>
    <xf numFmtId="0" fontId="2" fillId="0" borderId="10" xfId="62" applyFont="1" applyBorder="1" applyAlignment="1"/>
    <xf numFmtId="0" fontId="11" fillId="0" borderId="15" xfId="62" applyFont="1" applyBorder="1" applyAlignment="1"/>
    <xf numFmtId="0" fontId="11" fillId="0" borderId="0" xfId="62" applyFont="1" applyAlignment="1">
      <alignment wrapText="1"/>
    </xf>
    <xf numFmtId="0" fontId="11" fillId="0" borderId="0" xfId="62" applyFont="1" applyAlignment="1"/>
    <xf numFmtId="0" fontId="2" fillId="0" borderId="0" xfId="62" applyFont="1" applyAlignment="1">
      <alignment wrapText="1"/>
    </xf>
    <xf numFmtId="0" fontId="2" fillId="0" borderId="0" xfId="62" applyFont="1" applyAlignment="1"/>
    <xf numFmtId="0" fontId="2" fillId="0" borderId="0" xfId="62" applyFill="1" applyAlignment="1"/>
    <xf numFmtId="0" fontId="2" fillId="0" borderId="0" xfId="62" applyAlignment="1">
      <alignment wrapText="1"/>
    </xf>
    <xf numFmtId="0" fontId="103" fillId="0" borderId="0" xfId="63" applyFont="1" applyAlignment="1">
      <alignment horizontal="center" vertical="center"/>
    </xf>
    <xf numFmtId="0" fontId="35" fillId="0" borderId="0" xfId="63"/>
    <xf numFmtId="0" fontId="104" fillId="0" borderId="0" xfId="63" applyFont="1" applyBorder="1" applyAlignment="1">
      <alignment horizontal="center" vertical="center"/>
    </xf>
    <xf numFmtId="0" fontId="10" fillId="0" borderId="63" xfId="63" applyFont="1" applyBorder="1" applyAlignment="1">
      <alignment horizontal="center" vertical="center"/>
    </xf>
    <xf numFmtId="0" fontId="2" fillId="0" borderId="0" xfId="63" applyFont="1" applyFill="1" applyBorder="1" applyAlignment="1">
      <alignment horizontal="center" vertical="center" wrapText="1"/>
    </xf>
    <xf numFmtId="0" fontId="10" fillId="0" borderId="0" xfId="63" applyFont="1" applyFill="1" applyBorder="1" applyAlignment="1">
      <alignment horizontal="center" vertical="center" wrapText="1"/>
    </xf>
    <xf numFmtId="0" fontId="105" fillId="0" borderId="64" xfId="63" applyFont="1" applyFill="1" applyBorder="1" applyAlignment="1">
      <alignment horizontal="center" vertical="center" wrapText="1"/>
    </xf>
    <xf numFmtId="0" fontId="59" fillId="0" borderId="64" xfId="63" applyFont="1" applyFill="1" applyBorder="1" applyAlignment="1">
      <alignment horizontal="center" vertical="center" wrapText="1"/>
    </xf>
    <xf numFmtId="0" fontId="106" fillId="0" borderId="64" xfId="63" applyFont="1" applyFill="1" applyBorder="1" applyAlignment="1">
      <alignment horizontal="center" vertical="center" wrapText="1"/>
    </xf>
    <xf numFmtId="0" fontId="107" fillId="0" borderId="65" xfId="63" applyFont="1" applyFill="1" applyBorder="1" applyAlignment="1">
      <alignment horizontal="left" vertical="center"/>
    </xf>
    <xf numFmtId="0" fontId="101" fillId="0" borderId="65" xfId="63" applyFont="1" applyFill="1" applyBorder="1" applyAlignment="1">
      <alignment horizontal="left" wrapText="1"/>
    </xf>
    <xf numFmtId="164" fontId="101" fillId="0" borderId="65" xfId="63" applyNumberFormat="1" applyFont="1" applyFill="1" applyBorder="1" applyAlignment="1">
      <alignment horizontal="right"/>
    </xf>
    <xf numFmtId="0" fontId="105" fillId="0" borderId="65" xfId="63" applyFont="1" applyFill="1" applyBorder="1" applyAlignment="1">
      <alignment horizontal="center" vertical="center"/>
    </xf>
    <xf numFmtId="0" fontId="105" fillId="0" borderId="65" xfId="63" applyFont="1" applyFill="1" applyBorder="1"/>
    <xf numFmtId="0" fontId="4" fillId="61" borderId="66" xfId="1817" applyFont="1" applyFill="1" applyBorder="1" applyAlignment="1">
      <alignment horizontal="center" vertical="center"/>
    </xf>
    <xf numFmtId="0" fontId="4" fillId="61" borderId="66" xfId="1817" applyFont="1" applyFill="1" applyBorder="1" applyAlignment="1">
      <alignment vertical="center"/>
    </xf>
    <xf numFmtId="0" fontId="2" fillId="61" borderId="66" xfId="1817" applyFont="1" applyFill="1" applyBorder="1" applyAlignment="1">
      <alignment vertical="center" wrapText="1"/>
    </xf>
    <xf numFmtId="164" fontId="2" fillId="61" borderId="66" xfId="12" applyNumberFormat="1" applyFont="1" applyFill="1" applyBorder="1" applyAlignment="1">
      <alignment vertical="center" wrapText="1"/>
    </xf>
    <xf numFmtId="0" fontId="2" fillId="61" borderId="66" xfId="1817" applyFont="1" applyFill="1" applyBorder="1" applyAlignment="1">
      <alignment horizontal="center" vertical="center"/>
    </xf>
    <xf numFmtId="175" fontId="2" fillId="61" borderId="66" xfId="1817" applyNumberFormat="1" applyFont="1" applyFill="1" applyBorder="1" applyAlignment="1">
      <alignment horizontal="center" vertical="center"/>
    </xf>
    <xf numFmtId="0" fontId="2" fillId="61" borderId="66" xfId="1817" applyNumberFormat="1" applyFont="1" applyFill="1" applyBorder="1" applyAlignment="1">
      <alignment horizontal="center" vertical="center"/>
    </xf>
    <xf numFmtId="0" fontId="4" fillId="61" borderId="66" xfId="49" applyFont="1" applyFill="1" applyBorder="1" applyAlignment="1">
      <alignment vertical="center" wrapText="1"/>
    </xf>
    <xf numFmtId="0" fontId="4" fillId="61" borderId="64" xfId="1817" applyFont="1" applyFill="1" applyBorder="1" applyAlignment="1">
      <alignment horizontal="center" vertical="center"/>
    </xf>
    <xf numFmtId="0" fontId="4" fillId="61" borderId="64" xfId="1817" applyFont="1" applyFill="1" applyBorder="1" applyAlignment="1">
      <alignment vertical="center"/>
    </xf>
    <xf numFmtId="0" fontId="2" fillId="61" borderId="64" xfId="1817" applyFont="1" applyFill="1" applyBorder="1" applyAlignment="1">
      <alignment vertical="center" wrapText="1"/>
    </xf>
    <xf numFmtId="164" fontId="2" fillId="61" borderId="64" xfId="12" applyNumberFormat="1" applyFont="1" applyFill="1" applyBorder="1" applyAlignment="1">
      <alignment vertical="center" wrapText="1"/>
    </xf>
    <xf numFmtId="0" fontId="2" fillId="61" borderId="64" xfId="1817" applyFont="1" applyFill="1" applyBorder="1" applyAlignment="1">
      <alignment horizontal="center" vertical="center"/>
    </xf>
    <xf numFmtId="175" fontId="2" fillId="61" borderId="64" xfId="1817" applyNumberFormat="1" applyFont="1" applyFill="1" applyBorder="1" applyAlignment="1">
      <alignment horizontal="center" vertical="center"/>
    </xf>
    <xf numFmtId="0" fontId="2" fillId="61" borderId="64" xfId="1817" applyNumberFormat="1" applyFont="1" applyFill="1" applyBorder="1" applyAlignment="1">
      <alignment horizontal="center" vertical="center"/>
    </xf>
    <xf numFmtId="0" fontId="4" fillId="61" borderId="64" xfId="49" applyFont="1" applyFill="1" applyBorder="1" applyAlignment="1">
      <alignment vertical="center" wrapText="1"/>
    </xf>
    <xf numFmtId="0" fontId="35" fillId="0" borderId="0" xfId="63" applyFill="1"/>
    <xf numFmtId="0" fontId="108" fillId="0" borderId="65" xfId="63" applyFont="1" applyFill="1" applyBorder="1" applyAlignment="1">
      <alignment horizontal="left" vertical="center"/>
    </xf>
    <xf numFmtId="0" fontId="108" fillId="62" borderId="65" xfId="63" applyFont="1" applyFill="1" applyBorder="1" applyAlignment="1">
      <alignment horizontal="left" vertical="center"/>
    </xf>
    <xf numFmtId="0" fontId="4" fillId="61" borderId="0" xfId="1817" applyFont="1" applyFill="1" applyBorder="1" applyAlignment="1">
      <alignment horizontal="center" vertical="center"/>
    </xf>
    <xf numFmtId="0" fontId="4" fillId="61" borderId="0" xfId="1817" applyFont="1" applyFill="1" applyBorder="1" applyAlignment="1">
      <alignment vertical="center"/>
    </xf>
    <xf numFmtId="0" fontId="2" fillId="61" borderId="0" xfId="1817" applyFont="1" applyFill="1" applyBorder="1" applyAlignment="1">
      <alignment vertical="center" wrapText="1"/>
    </xf>
    <xf numFmtId="164" fontId="2" fillId="61" borderId="0" xfId="60" applyNumberFormat="1" applyFont="1" applyFill="1" applyBorder="1" applyAlignment="1">
      <alignment vertical="center" wrapText="1"/>
    </xf>
    <xf numFmtId="0" fontId="2" fillId="61" borderId="0" xfId="1817" applyFont="1" applyFill="1" applyBorder="1" applyAlignment="1">
      <alignment horizontal="center" vertical="center" wrapText="1"/>
    </xf>
    <xf numFmtId="0" fontId="2" fillId="61" borderId="0" xfId="1817" applyFont="1" applyFill="1" applyBorder="1" applyAlignment="1">
      <alignment horizontal="center" vertical="center"/>
    </xf>
    <xf numFmtId="175" fontId="2" fillId="61" borderId="0" xfId="1817" applyNumberFormat="1" applyFont="1" applyFill="1" applyBorder="1" applyAlignment="1">
      <alignment horizontal="center" vertical="center"/>
    </xf>
    <xf numFmtId="0" fontId="2" fillId="61" borderId="0" xfId="1817" applyNumberFormat="1" applyFont="1" applyFill="1" applyBorder="1" applyAlignment="1">
      <alignment horizontal="center" vertical="center"/>
    </xf>
    <xf numFmtId="0" fontId="4" fillId="61" borderId="0" xfId="49" applyFont="1" applyFill="1" applyBorder="1" applyAlignment="1">
      <alignment vertical="center" wrapText="1"/>
    </xf>
    <xf numFmtId="164" fontId="2" fillId="61" borderId="0" xfId="12" applyNumberFormat="1" applyFont="1" applyFill="1" applyBorder="1" applyAlignment="1">
      <alignment vertical="center" wrapText="1"/>
    </xf>
    <xf numFmtId="9" fontId="2" fillId="61" borderId="0" xfId="1817" applyNumberFormat="1" applyFont="1" applyFill="1" applyBorder="1" applyAlignment="1">
      <alignment horizontal="center" vertical="center" wrapText="1"/>
    </xf>
    <xf numFmtId="9" fontId="2" fillId="61" borderId="0" xfId="1817" applyNumberFormat="1" applyFont="1" applyFill="1" applyBorder="1" applyAlignment="1">
      <alignment horizontal="center" vertical="center"/>
    </xf>
    <xf numFmtId="10" fontId="2" fillId="61" borderId="0" xfId="1817" applyNumberFormat="1" applyFont="1" applyFill="1" applyBorder="1" applyAlignment="1">
      <alignment horizontal="center" vertical="center" wrapText="1"/>
    </xf>
    <xf numFmtId="0" fontId="4" fillId="61" borderId="0" xfId="49" applyFont="1" applyFill="1" applyBorder="1" applyAlignment="1">
      <alignment vertical="top" wrapText="1"/>
    </xf>
    <xf numFmtId="15" fontId="2" fillId="61" borderId="0" xfId="1817" applyNumberFormat="1" applyFont="1" applyFill="1" applyBorder="1" applyAlignment="1">
      <alignment horizontal="center" vertical="center"/>
    </xf>
    <xf numFmtId="0" fontId="4" fillId="61" borderId="0" xfId="1817" applyFont="1" applyFill="1" applyBorder="1" applyAlignment="1">
      <alignment horizontal="center" vertical="top"/>
    </xf>
    <xf numFmtId="0" fontId="4" fillId="61" borderId="67" xfId="1817" applyFont="1" applyFill="1" applyBorder="1" applyAlignment="1">
      <alignment horizontal="center" vertical="top"/>
    </xf>
    <xf numFmtId="0" fontId="4" fillId="61" borderId="67" xfId="1817" applyFont="1" applyFill="1" applyBorder="1" applyAlignment="1">
      <alignment vertical="center"/>
    </xf>
    <xf numFmtId="0" fontId="2" fillId="61" borderId="67" xfId="1817" applyFont="1" applyFill="1" applyBorder="1" applyAlignment="1">
      <alignment vertical="center" wrapText="1"/>
    </xf>
    <xf numFmtId="164" fontId="2" fillId="61" borderId="67" xfId="12" applyNumberFormat="1" applyFont="1" applyFill="1" applyBorder="1" applyAlignment="1">
      <alignment vertical="center" wrapText="1"/>
    </xf>
    <xf numFmtId="0" fontId="2" fillId="61" borderId="67" xfId="1817" applyFont="1" applyFill="1" applyBorder="1" applyAlignment="1">
      <alignment horizontal="center" vertical="center"/>
    </xf>
    <xf numFmtId="175" fontId="2" fillId="61" borderId="67" xfId="1817" applyNumberFormat="1" applyFont="1" applyFill="1" applyBorder="1" applyAlignment="1">
      <alignment horizontal="center" vertical="center"/>
    </xf>
    <xf numFmtId="0" fontId="2" fillId="61" borderId="67" xfId="1817" applyNumberFormat="1" applyFont="1" applyFill="1" applyBorder="1" applyAlignment="1">
      <alignment horizontal="center" vertical="center"/>
    </xf>
    <xf numFmtId="0" fontId="4" fillId="61" borderId="67" xfId="49" applyFont="1" applyFill="1" applyBorder="1" applyAlignment="1">
      <alignment vertical="center" wrapText="1"/>
    </xf>
    <xf numFmtId="0" fontId="2" fillId="0" borderId="0" xfId="1817" applyFont="1" applyBorder="1" applyAlignment="1">
      <alignment horizontal="left" vertical="center" wrapText="1"/>
    </xf>
    <xf numFmtId="0" fontId="2" fillId="0" borderId="0" xfId="1817" applyFont="1" applyFill="1" applyBorder="1" applyAlignment="1">
      <alignment horizontal="left" vertical="center" wrapText="1"/>
    </xf>
    <xf numFmtId="0" fontId="101" fillId="0" borderId="0" xfId="63" applyFont="1" applyAlignment="1">
      <alignment horizontal="left" vertical="center"/>
    </xf>
    <xf numFmtId="0" fontId="35" fillId="0" borderId="0" xfId="63" applyAlignment="1">
      <alignment horizontal="center" vertical="center"/>
    </xf>
    <xf numFmtId="0" fontId="2" fillId="0" borderId="0" xfId="1817" applyFont="1" applyBorder="1" applyAlignment="1">
      <alignment vertical="center"/>
    </xf>
    <xf numFmtId="0" fontId="4" fillId="0" borderId="0" xfId="1817" applyFont="1" applyBorder="1" applyAlignment="1">
      <alignment vertical="center"/>
    </xf>
    <xf numFmtId="0" fontId="48" fillId="0" borderId="0" xfId="63" applyFont="1"/>
    <xf numFmtId="0" fontId="101" fillId="0" borderId="0" xfId="63" applyFont="1" applyAlignment="1">
      <alignment horizontal="left" vertical="center" wrapText="1"/>
    </xf>
    <xf numFmtId="0" fontId="109" fillId="0" borderId="0" xfId="1817" applyFont="1" applyBorder="1" applyAlignment="1">
      <alignment horizontal="center" vertical="center" wrapText="1"/>
    </xf>
    <xf numFmtId="0" fontId="2" fillId="0" borderId="0" xfId="1817"/>
    <xf numFmtId="0" fontId="110" fillId="0" borderId="0" xfId="1817" applyFont="1" applyBorder="1" applyAlignment="1">
      <alignment horizontal="center" vertical="center" wrapText="1"/>
    </xf>
    <xf numFmtId="0" fontId="111" fillId="0" borderId="0" xfId="1817" applyFont="1" applyBorder="1" applyAlignment="1">
      <alignment horizontal="center" vertical="center" wrapText="1"/>
    </xf>
    <xf numFmtId="0" fontId="112" fillId="0" borderId="0" xfId="1817" applyFont="1" applyBorder="1" applyAlignment="1">
      <alignment horizontal="center" vertical="center" wrapText="1"/>
    </xf>
    <xf numFmtId="0" fontId="8" fillId="0" borderId="0" xfId="1817" applyFont="1" applyBorder="1" applyAlignment="1">
      <alignment horizontal="center"/>
    </xf>
    <xf numFmtId="0" fontId="6" fillId="0" borderId="66" xfId="1817" applyFont="1" applyFill="1" applyBorder="1" applyAlignment="1">
      <alignment horizontal="center" vertical="center" wrapText="1"/>
    </xf>
    <xf numFmtId="0" fontId="6" fillId="0" borderId="0" xfId="1817" applyFont="1" applyFill="1" applyBorder="1" applyAlignment="1">
      <alignment horizontal="center" vertical="center" wrapText="1"/>
    </xf>
    <xf numFmtId="0" fontId="6" fillId="0" borderId="67" xfId="1817" applyFont="1" applyFill="1" applyBorder="1" applyAlignment="1">
      <alignment horizontal="center" vertical="center" wrapText="1"/>
    </xf>
    <xf numFmtId="0" fontId="6" fillId="0" borderId="0" xfId="1817" applyFont="1" applyBorder="1" applyAlignment="1">
      <alignment horizontal="center" vertical="center"/>
    </xf>
    <xf numFmtId="0" fontId="8" fillId="0" borderId="0" xfId="1817" applyFont="1" applyBorder="1" applyAlignment="1">
      <alignment wrapText="1"/>
    </xf>
    <xf numFmtId="0" fontId="8" fillId="0" borderId="0" xfId="1817" applyFont="1" applyBorder="1"/>
    <xf numFmtId="0" fontId="4" fillId="0" borderId="68" xfId="1817" applyFont="1" applyBorder="1" applyAlignment="1">
      <alignment horizontal="center" vertical="center" wrapText="1"/>
    </xf>
    <xf numFmtId="0" fontId="3" fillId="0" borderId="68" xfId="1817" applyFont="1" applyFill="1" applyBorder="1" applyAlignment="1">
      <alignment horizontal="center" vertical="center" wrapText="1"/>
    </xf>
    <xf numFmtId="0" fontId="4" fillId="0" borderId="68" xfId="1817" applyFont="1" applyFill="1" applyBorder="1" applyAlignment="1">
      <alignment horizontal="center" vertical="center"/>
    </xf>
    <xf numFmtId="10" fontId="4" fillId="0" borderId="68" xfId="1817" applyNumberFormat="1" applyFont="1" applyFill="1" applyBorder="1" applyAlignment="1">
      <alignment horizontal="center" vertical="center"/>
    </xf>
    <xf numFmtId="15" fontId="4" fillId="0" borderId="68" xfId="1817" applyNumberFormat="1" applyFont="1" applyFill="1" applyBorder="1" applyAlignment="1">
      <alignment horizontal="center" vertical="center"/>
    </xf>
    <xf numFmtId="15" fontId="4" fillId="0" borderId="68" xfId="1817" applyNumberFormat="1" applyFont="1" applyBorder="1" applyAlignment="1">
      <alignment horizontal="center" vertical="center"/>
    </xf>
    <xf numFmtId="0" fontId="4" fillId="0" borderId="0" xfId="1817" applyFont="1" applyBorder="1" applyAlignment="1">
      <alignment horizontal="center" vertical="center" wrapText="1"/>
    </xf>
    <xf numFmtId="0" fontId="3" fillId="0" borderId="0" xfId="1817" applyFont="1" applyFill="1" applyBorder="1" applyAlignment="1">
      <alignment horizontal="center" vertical="center" wrapText="1"/>
    </xf>
    <xf numFmtId="0" fontId="4" fillId="0" borderId="0" xfId="1817" applyFont="1" applyFill="1" applyBorder="1" applyAlignment="1">
      <alignment horizontal="center" vertical="center"/>
    </xf>
    <xf numFmtId="15" fontId="4" fillId="0" borderId="0" xfId="1817" applyNumberFormat="1" applyFont="1" applyFill="1" applyBorder="1" applyAlignment="1">
      <alignment horizontal="center" vertical="center"/>
    </xf>
    <xf numFmtId="15" fontId="4" fillId="0" borderId="0" xfId="1817" applyNumberFormat="1" applyFont="1" applyBorder="1" applyAlignment="1">
      <alignment horizontal="center" vertical="center"/>
    </xf>
    <xf numFmtId="0" fontId="4" fillId="0" borderId="69" xfId="1817" applyFont="1" applyBorder="1" applyAlignment="1">
      <alignment horizontal="center" vertical="center" wrapText="1"/>
    </xf>
    <xf numFmtId="0" fontId="3" fillId="0" borderId="69" xfId="1817" applyFont="1" applyFill="1" applyBorder="1" applyAlignment="1">
      <alignment horizontal="center" vertical="center" wrapText="1"/>
    </xf>
    <xf numFmtId="0" fontId="4" fillId="0" borderId="69" xfId="1817" applyFont="1" applyFill="1" applyBorder="1" applyAlignment="1">
      <alignment horizontal="center" vertical="center"/>
    </xf>
    <xf numFmtId="15" fontId="4" fillId="0" borderId="69" xfId="1817" applyNumberFormat="1" applyFont="1" applyFill="1" applyBorder="1" applyAlignment="1">
      <alignment horizontal="center" vertical="center"/>
    </xf>
    <xf numFmtId="15" fontId="4" fillId="0" borderId="69" xfId="1817" applyNumberFormat="1" applyFont="1" applyBorder="1" applyAlignment="1">
      <alignment horizontal="center" vertical="center"/>
    </xf>
    <xf numFmtId="43" fontId="4" fillId="0" borderId="68" xfId="12" applyFont="1" applyFill="1" applyBorder="1" applyAlignment="1">
      <alignment horizontal="center" vertical="center"/>
    </xf>
    <xf numFmtId="43" fontId="4" fillId="0" borderId="0" xfId="12" applyFont="1" applyFill="1" applyBorder="1" applyAlignment="1">
      <alignment horizontal="center" vertical="center"/>
    </xf>
    <xf numFmtId="43" fontId="4" fillId="0" borderId="69" xfId="12" applyFont="1" applyFill="1" applyBorder="1" applyAlignment="1">
      <alignment horizontal="center" vertical="center"/>
    </xf>
    <xf numFmtId="10" fontId="4" fillId="0" borderId="0" xfId="1817" applyNumberFormat="1" applyFont="1" applyFill="1" applyBorder="1" applyAlignment="1">
      <alignment horizontal="center" vertical="center"/>
    </xf>
    <xf numFmtId="0" fontId="114" fillId="0" borderId="0" xfId="0" applyFont="1" applyAlignment="1">
      <alignment horizontal="center" wrapText="1"/>
    </xf>
    <xf numFmtId="0" fontId="115" fillId="0" borderId="0" xfId="0" applyFont="1"/>
    <xf numFmtId="0" fontId="115" fillId="0" borderId="0" xfId="0" applyFont="1" applyFill="1"/>
    <xf numFmtId="0" fontId="105" fillId="0" borderId="0" xfId="0" applyFont="1" applyAlignment="1">
      <alignment horizontal="center"/>
    </xf>
    <xf numFmtId="0" fontId="115" fillId="0" borderId="0" xfId="0" applyFont="1" applyAlignment="1">
      <alignment horizontal="center"/>
    </xf>
    <xf numFmtId="0" fontId="115" fillId="0" borderId="66" xfId="0" applyFont="1" applyBorder="1"/>
    <xf numFmtId="0" fontId="3" fillId="0" borderId="66" xfId="0" applyFont="1" applyFill="1" applyBorder="1" applyAlignment="1">
      <alignment vertical="center"/>
    </xf>
    <xf numFmtId="0" fontId="3" fillId="0" borderId="6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vertical="center" wrapText="1"/>
    </xf>
    <xf numFmtId="0" fontId="3" fillId="63" borderId="0" xfId="0" applyFont="1" applyFill="1" applyBorder="1" applyAlignment="1">
      <alignment horizontal="left" vertical="center"/>
    </xf>
    <xf numFmtId="0" fontId="114" fillId="61" borderId="0" xfId="0" applyFont="1" applyFill="1" applyBorder="1" applyAlignment="1">
      <alignment vertical="center"/>
    </xf>
    <xf numFmtId="0" fontId="105" fillId="61" borderId="0" xfId="0" applyFont="1" applyFill="1" applyBorder="1" applyAlignment="1">
      <alignment vertical="center"/>
    </xf>
    <xf numFmtId="3" fontId="114" fillId="61" borderId="0" xfId="0" applyNumberFormat="1" applyFont="1" applyFill="1" applyBorder="1" applyAlignment="1">
      <alignment vertical="center"/>
    </xf>
    <xf numFmtId="0" fontId="105" fillId="0" borderId="0" xfId="0" applyFont="1" applyFill="1" applyBorder="1" applyAlignment="1">
      <alignment vertical="center"/>
    </xf>
    <xf numFmtId="0" fontId="115" fillId="0" borderId="64" xfId="0" applyFont="1" applyBorder="1" applyAlignment="1">
      <alignment vertical="center"/>
    </xf>
    <xf numFmtId="3" fontId="116" fillId="0" borderId="64" xfId="0" applyNumberFormat="1" applyFont="1" applyBorder="1" applyAlignment="1">
      <alignment horizontal="center" vertical="center"/>
    </xf>
    <xf numFmtId="0" fontId="115" fillId="0" borderId="0" xfId="0" applyFont="1" applyBorder="1" applyAlignment="1">
      <alignment vertical="center"/>
    </xf>
    <xf numFmtId="43" fontId="115" fillId="0" borderId="0" xfId="12" applyFont="1" applyBorder="1" applyAlignment="1">
      <alignment vertical="center"/>
    </xf>
    <xf numFmtId="0" fontId="115" fillId="0" borderId="0" xfId="0" applyFont="1" applyFill="1" applyBorder="1" applyAlignment="1">
      <alignment vertical="center"/>
    </xf>
    <xf numFmtId="0" fontId="115" fillId="61" borderId="0" xfId="0" applyFont="1" applyFill="1" applyBorder="1" applyAlignment="1">
      <alignment vertical="center"/>
    </xf>
    <xf numFmtId="3" fontId="4" fillId="61" borderId="0" xfId="0" applyNumberFormat="1" applyFont="1" applyFill="1" applyBorder="1" applyAlignment="1">
      <alignment horizontal="right" vertical="center"/>
    </xf>
    <xf numFmtId="0" fontId="115" fillId="0" borderId="0" xfId="0" applyFont="1" applyAlignment="1">
      <alignment vertical="center"/>
    </xf>
    <xf numFmtId="43" fontId="115" fillId="0" borderId="0" xfId="12" applyFont="1" applyAlignment="1">
      <alignment vertical="center"/>
    </xf>
    <xf numFmtId="0" fontId="115" fillId="0" borderId="0" xfId="0" applyFont="1" applyFill="1" applyAlignment="1">
      <alignment vertical="center"/>
    </xf>
    <xf numFmtId="0" fontId="114" fillId="64" borderId="70" xfId="0" applyFont="1" applyFill="1" applyBorder="1" applyAlignment="1">
      <alignment vertical="center"/>
    </xf>
    <xf numFmtId="0" fontId="105" fillId="61" borderId="64" xfId="0" applyFont="1" applyFill="1" applyBorder="1" applyAlignment="1">
      <alignment vertical="center"/>
    </xf>
    <xf numFmtId="3" fontId="114" fillId="61" borderId="64" xfId="0" applyNumberFormat="1" applyFont="1" applyFill="1" applyBorder="1" applyAlignment="1">
      <alignment horizontal="right" vertical="center"/>
    </xf>
    <xf numFmtId="0" fontId="0" fillId="61" borderId="0" xfId="0" applyFill="1"/>
    <xf numFmtId="3" fontId="114" fillId="61" borderId="0" xfId="0" applyNumberFormat="1" applyFont="1" applyFill="1"/>
    <xf numFmtId="0" fontId="0" fillId="0" borderId="0" xfId="0" applyFill="1"/>
    <xf numFmtId="0" fontId="105" fillId="61" borderId="0" xfId="0" applyFont="1" applyFill="1" applyBorder="1" applyAlignment="1">
      <alignment horizontal="justify" vertical="center" wrapText="1"/>
    </xf>
    <xf numFmtId="3" fontId="105" fillId="61" borderId="0" xfId="0" applyNumberFormat="1" applyFont="1" applyFill="1" applyBorder="1" applyAlignment="1">
      <alignment horizontal="right" vertical="center"/>
    </xf>
    <xf numFmtId="3" fontId="114" fillId="61" borderId="0" xfId="0" applyNumberFormat="1" applyFont="1" applyFill="1" applyBorder="1" applyAlignment="1">
      <alignment horizontal="right" vertical="center"/>
    </xf>
    <xf numFmtId="43" fontId="115" fillId="0" borderId="0" xfId="0" applyNumberFormat="1" applyFont="1" applyAlignment="1">
      <alignment vertical="center"/>
    </xf>
    <xf numFmtId="0" fontId="105" fillId="61" borderId="0" xfId="0" applyFont="1" applyFill="1" applyBorder="1" applyAlignment="1">
      <alignment horizontal="justify" vertical="center" wrapText="1"/>
    </xf>
    <xf numFmtId="17" fontId="115" fillId="0" borderId="0" xfId="0" applyNumberFormat="1" applyFont="1" applyAlignment="1">
      <alignment vertical="center"/>
    </xf>
    <xf numFmtId="0" fontId="115" fillId="0" borderId="64" xfId="0" applyFont="1" applyFill="1" applyBorder="1"/>
    <xf numFmtId="0" fontId="105" fillId="0" borderId="64" xfId="0" applyFont="1" applyFill="1" applyBorder="1"/>
    <xf numFmtId="0" fontId="105" fillId="0" borderId="0" xfId="0" applyFont="1"/>
    <xf numFmtId="0" fontId="105" fillId="0" borderId="0" xfId="0" applyFont="1" applyAlignment="1">
      <alignment horizontal="left" wrapText="1"/>
    </xf>
    <xf numFmtId="0" fontId="115" fillId="0" borderId="66" xfId="0" applyFont="1" applyBorder="1" applyAlignment="1">
      <alignment horizont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9" fontId="115" fillId="0" borderId="0" xfId="0" applyNumberFormat="1" applyFont="1" applyAlignment="1">
      <alignment vertical="center"/>
    </xf>
    <xf numFmtId="0" fontId="3" fillId="0" borderId="67" xfId="0" applyFont="1" applyFill="1" applyBorder="1" applyAlignment="1">
      <alignment vertical="center"/>
    </xf>
    <xf numFmtId="0" fontId="114" fillId="61" borderId="64" xfId="0" applyFont="1" applyFill="1" applyBorder="1" applyAlignment="1">
      <alignment vertical="center"/>
    </xf>
    <xf numFmtId="0" fontId="105" fillId="61" borderId="64" xfId="0" applyFont="1" applyFill="1" applyBorder="1" applyAlignment="1"/>
    <xf numFmtId="0" fontId="114" fillId="61" borderId="64" xfId="0" applyFont="1" applyFill="1" applyBorder="1" applyAlignment="1"/>
    <xf numFmtId="3" fontId="116" fillId="61" borderId="64" xfId="0" applyNumberFormat="1" applyFont="1" applyFill="1" applyBorder="1" applyAlignment="1">
      <alignment horizontal="center"/>
    </xf>
    <xf numFmtId="0" fontId="114" fillId="0" borderId="63" xfId="0" applyFont="1" applyFill="1" applyBorder="1" applyAlignment="1">
      <alignment vertical="center"/>
    </xf>
    <xf numFmtId="0" fontId="105" fillId="0" borderId="63" xfId="0" applyFont="1" applyFill="1" applyBorder="1" applyAlignment="1">
      <alignment vertical="center"/>
    </xf>
    <xf numFmtId="3" fontId="3" fillId="0" borderId="63" xfId="0" applyNumberFormat="1" applyFont="1" applyFill="1" applyBorder="1" applyAlignment="1">
      <alignment horizontal="right" vertical="center"/>
    </xf>
    <xf numFmtId="0" fontId="115" fillId="0" borderId="0" xfId="0" applyFont="1" applyAlignment="1"/>
    <xf numFmtId="43" fontId="115" fillId="0" borderId="0" xfId="12" applyFont="1" applyAlignment="1"/>
    <xf numFmtId="0" fontId="115" fillId="0" borderId="64" xfId="0" applyFont="1" applyBorder="1" applyAlignment="1"/>
    <xf numFmtId="0" fontId="115" fillId="0" borderId="0" xfId="0" applyFont="1" applyFill="1" applyAlignment="1"/>
    <xf numFmtId="43" fontId="117" fillId="0" borderId="0" xfId="12" applyFont="1" applyAlignment="1"/>
    <xf numFmtId="0" fontId="105" fillId="0" borderId="71" xfId="0" applyFont="1" applyFill="1" applyBorder="1" applyAlignment="1"/>
    <xf numFmtId="3" fontId="105" fillId="0" borderId="71" xfId="0" applyNumberFormat="1" applyFont="1" applyFill="1" applyBorder="1" applyAlignment="1">
      <alignment horizontal="right"/>
    </xf>
    <xf numFmtId="43" fontId="117" fillId="0" borderId="0" xfId="12" applyFont="1" applyAlignment="1">
      <alignment vertical="center"/>
    </xf>
    <xf numFmtId="0" fontId="105" fillId="61" borderId="0" xfId="0" applyFont="1" applyFill="1" applyBorder="1" applyAlignment="1">
      <alignment horizontal="justify" vertical="center"/>
    </xf>
    <xf numFmtId="3" fontId="105" fillId="61" borderId="0" xfId="0" applyNumberFormat="1" applyFont="1" applyFill="1" applyBorder="1" applyAlignment="1">
      <alignment vertical="center"/>
    </xf>
    <xf numFmtId="0" fontId="105" fillId="0" borderId="0" xfId="0" applyFont="1" applyFill="1" applyBorder="1" applyAlignment="1">
      <alignment horizontal="justify" vertical="center" wrapText="1"/>
    </xf>
    <xf numFmtId="4" fontId="105" fillId="0" borderId="0" xfId="0" applyNumberFormat="1" applyFont="1" applyFill="1" applyBorder="1" applyAlignment="1">
      <alignment vertical="center"/>
    </xf>
    <xf numFmtId="0" fontId="114" fillId="0" borderId="72" xfId="0" applyFont="1" applyFill="1" applyBorder="1" applyAlignment="1"/>
    <xf numFmtId="0" fontId="114" fillId="0" borderId="72" xfId="0" applyFont="1" applyFill="1" applyBorder="1" applyAlignment="1">
      <alignment vertical="center"/>
    </xf>
    <xf numFmtId="3" fontId="114" fillId="0" borderId="72" xfId="0" applyNumberFormat="1" applyFont="1" applyFill="1" applyBorder="1" applyAlignment="1">
      <alignment horizontal="right" vertical="center"/>
    </xf>
    <xf numFmtId="43" fontId="117" fillId="0" borderId="0" xfId="0" applyNumberFormat="1" applyFont="1" applyAlignment="1">
      <alignment vertical="center"/>
    </xf>
    <xf numFmtId="0" fontId="105" fillId="0" borderId="71" xfId="0" applyFont="1" applyFill="1" applyBorder="1" applyAlignment="1">
      <alignment vertical="center"/>
    </xf>
    <xf numFmtId="3" fontId="105" fillId="0" borderId="71" xfId="0" applyNumberFormat="1" applyFont="1" applyFill="1" applyBorder="1" applyAlignment="1">
      <alignment vertical="center"/>
    </xf>
    <xf numFmtId="0" fontId="117" fillId="0" borderId="0" xfId="0" applyFont="1" applyAlignment="1">
      <alignment vertical="center"/>
    </xf>
    <xf numFmtId="3" fontId="105" fillId="0" borderId="0" xfId="0" applyNumberFormat="1" applyFont="1" applyFill="1" applyBorder="1" applyAlignment="1">
      <alignment horizontal="right" vertical="center"/>
    </xf>
    <xf numFmtId="0" fontId="105" fillId="0" borderId="67" xfId="0" applyFont="1" applyFill="1" applyBorder="1" applyAlignment="1">
      <alignment vertical="center"/>
    </xf>
    <xf numFmtId="0" fontId="105" fillId="0" borderId="67" xfId="0" applyFont="1" applyFill="1" applyBorder="1" applyAlignment="1">
      <alignment horizontal="justify" vertical="center" wrapText="1"/>
    </xf>
    <xf numFmtId="3" fontId="105" fillId="0" borderId="67" xfId="0" applyNumberFormat="1" applyFont="1" applyFill="1" applyBorder="1" applyAlignment="1">
      <alignment vertical="center"/>
    </xf>
    <xf numFmtId="0" fontId="114" fillId="0" borderId="0" xfId="0" applyFont="1" applyAlignment="1">
      <alignment horizontal="center" vertical="center" wrapText="1"/>
    </xf>
    <xf numFmtId="0" fontId="108" fillId="0" borderId="0" xfId="0" applyFont="1" applyFill="1" applyAlignment="1">
      <alignment horizontal="center" vertical="center" wrapText="1"/>
    </xf>
    <xf numFmtId="173" fontId="115" fillId="0" borderId="0" xfId="0" applyNumberFormat="1" applyFont="1" applyAlignment="1">
      <alignment vertical="center"/>
    </xf>
    <xf numFmtId="173" fontId="105" fillId="0" borderId="0" xfId="0" applyNumberFormat="1" applyFont="1" applyAlignment="1">
      <alignment vertical="center"/>
    </xf>
    <xf numFmtId="0" fontId="105" fillId="0" borderId="0" xfId="0" applyFont="1" applyAlignment="1">
      <alignment horizontal="center" vertical="center"/>
    </xf>
    <xf numFmtId="0" fontId="115" fillId="0" borderId="0" xfId="0" applyFont="1" applyFill="1" applyAlignment="1">
      <alignment horizontal="center" vertical="center"/>
    </xf>
    <xf numFmtId="0" fontId="115" fillId="0" borderId="66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15" fillId="0" borderId="0" xfId="0" applyFont="1" applyAlignment="1">
      <alignment horizontal="center" vertical="center"/>
    </xf>
    <xf numFmtId="0" fontId="3" fillId="0" borderId="67" xfId="0" applyFont="1" applyFill="1" applyBorder="1" applyAlignment="1">
      <alignment horizontal="right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105" fillId="61" borderId="66" xfId="0" applyFont="1" applyFill="1" applyBorder="1" applyAlignment="1">
      <alignment vertical="center"/>
    </xf>
    <xf numFmtId="0" fontId="114" fillId="61" borderId="66" xfId="0" applyFont="1" applyFill="1" applyBorder="1" applyAlignment="1">
      <alignment horizontal="left" vertical="center"/>
    </xf>
    <xf numFmtId="3" fontId="114" fillId="61" borderId="66" xfId="0" applyNumberFormat="1" applyFont="1" applyFill="1" applyBorder="1" applyAlignment="1">
      <alignment vertical="center"/>
    </xf>
    <xf numFmtId="2" fontId="3" fillId="61" borderId="66" xfId="61" applyNumberFormat="1" applyFont="1" applyFill="1" applyBorder="1" applyAlignment="1">
      <alignment horizontal="center" vertical="center"/>
    </xf>
    <xf numFmtId="3" fontId="115" fillId="0" borderId="64" xfId="0" applyNumberFormat="1" applyFont="1" applyBorder="1" applyAlignment="1">
      <alignment vertical="center"/>
    </xf>
    <xf numFmtId="0" fontId="115" fillId="0" borderId="64" xfId="0" applyFont="1" applyBorder="1" applyAlignment="1">
      <alignment horizontal="center" vertical="center"/>
    </xf>
    <xf numFmtId="4" fontId="114" fillId="0" borderId="0" xfId="61" applyNumberFormat="1" applyFont="1" applyFill="1" applyAlignment="1">
      <alignment horizontal="center" vertical="center"/>
    </xf>
    <xf numFmtId="43" fontId="118" fillId="0" borderId="0" xfId="12" applyFont="1" applyAlignment="1">
      <alignment vertical="center"/>
    </xf>
    <xf numFmtId="43" fontId="116" fillId="0" borderId="0" xfId="0" applyNumberFormat="1" applyFont="1" applyAlignment="1">
      <alignment vertical="center"/>
    </xf>
    <xf numFmtId="2" fontId="115" fillId="0" borderId="0" xfId="0" applyNumberFormat="1" applyFont="1" applyAlignment="1">
      <alignment vertical="center"/>
    </xf>
    <xf numFmtId="0" fontId="114" fillId="0" borderId="0" xfId="0" applyFont="1" applyFill="1" applyBorder="1" applyAlignment="1">
      <alignment horizontal="left" vertical="center"/>
    </xf>
    <xf numFmtId="3" fontId="114" fillId="0" borderId="0" xfId="0" applyNumberFormat="1" applyFont="1" applyFill="1" applyBorder="1" applyAlignment="1">
      <alignment vertical="center"/>
    </xf>
    <xf numFmtId="2" fontId="3" fillId="0" borderId="0" xfId="61" applyNumberFormat="1" applyFont="1" applyFill="1" applyBorder="1" applyAlignment="1">
      <alignment horizontal="center" vertical="center"/>
    </xf>
    <xf numFmtId="0" fontId="114" fillId="0" borderId="73" xfId="0" applyFont="1" applyFill="1" applyBorder="1" applyAlignment="1"/>
    <xf numFmtId="0" fontId="105" fillId="0" borderId="73" xfId="0" applyFont="1" applyFill="1" applyBorder="1" applyAlignment="1"/>
    <xf numFmtId="3" fontId="105" fillId="0" borderId="73" xfId="0" applyNumberFormat="1" applyFont="1" applyFill="1" applyBorder="1" applyAlignment="1">
      <alignment horizontal="right"/>
    </xf>
    <xf numFmtId="2" fontId="3" fillId="0" borderId="73" xfId="12" applyNumberFormat="1" applyFont="1" applyFill="1" applyBorder="1" applyAlignment="1">
      <alignment horizontal="center"/>
    </xf>
    <xf numFmtId="0" fontId="105" fillId="0" borderId="73" xfId="0" applyFont="1" applyFill="1" applyBorder="1" applyAlignment="1">
      <alignment horizontal="center"/>
    </xf>
    <xf numFmtId="3" fontId="115" fillId="0" borderId="0" xfId="0" applyNumberFormat="1" applyFont="1" applyAlignment="1"/>
    <xf numFmtId="43" fontId="118" fillId="0" borderId="0" xfId="12" applyFont="1" applyAlignment="1"/>
    <xf numFmtId="3" fontId="105" fillId="61" borderId="0" xfId="12" applyNumberFormat="1" applyFont="1" applyFill="1" applyBorder="1" applyAlignment="1">
      <alignment vertical="center"/>
    </xf>
    <xf numFmtId="3" fontId="105" fillId="61" borderId="0" xfId="12" applyNumberFormat="1" applyFont="1" applyFill="1" applyBorder="1" applyAlignment="1">
      <alignment horizontal="right" vertical="center"/>
    </xf>
    <xf numFmtId="2" fontId="4" fillId="61" borderId="0" xfId="12" applyNumberFormat="1" applyFont="1" applyFill="1" applyBorder="1" applyAlignment="1">
      <alignment horizontal="center" vertical="center"/>
    </xf>
    <xf numFmtId="43" fontId="114" fillId="0" borderId="0" xfId="12" applyNumberFormat="1" applyFont="1" applyFill="1" applyAlignment="1">
      <alignment horizontal="center" vertical="center"/>
    </xf>
    <xf numFmtId="0" fontId="105" fillId="61" borderId="0" xfId="0" applyFont="1" applyFill="1" applyBorder="1" applyAlignment="1">
      <alignment vertical="center" wrapText="1"/>
    </xf>
    <xf numFmtId="2" fontId="4" fillId="61" borderId="0" xfId="12" applyNumberFormat="1" applyFont="1" applyFill="1" applyBorder="1" applyAlignment="1">
      <alignment horizontal="right" vertical="center"/>
    </xf>
    <xf numFmtId="2" fontId="4" fillId="0" borderId="73" xfId="12" applyNumberFormat="1" applyFont="1" applyFill="1" applyBorder="1" applyAlignment="1">
      <alignment horizontal="right"/>
    </xf>
    <xf numFmtId="43" fontId="114" fillId="0" borderId="0" xfId="12" applyNumberFormat="1" applyFont="1" applyFill="1" applyBorder="1" applyAlignment="1">
      <alignment horizontal="center"/>
    </xf>
    <xf numFmtId="0" fontId="105" fillId="0" borderId="74" xfId="0" applyFont="1" applyFill="1" applyBorder="1" applyAlignment="1">
      <alignment vertical="center"/>
    </xf>
    <xf numFmtId="1" fontId="105" fillId="0" borderId="74" xfId="0" applyNumberFormat="1" applyFont="1" applyFill="1" applyBorder="1" applyAlignment="1">
      <alignment vertical="center"/>
    </xf>
    <xf numFmtId="0" fontId="105" fillId="0" borderId="74" xfId="0" applyFont="1" applyFill="1" applyBorder="1" applyAlignment="1">
      <alignment horizontal="right" vertical="center"/>
    </xf>
    <xf numFmtId="2" fontId="4" fillId="0" borderId="74" xfId="12" applyNumberFormat="1" applyFont="1" applyFill="1" applyBorder="1" applyAlignment="1">
      <alignment horizontal="right" vertical="center"/>
    </xf>
    <xf numFmtId="43" fontId="114" fillId="0" borderId="0" xfId="12" applyNumberFormat="1" applyFont="1" applyFill="1" applyBorder="1" applyAlignment="1">
      <alignment horizontal="center" vertical="center"/>
    </xf>
    <xf numFmtId="0" fontId="105" fillId="0" borderId="67" xfId="0" applyFont="1" applyFill="1" applyBorder="1"/>
    <xf numFmtId="0" fontId="105" fillId="0" borderId="67" xfId="0" applyFont="1" applyFill="1" applyBorder="1" applyAlignment="1">
      <alignment horizontal="justify" vertical="center" wrapText="1" readingOrder="1"/>
    </xf>
    <xf numFmtId="3" fontId="105" fillId="0" borderId="67" xfId="0" applyNumberFormat="1" applyFont="1" applyFill="1" applyBorder="1" applyAlignment="1"/>
    <xf numFmtId="3" fontId="105" fillId="0" borderId="67" xfId="0" applyNumberFormat="1" applyFont="1" applyFill="1" applyBorder="1" applyAlignment="1">
      <alignment horizontal="right"/>
    </xf>
    <xf numFmtId="43" fontId="114" fillId="0" borderId="67" xfId="12" applyNumberFormat="1" applyFont="1" applyFill="1" applyBorder="1" applyAlignment="1">
      <alignment horizontal="center"/>
    </xf>
    <xf numFmtId="4" fontId="3" fillId="0" borderId="0" xfId="1817" applyNumberFormat="1" applyFont="1" applyAlignment="1">
      <alignment horizontal="center"/>
    </xf>
    <xf numFmtId="4" fontId="3" fillId="0" borderId="0" xfId="1817" applyNumberFormat="1" applyFont="1" applyAlignment="1">
      <alignment horizontal="center"/>
    </xf>
    <xf numFmtId="4" fontId="3" fillId="0" borderId="0" xfId="1817" applyNumberFormat="1" applyFont="1" applyBorder="1" applyAlignment="1">
      <alignment horizontal="center" vertical="center"/>
    </xf>
    <xf numFmtId="4" fontId="6" fillId="0" borderId="66" xfId="1817" applyNumberFormat="1" applyFont="1" applyFill="1" applyBorder="1" applyAlignment="1">
      <alignment horizontal="center" vertical="center" wrapText="1"/>
    </xf>
    <xf numFmtId="4" fontId="6" fillId="0" borderId="66" xfId="1817" applyNumberFormat="1" applyFont="1" applyFill="1" applyBorder="1" applyAlignment="1">
      <alignment horizontal="center" wrapText="1"/>
    </xf>
    <xf numFmtId="43" fontId="6" fillId="0" borderId="66" xfId="12" applyFont="1" applyFill="1" applyBorder="1" applyAlignment="1">
      <alignment horizontal="center" vertical="center" wrapText="1"/>
    </xf>
    <xf numFmtId="4" fontId="6" fillId="0" borderId="0" xfId="1817" applyNumberFormat="1" applyFont="1" applyFill="1" applyBorder="1" applyAlignment="1">
      <alignment horizontal="center" vertical="center" wrapText="1"/>
    </xf>
    <xf numFmtId="4" fontId="6" fillId="0" borderId="73" xfId="1817" applyNumberFormat="1" applyFont="1" applyFill="1" applyBorder="1" applyAlignment="1">
      <alignment horizontal="center" vertical="center" wrapText="1"/>
    </xf>
    <xf numFmtId="4" fontId="6" fillId="0" borderId="0" xfId="1817" applyNumberFormat="1" applyFont="1" applyFill="1" applyBorder="1" applyAlignment="1">
      <alignment horizontal="center" vertical="center" wrapText="1"/>
    </xf>
    <xf numFmtId="4" fontId="6" fillId="0" borderId="67" xfId="1817" applyNumberFormat="1" applyFont="1" applyFill="1" applyBorder="1" applyAlignment="1">
      <alignment horizontal="center" vertical="center" wrapText="1"/>
    </xf>
    <xf numFmtId="4" fontId="2" fillId="0" borderId="67" xfId="1817" applyNumberFormat="1" applyFill="1" applyBorder="1" applyAlignment="1">
      <alignment horizontal="center" vertical="center" wrapText="1"/>
    </xf>
    <xf numFmtId="43" fontId="8" fillId="0" borderId="67" xfId="12" applyFont="1" applyFill="1" applyBorder="1" applyAlignment="1">
      <alignment horizontal="center" vertical="center" wrapText="1"/>
    </xf>
    <xf numFmtId="4" fontId="3" fillId="61" borderId="66" xfId="1817" applyNumberFormat="1" applyFont="1" applyFill="1" applyBorder="1" applyAlignment="1">
      <alignment vertical="center" wrapText="1"/>
    </xf>
    <xf numFmtId="3" fontId="3" fillId="61" borderId="66" xfId="1817" applyNumberFormat="1" applyFont="1" applyFill="1" applyBorder="1" applyAlignment="1">
      <alignment horizontal="right" vertical="center"/>
    </xf>
    <xf numFmtId="4" fontId="8" fillId="0" borderId="64" xfId="1817" applyNumberFormat="1" applyFont="1" applyBorder="1"/>
    <xf numFmtId="3" fontId="2" fillId="0" borderId="64" xfId="1817" applyNumberFormat="1" applyFont="1" applyBorder="1"/>
    <xf numFmtId="4" fontId="2" fillId="0" borderId="64" xfId="1817" applyNumberFormat="1" applyFont="1" applyBorder="1"/>
    <xf numFmtId="3" fontId="8" fillId="0" borderId="64" xfId="1817" applyNumberFormat="1" applyFont="1" applyBorder="1"/>
    <xf numFmtId="3" fontId="8" fillId="0" borderId="64" xfId="12" applyNumberFormat="1" applyFont="1" applyBorder="1" applyAlignment="1">
      <alignment horizontal="right"/>
    </xf>
    <xf numFmtId="0" fontId="105" fillId="61" borderId="63" xfId="0" applyFont="1" applyFill="1" applyBorder="1"/>
    <xf numFmtId="3" fontId="105" fillId="61" borderId="63" xfId="12" applyNumberFormat="1" applyFont="1" applyFill="1" applyBorder="1"/>
    <xf numFmtId="0" fontId="105" fillId="61" borderId="0" xfId="0" applyFont="1" applyFill="1" applyBorder="1"/>
    <xf numFmtId="3" fontId="105" fillId="61" borderId="0" xfId="12" applyNumberFormat="1" applyFont="1" applyFill="1" applyBorder="1"/>
    <xf numFmtId="0" fontId="105" fillId="61" borderId="0" xfId="0" applyFont="1" applyFill="1" applyBorder="1" applyAlignment="1">
      <alignment wrapText="1"/>
    </xf>
    <xf numFmtId="0" fontId="115" fillId="0" borderId="67" xfId="0" applyFont="1" applyBorder="1"/>
    <xf numFmtId="3" fontId="105" fillId="0" borderId="67" xfId="12" applyNumberFormat="1" applyFont="1" applyBorder="1"/>
    <xf numFmtId="0" fontId="119" fillId="0" borderId="66" xfId="0" applyFont="1" applyBorder="1" applyAlignment="1">
      <alignment horizontal="left" vertical="center" wrapText="1"/>
    </xf>
    <xf numFmtId="0" fontId="117" fillId="0" borderId="66" xfId="0" applyFont="1" applyBorder="1" applyAlignment="1">
      <alignment horizontal="left" vertical="center" wrapText="1"/>
    </xf>
    <xf numFmtId="0" fontId="117" fillId="0" borderId="0" xfId="0" applyFont="1" applyBorder="1" applyAlignment="1">
      <alignment horizontal="left" vertical="center" wrapText="1"/>
    </xf>
    <xf numFmtId="0" fontId="108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15" fillId="0" borderId="75" xfId="0" applyFont="1" applyBorder="1"/>
    <xf numFmtId="0" fontId="3" fillId="65" borderId="0" xfId="0" applyFont="1" applyFill="1" applyBorder="1" applyAlignment="1">
      <alignment horizontal="center" vertical="center"/>
    </xf>
    <xf numFmtId="0" fontId="114" fillId="65" borderId="1" xfId="0" applyFont="1" applyFill="1" applyBorder="1" applyAlignment="1">
      <alignment horizontal="center"/>
    </xf>
    <xf numFmtId="0" fontId="3" fillId="65" borderId="0" xfId="0" applyFont="1" applyFill="1" applyBorder="1" applyAlignment="1">
      <alignment horizontal="center" vertical="center" wrapText="1"/>
    </xf>
    <xf numFmtId="0" fontId="3" fillId="65" borderId="0" xfId="0" applyFont="1" applyFill="1" applyBorder="1" applyAlignment="1">
      <alignment horizontal="center" vertical="center" wrapText="1"/>
    </xf>
    <xf numFmtId="0" fontId="3" fillId="0" borderId="76" xfId="0" applyFont="1" applyFill="1" applyBorder="1" applyAlignment="1">
      <alignment horizontal="center" vertical="center" wrapText="1"/>
    </xf>
    <xf numFmtId="0" fontId="3" fillId="65" borderId="0" xfId="0" applyFont="1" applyFill="1" applyBorder="1" applyAlignment="1">
      <alignment horizontal="left" vertical="center"/>
    </xf>
    <xf numFmtId="0" fontId="3" fillId="65" borderId="0" xfId="0" applyFont="1" applyFill="1" applyBorder="1" applyAlignment="1">
      <alignment horizontal="left" vertical="center" wrapText="1"/>
    </xf>
    <xf numFmtId="170" fontId="3" fillId="65" borderId="0" xfId="0" applyNumberFormat="1" applyFont="1" applyFill="1" applyBorder="1" applyAlignment="1">
      <alignment horizontal="right" vertical="center" wrapText="1"/>
    </xf>
    <xf numFmtId="43" fontId="117" fillId="0" borderId="0" xfId="12" applyFont="1" applyFill="1"/>
    <xf numFmtId="43" fontId="115" fillId="0" borderId="0" xfId="0" applyNumberFormat="1" applyFont="1" applyFill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right" vertical="top" wrapText="1"/>
    </xf>
    <xf numFmtId="43" fontId="117" fillId="0" borderId="0" xfId="0" applyNumberFormat="1" applyFont="1" applyFill="1" applyAlignment="1">
      <alignment vertical="center"/>
    </xf>
    <xf numFmtId="2" fontId="115" fillId="0" borderId="0" xfId="0" applyNumberFormat="1" applyFont="1" applyFill="1" applyAlignment="1">
      <alignment vertical="center"/>
    </xf>
    <xf numFmtId="0" fontId="3" fillId="66" borderId="77" xfId="0" applyFont="1" applyFill="1" applyBorder="1" applyAlignment="1">
      <alignment horizontal="left" vertical="center"/>
    </xf>
    <xf numFmtId="0" fontId="3" fillId="66" borderId="77" xfId="0" applyFont="1" applyFill="1" applyBorder="1" applyAlignment="1">
      <alignment vertical="center" wrapText="1"/>
    </xf>
    <xf numFmtId="170" fontId="3" fillId="66" borderId="77" xfId="0" applyNumberFormat="1" applyFont="1" applyFill="1" applyBorder="1" applyAlignment="1">
      <alignment horizontal="right" vertical="top" wrapText="1"/>
    </xf>
    <xf numFmtId="0" fontId="3" fillId="0" borderId="70" xfId="0" applyFont="1" applyFill="1" applyBorder="1" applyAlignment="1">
      <alignment horizontal="left" vertical="center"/>
    </xf>
    <xf numFmtId="0" fontId="3" fillId="0" borderId="70" xfId="0" applyFont="1" applyFill="1" applyBorder="1" applyAlignment="1">
      <alignment horizontal="left" vertical="center" wrapText="1"/>
    </xf>
    <xf numFmtId="170" fontId="3" fillId="0" borderId="70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170" fontId="3" fillId="0" borderId="1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vertical="center"/>
    </xf>
    <xf numFmtId="0" fontId="105" fillId="0" borderId="0" xfId="0" applyFont="1" applyFill="1"/>
    <xf numFmtId="170" fontId="4" fillId="0" borderId="0" xfId="0" applyNumberFormat="1" applyFont="1" applyFill="1" applyBorder="1" applyAlignment="1">
      <alignment horizontal="right" vertical="center" wrapText="1"/>
    </xf>
    <xf numFmtId="170" fontId="4" fillId="0" borderId="0" xfId="12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170" fontId="3" fillId="0" borderId="1" xfId="0" applyNumberFormat="1" applyFont="1" applyFill="1" applyBorder="1" applyAlignment="1">
      <alignment horizontal="right" vertical="center" wrapText="1"/>
    </xf>
    <xf numFmtId="0" fontId="105" fillId="0" borderId="15" xfId="0" applyFont="1" applyFill="1" applyBorder="1" applyAlignment="1">
      <alignment vertical="center" wrapText="1"/>
    </xf>
    <xf numFmtId="170" fontId="105" fillId="0" borderId="15" xfId="12" applyNumberFormat="1" applyFont="1" applyFill="1" applyBorder="1" applyAlignment="1">
      <alignment vertical="center" wrapText="1"/>
    </xf>
    <xf numFmtId="170" fontId="105" fillId="0" borderId="0" xfId="1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78" xfId="0" applyFont="1" applyFill="1" applyBorder="1" applyAlignment="1">
      <alignment horizontal="left" vertical="center"/>
    </xf>
    <xf numFmtId="0" fontId="3" fillId="0" borderId="78" xfId="0" applyFont="1" applyFill="1" applyBorder="1" applyAlignment="1">
      <alignment horizontal="left" vertical="center" wrapText="1"/>
    </xf>
    <xf numFmtId="170" fontId="3" fillId="0" borderId="78" xfId="0" applyNumberFormat="1" applyFont="1" applyFill="1" applyBorder="1" applyAlignment="1">
      <alignment horizontal="right" vertical="center" wrapText="1"/>
    </xf>
    <xf numFmtId="43" fontId="115" fillId="0" borderId="0" xfId="12" applyFont="1" applyFill="1"/>
    <xf numFmtId="0" fontId="105" fillId="0" borderId="0" xfId="0" applyFont="1" applyFill="1" applyAlignment="1">
      <alignment wrapText="1"/>
    </xf>
    <xf numFmtId="0" fontId="8" fillId="0" borderId="79" xfId="0" applyFont="1" applyBorder="1"/>
    <xf numFmtId="170" fontId="8" fillId="0" borderId="79" xfId="1695" applyNumberFormat="1" applyFont="1" applyBorder="1" applyAlignment="1">
      <alignment horizontal="right" vertical="center" wrapText="1"/>
    </xf>
    <xf numFmtId="170" fontId="8" fillId="0" borderId="79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 vertical="center"/>
    </xf>
    <xf numFmtId="43" fontId="6" fillId="0" borderId="0" xfId="0" applyNumberFormat="1" applyFont="1" applyFill="1" applyBorder="1" applyAlignment="1">
      <alignment horizontal="center" vertical="center" wrapText="1"/>
    </xf>
    <xf numFmtId="0" fontId="115" fillId="0" borderId="0" xfId="0" applyFont="1" applyFill="1" applyBorder="1"/>
    <xf numFmtId="0" fontId="2" fillId="0" borderId="0" xfId="49" applyFont="1"/>
    <xf numFmtId="0" fontId="121" fillId="0" borderId="0" xfId="49" applyFont="1" applyAlignment="1">
      <alignment horizontal="left" indent="6"/>
    </xf>
    <xf numFmtId="0" fontId="122" fillId="0" borderId="0" xfId="49" applyFont="1" applyAlignment="1"/>
    <xf numFmtId="0" fontId="123" fillId="0" borderId="0" xfId="49" applyFont="1" applyAlignment="1">
      <alignment horizontal="left" indent="6"/>
    </xf>
    <xf numFmtId="0" fontId="124" fillId="0" borderId="0" xfId="49" applyFont="1" applyAlignment="1"/>
    <xf numFmtId="0" fontId="125" fillId="0" borderId="0" xfId="49" applyFont="1" applyAlignment="1">
      <alignment horizontal="left" indent="6"/>
    </xf>
    <xf numFmtId="0" fontId="126" fillId="0" borderId="0" xfId="49" applyFont="1" applyAlignment="1">
      <alignment horizontal="left" indent="12"/>
    </xf>
    <xf numFmtId="0" fontId="34" fillId="0" borderId="0" xfId="49" applyFont="1" applyAlignment="1">
      <alignment horizontal="center"/>
    </xf>
    <xf numFmtId="0" fontId="34" fillId="0" borderId="0" xfId="49" applyFont="1" applyAlignment="1"/>
    <xf numFmtId="0" fontId="33" fillId="67" borderId="46" xfId="0" applyFont="1" applyFill="1" applyBorder="1" applyAlignment="1">
      <alignment horizontal="center" vertical="center" wrapText="1"/>
    </xf>
    <xf numFmtId="0" fontId="33" fillId="67" borderId="3" xfId="0" applyFont="1" applyFill="1" applyBorder="1" applyAlignment="1">
      <alignment horizontal="center" vertical="center" wrapText="1"/>
    </xf>
    <xf numFmtId="0" fontId="33" fillId="67" borderId="4" xfId="0" applyFont="1" applyFill="1" applyBorder="1" applyAlignment="1">
      <alignment horizontal="center" vertical="center" wrapText="1"/>
    </xf>
    <xf numFmtId="0" fontId="33" fillId="67" borderId="7" xfId="0" applyFont="1" applyFill="1" applyBorder="1" applyAlignment="1">
      <alignment horizontal="center" vertical="center" wrapText="1"/>
    </xf>
    <xf numFmtId="0" fontId="33" fillId="67" borderId="8" xfId="0" applyFont="1" applyFill="1" applyBorder="1" applyAlignment="1">
      <alignment horizontal="center" vertical="center" wrapText="1"/>
    </xf>
    <xf numFmtId="0" fontId="127" fillId="67" borderId="11" xfId="0" applyFont="1" applyFill="1" applyBorder="1" applyAlignment="1">
      <alignment horizontal="center" vertical="center" wrapText="1"/>
    </xf>
    <xf numFmtId="0" fontId="33" fillId="67" borderId="10" xfId="0" applyFont="1" applyFill="1" applyBorder="1" applyAlignment="1">
      <alignment horizontal="center" vertical="center" wrapText="1"/>
    </xf>
    <xf numFmtId="0" fontId="127" fillId="67" borderId="11" xfId="0" quotePrefix="1" applyFont="1" applyFill="1" applyBorder="1" applyAlignment="1">
      <alignment horizontal="center" vertical="center" wrapText="1"/>
    </xf>
    <xf numFmtId="0" fontId="0" fillId="0" borderId="11" xfId="0" applyFont="1" applyFill="1" applyBorder="1"/>
    <xf numFmtId="0" fontId="128" fillId="0" borderId="11" xfId="0" applyFont="1" applyFill="1" applyBorder="1" applyAlignment="1">
      <alignment horizontal="left" vertical="center" wrapText="1"/>
    </xf>
    <xf numFmtId="41" fontId="1" fillId="0" borderId="11" xfId="12" applyNumberFormat="1" applyFont="1" applyFill="1" applyBorder="1" applyAlignment="1">
      <alignment vertical="center"/>
    </xf>
    <xf numFmtId="41" fontId="1" fillId="0" borderId="11" xfId="61" applyNumberFormat="1" applyFont="1" applyFill="1" applyBorder="1" applyAlignment="1">
      <alignment vertical="center"/>
    </xf>
    <xf numFmtId="41" fontId="1" fillId="0" borderId="11" xfId="12" applyNumberFormat="1" applyFont="1" applyFill="1" applyBorder="1" applyAlignment="1">
      <alignment horizontal="center" vertical="center"/>
    </xf>
    <xf numFmtId="0" fontId="128" fillId="0" borderId="11" xfId="0" applyFont="1" applyFill="1" applyBorder="1" applyAlignment="1">
      <alignment horizontal="left" vertical="center" wrapText="1" indent="2"/>
    </xf>
    <xf numFmtId="0" fontId="33" fillId="67" borderId="11" xfId="0" applyFont="1" applyFill="1" applyBorder="1" applyAlignment="1">
      <alignment horizontal="center"/>
    </xf>
    <xf numFmtId="41" fontId="33" fillId="67" borderId="11" xfId="12" applyNumberFormat="1" applyFont="1" applyFill="1" applyBorder="1" applyAlignment="1">
      <alignment vertical="center"/>
    </xf>
    <xf numFmtId="41" fontId="33" fillId="67" borderId="46" xfId="12" applyNumberFormat="1" applyFont="1" applyFill="1" applyBorder="1" applyAlignment="1">
      <alignment horizontal="center" vertical="center"/>
    </xf>
    <xf numFmtId="0" fontId="33" fillId="67" borderId="3" xfId="0" applyFont="1" applyFill="1" applyBorder="1" applyAlignment="1">
      <alignment horizontal="center"/>
    </xf>
    <xf numFmtId="0" fontId="33" fillId="67" borderId="7" xfId="0" applyFont="1" applyFill="1" applyBorder="1" applyAlignment="1">
      <alignment horizontal="center"/>
    </xf>
    <xf numFmtId="41" fontId="33" fillId="67" borderId="10" xfId="12" applyNumberFormat="1" applyFont="1" applyFill="1" applyBorder="1" applyAlignment="1">
      <alignment horizontal="center" vertical="center"/>
    </xf>
    <xf numFmtId="41" fontId="0" fillId="0" borderId="0" xfId="0" applyNumberFormat="1"/>
    <xf numFmtId="0" fontId="33" fillId="67" borderId="3" xfId="0" applyNumberFormat="1" applyFont="1" applyFill="1" applyBorder="1" applyAlignment="1">
      <alignment horizontal="center" vertical="center" wrapText="1"/>
    </xf>
    <xf numFmtId="0" fontId="33" fillId="67" borderId="4" xfId="0" applyNumberFormat="1" applyFont="1" applyFill="1" applyBorder="1" applyAlignment="1">
      <alignment horizontal="center" vertical="center" wrapText="1"/>
    </xf>
    <xf numFmtId="0" fontId="33" fillId="67" borderId="7" xfId="0" applyNumberFormat="1" applyFont="1" applyFill="1" applyBorder="1" applyAlignment="1">
      <alignment horizontal="center" vertical="center" wrapText="1"/>
    </xf>
    <xf numFmtId="0" fontId="127" fillId="0" borderId="11" xfId="0" applyFont="1" applyFill="1" applyBorder="1" applyAlignment="1">
      <alignment horizontal="left" vertical="center" wrapText="1"/>
    </xf>
    <xf numFmtId="41" fontId="33" fillId="0" borderId="11" xfId="12" applyNumberFormat="1" applyFont="1" applyFill="1" applyBorder="1" applyAlignment="1">
      <alignment vertical="center"/>
    </xf>
    <xf numFmtId="0" fontId="128" fillId="0" borderId="11" xfId="0" applyFont="1" applyFill="1" applyBorder="1" applyAlignment="1">
      <alignment horizontal="left" vertical="center" wrapText="1" indent="4"/>
    </xf>
    <xf numFmtId="41" fontId="0" fillId="0" borderId="11" xfId="12" applyNumberFormat="1" applyFont="1" applyFill="1" applyBorder="1" applyAlignment="1">
      <alignment horizontal="center" vertical="center"/>
    </xf>
    <xf numFmtId="0" fontId="33" fillId="67" borderId="3" xfId="0" applyFont="1" applyFill="1" applyBorder="1" applyAlignment="1">
      <alignment horizontal="center" vertical="center"/>
    </xf>
    <xf numFmtId="0" fontId="33" fillId="67" borderId="7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41" fontId="33" fillId="0" borderId="0" xfId="12" applyNumberFormat="1" applyFont="1" applyFill="1" applyBorder="1" applyAlignment="1">
      <alignment horizontal="center" vertical="center"/>
    </xf>
    <xf numFmtId="0" fontId="129" fillId="0" borderId="0" xfId="0" applyFont="1"/>
  </cellXfs>
  <cellStyles count="2520">
    <cellStyle name="          _x000d__x000a_386grabber=VGA.3GR_x000d__x000a_" xfId="65"/>
    <cellStyle name="=C:\WINNT\SYSTEM32\COMMAND.COM" xfId="66"/>
    <cellStyle name="=C:\WINNT\SYSTEM32\COMMAND.COM 2" xfId="67"/>
    <cellStyle name="=C:\WINNT\SYSTEM32\COMMAND.COM 3" xfId="68"/>
    <cellStyle name="=C:\WINNT\SYSTEM32\COMMAND.COM_PEF por ramos y edos 100209b" xfId="69"/>
    <cellStyle name="20% - Accent1 2" xfId="70"/>
    <cellStyle name="20% - Accent2 2" xfId="71"/>
    <cellStyle name="20% - Accent3 2" xfId="72"/>
    <cellStyle name="20% - Accent4 2" xfId="73"/>
    <cellStyle name="20% - Accent5 2" xfId="74"/>
    <cellStyle name="20% - Accent6 2" xfId="75"/>
    <cellStyle name="20% - Énfasis1 2" xfId="76"/>
    <cellStyle name="20% - Énfasis1 2 10" xfId="77"/>
    <cellStyle name="20% - Énfasis1 2 11" xfId="78"/>
    <cellStyle name="20% - Énfasis1 2 12" xfId="79"/>
    <cellStyle name="20% - Énfasis1 2 13" xfId="80"/>
    <cellStyle name="20% - Énfasis1 2 2" xfId="81"/>
    <cellStyle name="20% - Énfasis1 2 2 2" xfId="82"/>
    <cellStyle name="20% - Énfasis1 2 3" xfId="83"/>
    <cellStyle name="20% - Énfasis1 2 4" xfId="84"/>
    <cellStyle name="20% - Énfasis1 2 5" xfId="85"/>
    <cellStyle name="20% - Énfasis1 2 6" xfId="86"/>
    <cellStyle name="20% - Énfasis1 2 7" xfId="87"/>
    <cellStyle name="20% - Énfasis1 2 8" xfId="88"/>
    <cellStyle name="20% - Énfasis1 2 9" xfId="89"/>
    <cellStyle name="20% - Énfasis1 3" xfId="90"/>
    <cellStyle name="20% - Énfasis1 3 10" xfId="91"/>
    <cellStyle name="20% - Énfasis1 3 11" xfId="92"/>
    <cellStyle name="20% - Énfasis1 3 12" xfId="93"/>
    <cellStyle name="20% - Énfasis1 3 13" xfId="94"/>
    <cellStyle name="20% - Énfasis1 3 2" xfId="95"/>
    <cellStyle name="20% - Énfasis1 3 3" xfId="96"/>
    <cellStyle name="20% - Énfasis1 3 4" xfId="97"/>
    <cellStyle name="20% - Énfasis1 3 5" xfId="98"/>
    <cellStyle name="20% - Énfasis1 3 6" xfId="99"/>
    <cellStyle name="20% - Énfasis1 3 7" xfId="100"/>
    <cellStyle name="20% - Énfasis1 3 8" xfId="101"/>
    <cellStyle name="20% - Énfasis1 3 9" xfId="102"/>
    <cellStyle name="20% - Énfasis1 4 10" xfId="103"/>
    <cellStyle name="20% - Énfasis1 4 11" xfId="104"/>
    <cellStyle name="20% - Énfasis1 4 12" xfId="105"/>
    <cellStyle name="20% - Énfasis1 4 13" xfId="106"/>
    <cellStyle name="20% - Énfasis1 4 2" xfId="107"/>
    <cellStyle name="20% - Énfasis1 4 3" xfId="108"/>
    <cellStyle name="20% - Énfasis1 4 4" xfId="109"/>
    <cellStyle name="20% - Énfasis1 4 5" xfId="110"/>
    <cellStyle name="20% - Énfasis1 4 6" xfId="111"/>
    <cellStyle name="20% - Énfasis1 4 7" xfId="112"/>
    <cellStyle name="20% - Énfasis1 4 8" xfId="113"/>
    <cellStyle name="20% - Énfasis1 4 9" xfId="114"/>
    <cellStyle name="20% - Énfasis1 5 10" xfId="115"/>
    <cellStyle name="20% - Énfasis1 5 11" xfId="116"/>
    <cellStyle name="20% - Énfasis1 5 12" xfId="117"/>
    <cellStyle name="20% - Énfasis1 5 2" xfId="118"/>
    <cellStyle name="20% - Énfasis1 5 3" xfId="119"/>
    <cellStyle name="20% - Énfasis1 5 4" xfId="120"/>
    <cellStyle name="20% - Énfasis1 5 5" xfId="121"/>
    <cellStyle name="20% - Énfasis1 5 6" xfId="122"/>
    <cellStyle name="20% - Énfasis1 5 7" xfId="123"/>
    <cellStyle name="20% - Énfasis1 5 8" xfId="124"/>
    <cellStyle name="20% - Énfasis1 5 9" xfId="125"/>
    <cellStyle name="20% - Énfasis2 2" xfId="126"/>
    <cellStyle name="20% - Énfasis2 2 10" xfId="127"/>
    <cellStyle name="20% - Énfasis2 2 11" xfId="128"/>
    <cellStyle name="20% - Énfasis2 2 12" xfId="129"/>
    <cellStyle name="20% - Énfasis2 2 13" xfId="130"/>
    <cellStyle name="20% - Énfasis2 2 2" xfId="131"/>
    <cellStyle name="20% - Énfasis2 2 2 2" xfId="132"/>
    <cellStyle name="20% - Énfasis2 2 3" xfId="133"/>
    <cellStyle name="20% - Énfasis2 2 4" xfId="134"/>
    <cellStyle name="20% - Énfasis2 2 5" xfId="135"/>
    <cellStyle name="20% - Énfasis2 2 6" xfId="136"/>
    <cellStyle name="20% - Énfasis2 2 7" xfId="137"/>
    <cellStyle name="20% - Énfasis2 2 8" xfId="138"/>
    <cellStyle name="20% - Énfasis2 2 9" xfId="139"/>
    <cellStyle name="20% - Énfasis2 3" xfId="140"/>
    <cellStyle name="20% - Énfasis2 3 10" xfId="141"/>
    <cellStyle name="20% - Énfasis2 3 11" xfId="142"/>
    <cellStyle name="20% - Énfasis2 3 12" xfId="143"/>
    <cellStyle name="20% - Énfasis2 3 13" xfId="144"/>
    <cellStyle name="20% - Énfasis2 3 2" xfId="145"/>
    <cellStyle name="20% - Énfasis2 3 3" xfId="146"/>
    <cellStyle name="20% - Énfasis2 3 4" xfId="147"/>
    <cellStyle name="20% - Énfasis2 3 5" xfId="148"/>
    <cellStyle name="20% - Énfasis2 3 6" xfId="149"/>
    <cellStyle name="20% - Énfasis2 3 7" xfId="150"/>
    <cellStyle name="20% - Énfasis2 3 8" xfId="151"/>
    <cellStyle name="20% - Énfasis2 3 9" xfId="152"/>
    <cellStyle name="20% - Énfasis2 4 10" xfId="153"/>
    <cellStyle name="20% - Énfasis2 4 11" xfId="154"/>
    <cellStyle name="20% - Énfasis2 4 12" xfId="155"/>
    <cellStyle name="20% - Énfasis2 4 13" xfId="156"/>
    <cellStyle name="20% - Énfasis2 4 2" xfId="157"/>
    <cellStyle name="20% - Énfasis2 4 3" xfId="158"/>
    <cellStyle name="20% - Énfasis2 4 4" xfId="159"/>
    <cellStyle name="20% - Énfasis2 4 5" xfId="160"/>
    <cellStyle name="20% - Énfasis2 4 6" xfId="161"/>
    <cellStyle name="20% - Énfasis2 4 7" xfId="162"/>
    <cellStyle name="20% - Énfasis2 4 8" xfId="163"/>
    <cellStyle name="20% - Énfasis2 4 9" xfId="164"/>
    <cellStyle name="20% - Énfasis2 5 10" xfId="165"/>
    <cellStyle name="20% - Énfasis2 5 11" xfId="166"/>
    <cellStyle name="20% - Énfasis2 5 12" xfId="167"/>
    <cellStyle name="20% - Énfasis2 5 2" xfId="168"/>
    <cellStyle name="20% - Énfasis2 5 3" xfId="169"/>
    <cellStyle name="20% - Énfasis2 5 4" xfId="170"/>
    <cellStyle name="20% - Énfasis2 5 5" xfId="171"/>
    <cellStyle name="20% - Énfasis2 5 6" xfId="172"/>
    <cellStyle name="20% - Énfasis2 5 7" xfId="173"/>
    <cellStyle name="20% - Énfasis2 5 8" xfId="174"/>
    <cellStyle name="20% - Énfasis2 5 9" xfId="175"/>
    <cellStyle name="20% - Énfasis3 2" xfId="176"/>
    <cellStyle name="20% - Énfasis3 2 10" xfId="177"/>
    <cellStyle name="20% - Énfasis3 2 11" xfId="178"/>
    <cellStyle name="20% - Énfasis3 2 12" xfId="179"/>
    <cellStyle name="20% - Énfasis3 2 13" xfId="180"/>
    <cellStyle name="20% - Énfasis3 2 2" xfId="181"/>
    <cellStyle name="20% - Énfasis3 2 2 2" xfId="182"/>
    <cellStyle name="20% - Énfasis3 2 3" xfId="183"/>
    <cellStyle name="20% - Énfasis3 2 4" xfId="184"/>
    <cellStyle name="20% - Énfasis3 2 5" xfId="185"/>
    <cellStyle name="20% - Énfasis3 2 6" xfId="186"/>
    <cellStyle name="20% - Énfasis3 2 7" xfId="187"/>
    <cellStyle name="20% - Énfasis3 2 8" xfId="188"/>
    <cellStyle name="20% - Énfasis3 2 9" xfId="189"/>
    <cellStyle name="20% - Énfasis3 3" xfId="190"/>
    <cellStyle name="20% - Énfasis3 3 10" xfId="191"/>
    <cellStyle name="20% - Énfasis3 3 11" xfId="192"/>
    <cellStyle name="20% - Énfasis3 3 12" xfId="193"/>
    <cellStyle name="20% - Énfasis3 3 13" xfId="194"/>
    <cellStyle name="20% - Énfasis3 3 2" xfId="195"/>
    <cellStyle name="20% - Énfasis3 3 3" xfId="196"/>
    <cellStyle name="20% - Énfasis3 3 4" xfId="197"/>
    <cellStyle name="20% - Énfasis3 3 5" xfId="198"/>
    <cellStyle name="20% - Énfasis3 3 6" xfId="199"/>
    <cellStyle name="20% - Énfasis3 3 7" xfId="200"/>
    <cellStyle name="20% - Énfasis3 3 8" xfId="201"/>
    <cellStyle name="20% - Énfasis3 3 9" xfId="202"/>
    <cellStyle name="20% - Énfasis3 4 10" xfId="203"/>
    <cellStyle name="20% - Énfasis3 4 11" xfId="204"/>
    <cellStyle name="20% - Énfasis3 4 12" xfId="205"/>
    <cellStyle name="20% - Énfasis3 4 13" xfId="206"/>
    <cellStyle name="20% - Énfasis3 4 2" xfId="207"/>
    <cellStyle name="20% - Énfasis3 4 3" xfId="208"/>
    <cellStyle name="20% - Énfasis3 4 4" xfId="209"/>
    <cellStyle name="20% - Énfasis3 4 5" xfId="210"/>
    <cellStyle name="20% - Énfasis3 4 6" xfId="211"/>
    <cellStyle name="20% - Énfasis3 4 7" xfId="212"/>
    <cellStyle name="20% - Énfasis3 4 8" xfId="213"/>
    <cellStyle name="20% - Énfasis3 4 9" xfId="214"/>
    <cellStyle name="20% - Énfasis3 5 10" xfId="215"/>
    <cellStyle name="20% - Énfasis3 5 11" xfId="216"/>
    <cellStyle name="20% - Énfasis3 5 12" xfId="217"/>
    <cellStyle name="20% - Énfasis3 5 2" xfId="218"/>
    <cellStyle name="20% - Énfasis3 5 3" xfId="219"/>
    <cellStyle name="20% - Énfasis3 5 4" xfId="220"/>
    <cellStyle name="20% - Énfasis3 5 5" xfId="221"/>
    <cellStyle name="20% - Énfasis3 5 6" xfId="222"/>
    <cellStyle name="20% - Énfasis3 5 7" xfId="223"/>
    <cellStyle name="20% - Énfasis3 5 8" xfId="224"/>
    <cellStyle name="20% - Énfasis3 5 9" xfId="225"/>
    <cellStyle name="20% - Énfasis4 2" xfId="226"/>
    <cellStyle name="20% - Énfasis4 2 10" xfId="227"/>
    <cellStyle name="20% - Énfasis4 2 11" xfId="228"/>
    <cellStyle name="20% - Énfasis4 2 12" xfId="229"/>
    <cellStyle name="20% - Énfasis4 2 13" xfId="230"/>
    <cellStyle name="20% - Énfasis4 2 2" xfId="231"/>
    <cellStyle name="20% - Énfasis4 2 2 2" xfId="232"/>
    <cellStyle name="20% - Énfasis4 2 3" xfId="233"/>
    <cellStyle name="20% - Énfasis4 2 4" xfId="234"/>
    <cellStyle name="20% - Énfasis4 2 5" xfId="235"/>
    <cellStyle name="20% - Énfasis4 2 6" xfId="236"/>
    <cellStyle name="20% - Énfasis4 2 7" xfId="237"/>
    <cellStyle name="20% - Énfasis4 2 8" xfId="238"/>
    <cellStyle name="20% - Énfasis4 2 9" xfId="239"/>
    <cellStyle name="20% - Énfasis4 3" xfId="240"/>
    <cellStyle name="20% - Énfasis4 3 10" xfId="241"/>
    <cellStyle name="20% - Énfasis4 3 11" xfId="242"/>
    <cellStyle name="20% - Énfasis4 3 12" xfId="243"/>
    <cellStyle name="20% - Énfasis4 3 13" xfId="244"/>
    <cellStyle name="20% - Énfasis4 3 2" xfId="245"/>
    <cellStyle name="20% - Énfasis4 3 3" xfId="246"/>
    <cellStyle name="20% - Énfasis4 3 4" xfId="247"/>
    <cellStyle name="20% - Énfasis4 3 5" xfId="248"/>
    <cellStyle name="20% - Énfasis4 3 6" xfId="249"/>
    <cellStyle name="20% - Énfasis4 3 7" xfId="250"/>
    <cellStyle name="20% - Énfasis4 3 8" xfId="251"/>
    <cellStyle name="20% - Énfasis4 3 9" xfId="252"/>
    <cellStyle name="20% - Énfasis4 4 10" xfId="253"/>
    <cellStyle name="20% - Énfasis4 4 11" xfId="254"/>
    <cellStyle name="20% - Énfasis4 4 12" xfId="255"/>
    <cellStyle name="20% - Énfasis4 4 13" xfId="256"/>
    <cellStyle name="20% - Énfasis4 4 2" xfId="257"/>
    <cellStyle name="20% - Énfasis4 4 3" xfId="258"/>
    <cellStyle name="20% - Énfasis4 4 4" xfId="259"/>
    <cellStyle name="20% - Énfasis4 4 5" xfId="260"/>
    <cellStyle name="20% - Énfasis4 4 6" xfId="261"/>
    <cellStyle name="20% - Énfasis4 4 7" xfId="262"/>
    <cellStyle name="20% - Énfasis4 4 8" xfId="263"/>
    <cellStyle name="20% - Énfasis4 4 9" xfId="264"/>
    <cellStyle name="20% - Énfasis4 5 10" xfId="265"/>
    <cellStyle name="20% - Énfasis4 5 11" xfId="266"/>
    <cellStyle name="20% - Énfasis4 5 12" xfId="267"/>
    <cellStyle name="20% - Énfasis4 5 2" xfId="268"/>
    <cellStyle name="20% - Énfasis4 5 3" xfId="269"/>
    <cellStyle name="20% - Énfasis4 5 4" xfId="270"/>
    <cellStyle name="20% - Énfasis4 5 5" xfId="271"/>
    <cellStyle name="20% - Énfasis4 5 6" xfId="272"/>
    <cellStyle name="20% - Énfasis4 5 7" xfId="273"/>
    <cellStyle name="20% - Énfasis4 5 8" xfId="274"/>
    <cellStyle name="20% - Énfasis4 5 9" xfId="275"/>
    <cellStyle name="20% - Énfasis5 2" xfId="276"/>
    <cellStyle name="20% - Énfasis5 2 10" xfId="277"/>
    <cellStyle name="20% - Énfasis5 2 11" xfId="278"/>
    <cellStyle name="20% - Énfasis5 2 12" xfId="279"/>
    <cellStyle name="20% - Énfasis5 2 13" xfId="280"/>
    <cellStyle name="20% - Énfasis5 2 2" xfId="281"/>
    <cellStyle name="20% - Énfasis5 2 2 2" xfId="282"/>
    <cellStyle name="20% - Énfasis5 2 3" xfId="283"/>
    <cellStyle name="20% - Énfasis5 2 4" xfId="284"/>
    <cellStyle name="20% - Énfasis5 2 5" xfId="285"/>
    <cellStyle name="20% - Énfasis5 2 6" xfId="286"/>
    <cellStyle name="20% - Énfasis5 2 7" xfId="287"/>
    <cellStyle name="20% - Énfasis5 2 8" xfId="288"/>
    <cellStyle name="20% - Énfasis5 2 9" xfId="289"/>
    <cellStyle name="20% - Énfasis5 3" xfId="290"/>
    <cellStyle name="20% - Énfasis5 3 10" xfId="291"/>
    <cellStyle name="20% - Énfasis5 3 11" xfId="292"/>
    <cellStyle name="20% - Énfasis5 3 12" xfId="293"/>
    <cellStyle name="20% - Énfasis5 3 13" xfId="294"/>
    <cellStyle name="20% - Énfasis5 3 2" xfId="295"/>
    <cellStyle name="20% - Énfasis5 3 3" xfId="296"/>
    <cellStyle name="20% - Énfasis5 3 4" xfId="297"/>
    <cellStyle name="20% - Énfasis5 3 5" xfId="298"/>
    <cellStyle name="20% - Énfasis5 3 6" xfId="299"/>
    <cellStyle name="20% - Énfasis5 3 7" xfId="300"/>
    <cellStyle name="20% - Énfasis5 3 8" xfId="301"/>
    <cellStyle name="20% - Énfasis5 3 9" xfId="302"/>
    <cellStyle name="20% - Énfasis5 4 10" xfId="303"/>
    <cellStyle name="20% - Énfasis5 4 11" xfId="304"/>
    <cellStyle name="20% - Énfasis5 4 12" xfId="305"/>
    <cellStyle name="20% - Énfasis5 4 13" xfId="306"/>
    <cellStyle name="20% - Énfasis5 4 2" xfId="307"/>
    <cellStyle name="20% - Énfasis5 4 3" xfId="308"/>
    <cellStyle name="20% - Énfasis5 4 4" xfId="309"/>
    <cellStyle name="20% - Énfasis5 4 5" xfId="310"/>
    <cellStyle name="20% - Énfasis5 4 6" xfId="311"/>
    <cellStyle name="20% - Énfasis5 4 7" xfId="312"/>
    <cellStyle name="20% - Énfasis5 4 8" xfId="313"/>
    <cellStyle name="20% - Énfasis5 4 9" xfId="314"/>
    <cellStyle name="20% - Énfasis5 5 10" xfId="315"/>
    <cellStyle name="20% - Énfasis5 5 11" xfId="316"/>
    <cellStyle name="20% - Énfasis5 5 12" xfId="317"/>
    <cellStyle name="20% - Énfasis5 5 2" xfId="318"/>
    <cellStyle name="20% - Énfasis5 5 3" xfId="319"/>
    <cellStyle name="20% - Énfasis5 5 4" xfId="320"/>
    <cellStyle name="20% - Énfasis5 5 5" xfId="321"/>
    <cellStyle name="20% - Énfasis5 5 6" xfId="322"/>
    <cellStyle name="20% - Énfasis5 5 7" xfId="323"/>
    <cellStyle name="20% - Énfasis5 5 8" xfId="324"/>
    <cellStyle name="20% - Énfasis5 5 9" xfId="325"/>
    <cellStyle name="20% - Énfasis6 2" xfId="326"/>
    <cellStyle name="20% - Énfasis6 2 10" xfId="327"/>
    <cellStyle name="20% - Énfasis6 2 11" xfId="328"/>
    <cellStyle name="20% - Énfasis6 2 12" xfId="329"/>
    <cellStyle name="20% - Énfasis6 2 13" xfId="330"/>
    <cellStyle name="20% - Énfasis6 2 2" xfId="331"/>
    <cellStyle name="20% - Énfasis6 2 2 2" xfId="332"/>
    <cellStyle name="20% - Énfasis6 2 3" xfId="333"/>
    <cellStyle name="20% - Énfasis6 2 4" xfId="334"/>
    <cellStyle name="20% - Énfasis6 2 5" xfId="335"/>
    <cellStyle name="20% - Énfasis6 2 6" xfId="336"/>
    <cellStyle name="20% - Énfasis6 2 7" xfId="337"/>
    <cellStyle name="20% - Énfasis6 2 8" xfId="338"/>
    <cellStyle name="20% - Énfasis6 2 9" xfId="339"/>
    <cellStyle name="20% - Énfasis6 3" xfId="340"/>
    <cellStyle name="20% - Énfasis6 3 10" xfId="341"/>
    <cellStyle name="20% - Énfasis6 3 11" xfId="342"/>
    <cellStyle name="20% - Énfasis6 3 12" xfId="343"/>
    <cellStyle name="20% - Énfasis6 3 13" xfId="344"/>
    <cellStyle name="20% - Énfasis6 3 2" xfId="345"/>
    <cellStyle name="20% - Énfasis6 3 3" xfId="346"/>
    <cellStyle name="20% - Énfasis6 3 4" xfId="347"/>
    <cellStyle name="20% - Énfasis6 3 5" xfId="348"/>
    <cellStyle name="20% - Énfasis6 3 6" xfId="349"/>
    <cellStyle name="20% - Énfasis6 3 7" xfId="350"/>
    <cellStyle name="20% - Énfasis6 3 8" xfId="351"/>
    <cellStyle name="20% - Énfasis6 3 9" xfId="352"/>
    <cellStyle name="20% - Énfasis6 4 10" xfId="353"/>
    <cellStyle name="20% - Énfasis6 4 11" xfId="354"/>
    <cellStyle name="20% - Énfasis6 4 12" xfId="355"/>
    <cellStyle name="20% - Énfasis6 4 13" xfId="356"/>
    <cellStyle name="20% - Énfasis6 4 2" xfId="357"/>
    <cellStyle name="20% - Énfasis6 4 3" xfId="358"/>
    <cellStyle name="20% - Énfasis6 4 4" xfId="359"/>
    <cellStyle name="20% - Énfasis6 4 5" xfId="360"/>
    <cellStyle name="20% - Énfasis6 4 6" xfId="361"/>
    <cellStyle name="20% - Énfasis6 4 7" xfId="362"/>
    <cellStyle name="20% - Énfasis6 4 8" xfId="363"/>
    <cellStyle name="20% - Énfasis6 4 9" xfId="364"/>
    <cellStyle name="20% - Énfasis6 5 10" xfId="365"/>
    <cellStyle name="20% - Énfasis6 5 11" xfId="366"/>
    <cellStyle name="20% - Énfasis6 5 12" xfId="367"/>
    <cellStyle name="20% - Énfasis6 5 2" xfId="368"/>
    <cellStyle name="20% - Énfasis6 5 3" xfId="369"/>
    <cellStyle name="20% - Énfasis6 5 4" xfId="370"/>
    <cellStyle name="20% - Énfasis6 5 5" xfId="371"/>
    <cellStyle name="20% - Énfasis6 5 6" xfId="372"/>
    <cellStyle name="20% - Énfasis6 5 7" xfId="373"/>
    <cellStyle name="20% - Énfasis6 5 8" xfId="374"/>
    <cellStyle name="20% - Énfasis6 5 9" xfId="375"/>
    <cellStyle name="40% - Accent1 2" xfId="376"/>
    <cellStyle name="40% - Accent2 2" xfId="377"/>
    <cellStyle name="40% - Accent3 2" xfId="378"/>
    <cellStyle name="40% - Accent4 2" xfId="379"/>
    <cellStyle name="40% - Accent5 2" xfId="380"/>
    <cellStyle name="40% - Accent6 2" xfId="381"/>
    <cellStyle name="40% - Énfasis1 2" xfId="382"/>
    <cellStyle name="40% - Énfasis1 2 10" xfId="383"/>
    <cellStyle name="40% - Énfasis1 2 11" xfId="384"/>
    <cellStyle name="40% - Énfasis1 2 12" xfId="385"/>
    <cellStyle name="40% - Énfasis1 2 13" xfId="386"/>
    <cellStyle name="40% - Énfasis1 2 2" xfId="387"/>
    <cellStyle name="40% - Énfasis1 2 2 2" xfId="388"/>
    <cellStyle name="40% - Énfasis1 2 3" xfId="389"/>
    <cellStyle name="40% - Énfasis1 2 4" xfId="390"/>
    <cellStyle name="40% - Énfasis1 2 5" xfId="391"/>
    <cellStyle name="40% - Énfasis1 2 6" xfId="392"/>
    <cellStyle name="40% - Énfasis1 2 7" xfId="393"/>
    <cellStyle name="40% - Énfasis1 2 8" xfId="394"/>
    <cellStyle name="40% - Énfasis1 2 9" xfId="395"/>
    <cellStyle name="40% - Énfasis1 3" xfId="396"/>
    <cellStyle name="40% - Énfasis1 3 10" xfId="397"/>
    <cellStyle name="40% - Énfasis1 3 11" xfId="398"/>
    <cellStyle name="40% - Énfasis1 3 12" xfId="399"/>
    <cellStyle name="40% - Énfasis1 3 13" xfId="400"/>
    <cellStyle name="40% - Énfasis1 3 2" xfId="401"/>
    <cellStyle name="40% - Énfasis1 3 3" xfId="402"/>
    <cellStyle name="40% - Énfasis1 3 4" xfId="403"/>
    <cellStyle name="40% - Énfasis1 3 5" xfId="404"/>
    <cellStyle name="40% - Énfasis1 3 6" xfId="405"/>
    <cellStyle name="40% - Énfasis1 3 7" xfId="406"/>
    <cellStyle name="40% - Énfasis1 3 8" xfId="407"/>
    <cellStyle name="40% - Énfasis1 3 9" xfId="408"/>
    <cellStyle name="40% - Énfasis1 4 10" xfId="409"/>
    <cellStyle name="40% - Énfasis1 4 11" xfId="410"/>
    <cellStyle name="40% - Énfasis1 4 12" xfId="411"/>
    <cellStyle name="40% - Énfasis1 4 13" xfId="412"/>
    <cellStyle name="40% - Énfasis1 4 2" xfId="413"/>
    <cellStyle name="40% - Énfasis1 4 3" xfId="414"/>
    <cellStyle name="40% - Énfasis1 4 4" xfId="415"/>
    <cellStyle name="40% - Énfasis1 4 5" xfId="416"/>
    <cellStyle name="40% - Énfasis1 4 6" xfId="417"/>
    <cellStyle name="40% - Énfasis1 4 7" xfId="418"/>
    <cellStyle name="40% - Énfasis1 4 8" xfId="419"/>
    <cellStyle name="40% - Énfasis1 4 9" xfId="420"/>
    <cellStyle name="40% - Énfasis1 5 10" xfId="421"/>
    <cellStyle name="40% - Énfasis1 5 11" xfId="422"/>
    <cellStyle name="40% - Énfasis1 5 12" xfId="423"/>
    <cellStyle name="40% - Énfasis1 5 2" xfId="424"/>
    <cellStyle name="40% - Énfasis1 5 3" xfId="425"/>
    <cellStyle name="40% - Énfasis1 5 4" xfId="426"/>
    <cellStyle name="40% - Énfasis1 5 5" xfId="427"/>
    <cellStyle name="40% - Énfasis1 5 6" xfId="428"/>
    <cellStyle name="40% - Énfasis1 5 7" xfId="429"/>
    <cellStyle name="40% - Énfasis1 5 8" xfId="430"/>
    <cellStyle name="40% - Énfasis1 5 9" xfId="431"/>
    <cellStyle name="40% - Énfasis2 2" xfId="432"/>
    <cellStyle name="40% - Énfasis2 2 10" xfId="433"/>
    <cellStyle name="40% - Énfasis2 2 11" xfId="434"/>
    <cellStyle name="40% - Énfasis2 2 12" xfId="435"/>
    <cellStyle name="40% - Énfasis2 2 13" xfId="436"/>
    <cellStyle name="40% - Énfasis2 2 2" xfId="437"/>
    <cellStyle name="40% - Énfasis2 2 2 2" xfId="438"/>
    <cellStyle name="40% - Énfasis2 2 3" xfId="439"/>
    <cellStyle name="40% - Énfasis2 2 4" xfId="440"/>
    <cellStyle name="40% - Énfasis2 2 5" xfId="441"/>
    <cellStyle name="40% - Énfasis2 2 6" xfId="442"/>
    <cellStyle name="40% - Énfasis2 2 7" xfId="443"/>
    <cellStyle name="40% - Énfasis2 2 8" xfId="444"/>
    <cellStyle name="40% - Énfasis2 2 9" xfId="445"/>
    <cellStyle name="40% - Énfasis2 3" xfId="446"/>
    <cellStyle name="40% - Énfasis2 3 10" xfId="447"/>
    <cellStyle name="40% - Énfasis2 3 11" xfId="448"/>
    <cellStyle name="40% - Énfasis2 3 12" xfId="449"/>
    <cellStyle name="40% - Énfasis2 3 13" xfId="450"/>
    <cellStyle name="40% - Énfasis2 3 2" xfId="451"/>
    <cellStyle name="40% - Énfasis2 3 3" xfId="452"/>
    <cellStyle name="40% - Énfasis2 3 4" xfId="453"/>
    <cellStyle name="40% - Énfasis2 3 5" xfId="454"/>
    <cellStyle name="40% - Énfasis2 3 6" xfId="455"/>
    <cellStyle name="40% - Énfasis2 3 7" xfId="456"/>
    <cellStyle name="40% - Énfasis2 3 8" xfId="457"/>
    <cellStyle name="40% - Énfasis2 3 9" xfId="458"/>
    <cellStyle name="40% - Énfasis2 4 10" xfId="459"/>
    <cellStyle name="40% - Énfasis2 4 11" xfId="460"/>
    <cellStyle name="40% - Énfasis2 4 12" xfId="461"/>
    <cellStyle name="40% - Énfasis2 4 13" xfId="462"/>
    <cellStyle name="40% - Énfasis2 4 2" xfId="463"/>
    <cellStyle name="40% - Énfasis2 4 3" xfId="464"/>
    <cellStyle name="40% - Énfasis2 4 4" xfId="465"/>
    <cellStyle name="40% - Énfasis2 4 5" xfId="466"/>
    <cellStyle name="40% - Énfasis2 4 6" xfId="467"/>
    <cellStyle name="40% - Énfasis2 4 7" xfId="468"/>
    <cellStyle name="40% - Énfasis2 4 8" xfId="469"/>
    <cellStyle name="40% - Énfasis2 4 9" xfId="470"/>
    <cellStyle name="40% - Énfasis2 5 10" xfId="471"/>
    <cellStyle name="40% - Énfasis2 5 11" xfId="472"/>
    <cellStyle name="40% - Énfasis2 5 12" xfId="473"/>
    <cellStyle name="40% - Énfasis2 5 2" xfId="474"/>
    <cellStyle name="40% - Énfasis2 5 3" xfId="475"/>
    <cellStyle name="40% - Énfasis2 5 4" xfId="476"/>
    <cellStyle name="40% - Énfasis2 5 5" xfId="477"/>
    <cellStyle name="40% - Énfasis2 5 6" xfId="478"/>
    <cellStyle name="40% - Énfasis2 5 7" xfId="479"/>
    <cellStyle name="40% - Énfasis2 5 8" xfId="480"/>
    <cellStyle name="40% - Énfasis2 5 9" xfId="481"/>
    <cellStyle name="40% - Énfasis3 2" xfId="482"/>
    <cellStyle name="40% - Énfasis3 2 10" xfId="483"/>
    <cellStyle name="40% - Énfasis3 2 11" xfId="484"/>
    <cellStyle name="40% - Énfasis3 2 12" xfId="485"/>
    <cellStyle name="40% - Énfasis3 2 13" xfId="486"/>
    <cellStyle name="40% - Énfasis3 2 2" xfId="487"/>
    <cellStyle name="40% - Énfasis3 2 2 2" xfId="488"/>
    <cellStyle name="40% - Énfasis3 2 3" xfId="489"/>
    <cellStyle name="40% - Énfasis3 2 4" xfId="490"/>
    <cellStyle name="40% - Énfasis3 2 5" xfId="491"/>
    <cellStyle name="40% - Énfasis3 2 6" xfId="492"/>
    <cellStyle name="40% - Énfasis3 2 7" xfId="493"/>
    <cellStyle name="40% - Énfasis3 2 8" xfId="494"/>
    <cellStyle name="40% - Énfasis3 2 9" xfId="495"/>
    <cellStyle name="40% - Énfasis3 3" xfId="496"/>
    <cellStyle name="40% - Énfasis3 3 10" xfId="497"/>
    <cellStyle name="40% - Énfasis3 3 11" xfId="498"/>
    <cellStyle name="40% - Énfasis3 3 12" xfId="499"/>
    <cellStyle name="40% - Énfasis3 3 13" xfId="500"/>
    <cellStyle name="40% - Énfasis3 3 2" xfId="501"/>
    <cellStyle name="40% - Énfasis3 3 3" xfId="502"/>
    <cellStyle name="40% - Énfasis3 3 4" xfId="503"/>
    <cellStyle name="40% - Énfasis3 3 5" xfId="504"/>
    <cellStyle name="40% - Énfasis3 3 6" xfId="505"/>
    <cellStyle name="40% - Énfasis3 3 7" xfId="506"/>
    <cellStyle name="40% - Énfasis3 3 8" xfId="507"/>
    <cellStyle name="40% - Énfasis3 3 9" xfId="508"/>
    <cellStyle name="40% - Énfasis3 4 10" xfId="509"/>
    <cellStyle name="40% - Énfasis3 4 11" xfId="510"/>
    <cellStyle name="40% - Énfasis3 4 12" xfId="511"/>
    <cellStyle name="40% - Énfasis3 4 13" xfId="512"/>
    <cellStyle name="40% - Énfasis3 4 2" xfId="513"/>
    <cellStyle name="40% - Énfasis3 4 3" xfId="514"/>
    <cellStyle name="40% - Énfasis3 4 4" xfId="515"/>
    <cellStyle name="40% - Énfasis3 4 5" xfId="516"/>
    <cellStyle name="40% - Énfasis3 4 6" xfId="517"/>
    <cellStyle name="40% - Énfasis3 4 7" xfId="518"/>
    <cellStyle name="40% - Énfasis3 4 8" xfId="519"/>
    <cellStyle name="40% - Énfasis3 4 9" xfId="520"/>
    <cellStyle name="40% - Énfasis3 5 10" xfId="521"/>
    <cellStyle name="40% - Énfasis3 5 11" xfId="522"/>
    <cellStyle name="40% - Énfasis3 5 12" xfId="523"/>
    <cellStyle name="40% - Énfasis3 5 2" xfId="524"/>
    <cellStyle name="40% - Énfasis3 5 3" xfId="525"/>
    <cellStyle name="40% - Énfasis3 5 4" xfId="526"/>
    <cellStyle name="40% - Énfasis3 5 5" xfId="527"/>
    <cellStyle name="40% - Énfasis3 5 6" xfId="528"/>
    <cellStyle name="40% - Énfasis3 5 7" xfId="529"/>
    <cellStyle name="40% - Énfasis3 5 8" xfId="530"/>
    <cellStyle name="40% - Énfasis3 5 9" xfId="531"/>
    <cellStyle name="40% - Énfasis4 2" xfId="532"/>
    <cellStyle name="40% - Énfasis4 2 10" xfId="533"/>
    <cellStyle name="40% - Énfasis4 2 11" xfId="534"/>
    <cellStyle name="40% - Énfasis4 2 12" xfId="535"/>
    <cellStyle name="40% - Énfasis4 2 13" xfId="536"/>
    <cellStyle name="40% - Énfasis4 2 2" xfId="537"/>
    <cellStyle name="40% - Énfasis4 2 2 2" xfId="538"/>
    <cellStyle name="40% - Énfasis4 2 3" xfId="539"/>
    <cellStyle name="40% - Énfasis4 2 4" xfId="540"/>
    <cellStyle name="40% - Énfasis4 2 5" xfId="541"/>
    <cellStyle name="40% - Énfasis4 2 6" xfId="542"/>
    <cellStyle name="40% - Énfasis4 2 7" xfId="543"/>
    <cellStyle name="40% - Énfasis4 2 8" xfId="544"/>
    <cellStyle name="40% - Énfasis4 2 9" xfId="545"/>
    <cellStyle name="40% - Énfasis4 3" xfId="546"/>
    <cellStyle name="40% - Énfasis4 3 10" xfId="547"/>
    <cellStyle name="40% - Énfasis4 3 11" xfId="548"/>
    <cellStyle name="40% - Énfasis4 3 12" xfId="549"/>
    <cellStyle name="40% - Énfasis4 3 13" xfId="550"/>
    <cellStyle name="40% - Énfasis4 3 2" xfId="551"/>
    <cellStyle name="40% - Énfasis4 3 3" xfId="552"/>
    <cellStyle name="40% - Énfasis4 3 4" xfId="553"/>
    <cellStyle name="40% - Énfasis4 3 5" xfId="554"/>
    <cellStyle name="40% - Énfasis4 3 6" xfId="555"/>
    <cellStyle name="40% - Énfasis4 3 7" xfId="556"/>
    <cellStyle name="40% - Énfasis4 3 8" xfId="557"/>
    <cellStyle name="40% - Énfasis4 3 9" xfId="558"/>
    <cellStyle name="40% - Énfasis4 4 10" xfId="559"/>
    <cellStyle name="40% - Énfasis4 4 11" xfId="560"/>
    <cellStyle name="40% - Énfasis4 4 12" xfId="561"/>
    <cellStyle name="40% - Énfasis4 4 13" xfId="562"/>
    <cellStyle name="40% - Énfasis4 4 2" xfId="563"/>
    <cellStyle name="40% - Énfasis4 4 3" xfId="564"/>
    <cellStyle name="40% - Énfasis4 4 4" xfId="565"/>
    <cellStyle name="40% - Énfasis4 4 5" xfId="566"/>
    <cellStyle name="40% - Énfasis4 4 6" xfId="567"/>
    <cellStyle name="40% - Énfasis4 4 7" xfId="568"/>
    <cellStyle name="40% - Énfasis4 4 8" xfId="569"/>
    <cellStyle name="40% - Énfasis4 4 9" xfId="570"/>
    <cellStyle name="40% - Énfasis4 5 10" xfId="571"/>
    <cellStyle name="40% - Énfasis4 5 11" xfId="572"/>
    <cellStyle name="40% - Énfasis4 5 12" xfId="573"/>
    <cellStyle name="40% - Énfasis4 5 2" xfId="574"/>
    <cellStyle name="40% - Énfasis4 5 3" xfId="575"/>
    <cellStyle name="40% - Énfasis4 5 4" xfId="576"/>
    <cellStyle name="40% - Énfasis4 5 5" xfId="577"/>
    <cellStyle name="40% - Énfasis4 5 6" xfId="578"/>
    <cellStyle name="40% - Énfasis4 5 7" xfId="579"/>
    <cellStyle name="40% - Énfasis4 5 8" xfId="580"/>
    <cellStyle name="40% - Énfasis4 5 9" xfId="581"/>
    <cellStyle name="40% - Énfasis5 2" xfId="582"/>
    <cellStyle name="40% - Énfasis5 2 10" xfId="583"/>
    <cellStyle name="40% - Énfasis5 2 11" xfId="584"/>
    <cellStyle name="40% - Énfasis5 2 12" xfId="585"/>
    <cellStyle name="40% - Énfasis5 2 13" xfId="586"/>
    <cellStyle name="40% - Énfasis5 2 2" xfId="587"/>
    <cellStyle name="40% - Énfasis5 2 2 2" xfId="588"/>
    <cellStyle name="40% - Énfasis5 2 3" xfId="589"/>
    <cellStyle name="40% - Énfasis5 2 4" xfId="590"/>
    <cellStyle name="40% - Énfasis5 2 5" xfId="591"/>
    <cellStyle name="40% - Énfasis5 2 6" xfId="592"/>
    <cellStyle name="40% - Énfasis5 2 7" xfId="593"/>
    <cellStyle name="40% - Énfasis5 2 8" xfId="594"/>
    <cellStyle name="40% - Énfasis5 2 9" xfId="595"/>
    <cellStyle name="40% - Énfasis5 3" xfId="596"/>
    <cellStyle name="40% - Énfasis5 3 10" xfId="597"/>
    <cellStyle name="40% - Énfasis5 3 11" xfId="598"/>
    <cellStyle name="40% - Énfasis5 3 12" xfId="599"/>
    <cellStyle name="40% - Énfasis5 3 13" xfId="600"/>
    <cellStyle name="40% - Énfasis5 3 2" xfId="601"/>
    <cellStyle name="40% - Énfasis5 3 3" xfId="602"/>
    <cellStyle name="40% - Énfasis5 3 4" xfId="603"/>
    <cellStyle name="40% - Énfasis5 3 5" xfId="604"/>
    <cellStyle name="40% - Énfasis5 3 6" xfId="605"/>
    <cellStyle name="40% - Énfasis5 3 7" xfId="606"/>
    <cellStyle name="40% - Énfasis5 3 8" xfId="607"/>
    <cellStyle name="40% - Énfasis5 3 9" xfId="608"/>
    <cellStyle name="40% - Énfasis5 4 10" xfId="609"/>
    <cellStyle name="40% - Énfasis5 4 11" xfId="610"/>
    <cellStyle name="40% - Énfasis5 4 12" xfId="611"/>
    <cellStyle name="40% - Énfasis5 4 13" xfId="612"/>
    <cellStyle name="40% - Énfasis5 4 2" xfId="613"/>
    <cellStyle name="40% - Énfasis5 4 3" xfId="614"/>
    <cellStyle name="40% - Énfasis5 4 4" xfId="615"/>
    <cellStyle name="40% - Énfasis5 4 5" xfId="616"/>
    <cellStyle name="40% - Énfasis5 4 6" xfId="617"/>
    <cellStyle name="40% - Énfasis5 4 7" xfId="618"/>
    <cellStyle name="40% - Énfasis5 4 8" xfId="619"/>
    <cellStyle name="40% - Énfasis5 4 9" xfId="620"/>
    <cellStyle name="40% - Énfasis5 5 10" xfId="621"/>
    <cellStyle name="40% - Énfasis5 5 11" xfId="622"/>
    <cellStyle name="40% - Énfasis5 5 12" xfId="623"/>
    <cellStyle name="40% - Énfasis5 5 2" xfId="624"/>
    <cellStyle name="40% - Énfasis5 5 3" xfId="625"/>
    <cellStyle name="40% - Énfasis5 5 4" xfId="626"/>
    <cellStyle name="40% - Énfasis5 5 5" xfId="627"/>
    <cellStyle name="40% - Énfasis5 5 6" xfId="628"/>
    <cellStyle name="40% - Énfasis5 5 7" xfId="629"/>
    <cellStyle name="40% - Énfasis5 5 8" xfId="630"/>
    <cellStyle name="40% - Énfasis5 5 9" xfId="631"/>
    <cellStyle name="40% - Énfasis6 2" xfId="632"/>
    <cellStyle name="40% - Énfasis6 2 10" xfId="633"/>
    <cellStyle name="40% - Énfasis6 2 11" xfId="634"/>
    <cellStyle name="40% - Énfasis6 2 12" xfId="635"/>
    <cellStyle name="40% - Énfasis6 2 13" xfId="636"/>
    <cellStyle name="40% - Énfasis6 2 2" xfId="637"/>
    <cellStyle name="40% - Énfasis6 2 2 2" xfId="638"/>
    <cellStyle name="40% - Énfasis6 2 2 2 2" xfId="639"/>
    <cellStyle name="40% - Énfasis6 2 3" xfId="640"/>
    <cellStyle name="40% - Énfasis6 2 4" xfId="641"/>
    <cellStyle name="40% - Énfasis6 2 5" xfId="642"/>
    <cellStyle name="40% - Énfasis6 2 6" xfId="643"/>
    <cellStyle name="40% - Énfasis6 2 7" xfId="644"/>
    <cellStyle name="40% - Énfasis6 2 8" xfId="645"/>
    <cellStyle name="40% - Énfasis6 2 9" xfId="646"/>
    <cellStyle name="40% - Énfasis6 3" xfId="647"/>
    <cellStyle name="40% - Énfasis6 3 10" xfId="648"/>
    <cellStyle name="40% - Énfasis6 3 11" xfId="649"/>
    <cellStyle name="40% - Énfasis6 3 12" xfId="650"/>
    <cellStyle name="40% - Énfasis6 3 13" xfId="651"/>
    <cellStyle name="40% - Énfasis6 3 2" xfId="652"/>
    <cellStyle name="40% - Énfasis6 3 3" xfId="653"/>
    <cellStyle name="40% - Énfasis6 3 4" xfId="654"/>
    <cellStyle name="40% - Énfasis6 3 5" xfId="655"/>
    <cellStyle name="40% - Énfasis6 3 6" xfId="656"/>
    <cellStyle name="40% - Énfasis6 3 7" xfId="657"/>
    <cellStyle name="40% - Énfasis6 3 8" xfId="658"/>
    <cellStyle name="40% - Énfasis6 3 9" xfId="659"/>
    <cellStyle name="40% - Énfasis6 4 10" xfId="660"/>
    <cellStyle name="40% - Énfasis6 4 11" xfId="661"/>
    <cellStyle name="40% - Énfasis6 4 12" xfId="662"/>
    <cellStyle name="40% - Énfasis6 4 13" xfId="663"/>
    <cellStyle name="40% - Énfasis6 4 2" xfId="664"/>
    <cellStyle name="40% - Énfasis6 4 3" xfId="665"/>
    <cellStyle name="40% - Énfasis6 4 4" xfId="666"/>
    <cellStyle name="40% - Énfasis6 4 5" xfId="667"/>
    <cellStyle name="40% - Énfasis6 4 6" xfId="668"/>
    <cellStyle name="40% - Énfasis6 4 7" xfId="669"/>
    <cellStyle name="40% - Énfasis6 4 8" xfId="670"/>
    <cellStyle name="40% - Énfasis6 4 9" xfId="671"/>
    <cellStyle name="40% - Énfasis6 5 10" xfId="672"/>
    <cellStyle name="40% - Énfasis6 5 11" xfId="673"/>
    <cellStyle name="40% - Énfasis6 5 12" xfId="674"/>
    <cellStyle name="40% - Énfasis6 5 2" xfId="675"/>
    <cellStyle name="40% - Énfasis6 5 3" xfId="676"/>
    <cellStyle name="40% - Énfasis6 5 4" xfId="677"/>
    <cellStyle name="40% - Énfasis6 5 5" xfId="678"/>
    <cellStyle name="40% - Énfasis6 5 6" xfId="679"/>
    <cellStyle name="40% - Énfasis6 5 7" xfId="680"/>
    <cellStyle name="40% - Énfasis6 5 8" xfId="681"/>
    <cellStyle name="40% - Énfasis6 5 9" xfId="682"/>
    <cellStyle name="60% - Accent1 2" xfId="683"/>
    <cellStyle name="60% - Accent2 2" xfId="684"/>
    <cellStyle name="60% - Accent3 2" xfId="685"/>
    <cellStyle name="60% - Accent4 2" xfId="686"/>
    <cellStyle name="60% - Accent5 2" xfId="687"/>
    <cellStyle name="60% - Accent6 2" xfId="688"/>
    <cellStyle name="60% - Énfasis1 2" xfId="689"/>
    <cellStyle name="60% - Énfasis1 2 10" xfId="690"/>
    <cellStyle name="60% - Énfasis1 2 11" xfId="691"/>
    <cellStyle name="60% - Énfasis1 2 12" xfId="692"/>
    <cellStyle name="60% - Énfasis1 2 13" xfId="693"/>
    <cellStyle name="60% - Énfasis1 2 2" xfId="694"/>
    <cellStyle name="60% - Énfasis1 2 2 2" xfId="695"/>
    <cellStyle name="60% - Énfasis1 2 3" xfId="696"/>
    <cellStyle name="60% - Énfasis1 2 4" xfId="697"/>
    <cellStyle name="60% - Énfasis1 2 5" xfId="698"/>
    <cellStyle name="60% - Énfasis1 2 6" xfId="699"/>
    <cellStyle name="60% - Énfasis1 2 7" xfId="700"/>
    <cellStyle name="60% - Énfasis1 2 8" xfId="701"/>
    <cellStyle name="60% - Énfasis1 2 9" xfId="702"/>
    <cellStyle name="60% - Énfasis1 3" xfId="703"/>
    <cellStyle name="60% - Énfasis1 3 10" xfId="704"/>
    <cellStyle name="60% - Énfasis1 3 11" xfId="705"/>
    <cellStyle name="60% - Énfasis1 3 12" xfId="706"/>
    <cellStyle name="60% - Énfasis1 3 13" xfId="707"/>
    <cellStyle name="60% - Énfasis1 3 2" xfId="708"/>
    <cellStyle name="60% - Énfasis1 3 3" xfId="709"/>
    <cellStyle name="60% - Énfasis1 3 4" xfId="710"/>
    <cellStyle name="60% - Énfasis1 3 5" xfId="711"/>
    <cellStyle name="60% - Énfasis1 3 6" xfId="712"/>
    <cellStyle name="60% - Énfasis1 3 7" xfId="713"/>
    <cellStyle name="60% - Énfasis1 3 8" xfId="714"/>
    <cellStyle name="60% - Énfasis1 3 9" xfId="715"/>
    <cellStyle name="60% - Énfasis1 4 10" xfId="716"/>
    <cellStyle name="60% - Énfasis1 4 11" xfId="717"/>
    <cellStyle name="60% - Énfasis1 4 12" xfId="718"/>
    <cellStyle name="60% - Énfasis1 4 13" xfId="719"/>
    <cellStyle name="60% - Énfasis1 4 2" xfId="720"/>
    <cellStyle name="60% - Énfasis1 4 3" xfId="721"/>
    <cellStyle name="60% - Énfasis1 4 4" xfId="722"/>
    <cellStyle name="60% - Énfasis1 4 5" xfId="723"/>
    <cellStyle name="60% - Énfasis1 4 6" xfId="724"/>
    <cellStyle name="60% - Énfasis1 4 7" xfId="725"/>
    <cellStyle name="60% - Énfasis1 4 8" xfId="726"/>
    <cellStyle name="60% - Énfasis1 4 9" xfId="727"/>
    <cellStyle name="60% - Énfasis1 5 10" xfId="728"/>
    <cellStyle name="60% - Énfasis1 5 11" xfId="729"/>
    <cellStyle name="60% - Énfasis1 5 12" xfId="730"/>
    <cellStyle name="60% - Énfasis1 5 2" xfId="731"/>
    <cellStyle name="60% - Énfasis1 5 3" xfId="732"/>
    <cellStyle name="60% - Énfasis1 5 4" xfId="733"/>
    <cellStyle name="60% - Énfasis1 5 5" xfId="734"/>
    <cellStyle name="60% - Énfasis1 5 6" xfId="735"/>
    <cellStyle name="60% - Énfasis1 5 7" xfId="736"/>
    <cellStyle name="60% - Énfasis1 5 8" xfId="737"/>
    <cellStyle name="60% - Énfasis1 5 9" xfId="738"/>
    <cellStyle name="60% - Énfasis2 2" xfId="739"/>
    <cellStyle name="60% - Énfasis2 2 10" xfId="740"/>
    <cellStyle name="60% - Énfasis2 2 11" xfId="741"/>
    <cellStyle name="60% - Énfasis2 2 12" xfId="742"/>
    <cellStyle name="60% - Énfasis2 2 13" xfId="743"/>
    <cellStyle name="60% - Énfasis2 2 2" xfId="744"/>
    <cellStyle name="60% - Énfasis2 2 2 2" xfId="745"/>
    <cellStyle name="60% - Énfasis2 2 3" xfId="746"/>
    <cellStyle name="60% - Énfasis2 2 4" xfId="747"/>
    <cellStyle name="60% - Énfasis2 2 5" xfId="748"/>
    <cellStyle name="60% - Énfasis2 2 6" xfId="749"/>
    <cellStyle name="60% - Énfasis2 2 7" xfId="750"/>
    <cellStyle name="60% - Énfasis2 2 8" xfId="751"/>
    <cellStyle name="60% - Énfasis2 2 9" xfId="752"/>
    <cellStyle name="60% - Énfasis2 3" xfId="753"/>
    <cellStyle name="60% - Énfasis2 3 10" xfId="754"/>
    <cellStyle name="60% - Énfasis2 3 11" xfId="755"/>
    <cellStyle name="60% - Énfasis2 3 12" xfId="756"/>
    <cellStyle name="60% - Énfasis2 3 13" xfId="757"/>
    <cellStyle name="60% - Énfasis2 3 2" xfId="758"/>
    <cellStyle name="60% - Énfasis2 3 3" xfId="759"/>
    <cellStyle name="60% - Énfasis2 3 4" xfId="760"/>
    <cellStyle name="60% - Énfasis2 3 5" xfId="761"/>
    <cellStyle name="60% - Énfasis2 3 6" xfId="762"/>
    <cellStyle name="60% - Énfasis2 3 7" xfId="763"/>
    <cellStyle name="60% - Énfasis2 3 8" xfId="764"/>
    <cellStyle name="60% - Énfasis2 3 9" xfId="765"/>
    <cellStyle name="60% - Énfasis2 4 10" xfId="766"/>
    <cellStyle name="60% - Énfasis2 4 11" xfId="767"/>
    <cellStyle name="60% - Énfasis2 4 12" xfId="768"/>
    <cellStyle name="60% - Énfasis2 4 13" xfId="769"/>
    <cellStyle name="60% - Énfasis2 4 2" xfId="770"/>
    <cellStyle name="60% - Énfasis2 4 3" xfId="771"/>
    <cellStyle name="60% - Énfasis2 4 4" xfId="772"/>
    <cellStyle name="60% - Énfasis2 4 5" xfId="773"/>
    <cellStyle name="60% - Énfasis2 4 6" xfId="774"/>
    <cellStyle name="60% - Énfasis2 4 7" xfId="775"/>
    <cellStyle name="60% - Énfasis2 4 8" xfId="776"/>
    <cellStyle name="60% - Énfasis2 4 9" xfId="777"/>
    <cellStyle name="60% - Énfasis2 5 10" xfId="778"/>
    <cellStyle name="60% - Énfasis2 5 11" xfId="779"/>
    <cellStyle name="60% - Énfasis2 5 12" xfId="780"/>
    <cellStyle name="60% - Énfasis2 5 2" xfId="781"/>
    <cellStyle name="60% - Énfasis2 5 3" xfId="782"/>
    <cellStyle name="60% - Énfasis2 5 4" xfId="783"/>
    <cellStyle name="60% - Énfasis2 5 5" xfId="784"/>
    <cellStyle name="60% - Énfasis2 5 6" xfId="785"/>
    <cellStyle name="60% - Énfasis2 5 7" xfId="786"/>
    <cellStyle name="60% - Énfasis2 5 8" xfId="787"/>
    <cellStyle name="60% - Énfasis2 5 9" xfId="788"/>
    <cellStyle name="60% - Énfasis3 2" xfId="789"/>
    <cellStyle name="60% - Énfasis3 2 10" xfId="790"/>
    <cellStyle name="60% - Énfasis3 2 11" xfId="791"/>
    <cellStyle name="60% - Énfasis3 2 12" xfId="792"/>
    <cellStyle name="60% - Énfasis3 2 13" xfId="793"/>
    <cellStyle name="60% - Énfasis3 2 2" xfId="794"/>
    <cellStyle name="60% - Énfasis3 2 2 2" xfId="795"/>
    <cellStyle name="60% - Énfasis3 2 3" xfId="796"/>
    <cellStyle name="60% - Énfasis3 2 4" xfId="797"/>
    <cellStyle name="60% - Énfasis3 2 5" xfId="798"/>
    <cellStyle name="60% - Énfasis3 2 6" xfId="799"/>
    <cellStyle name="60% - Énfasis3 2 7" xfId="800"/>
    <cellStyle name="60% - Énfasis3 2 8" xfId="801"/>
    <cellStyle name="60% - Énfasis3 2 9" xfId="802"/>
    <cellStyle name="60% - Énfasis3 3" xfId="803"/>
    <cellStyle name="60% - Énfasis3 3 10" xfId="804"/>
    <cellStyle name="60% - Énfasis3 3 11" xfId="805"/>
    <cellStyle name="60% - Énfasis3 3 12" xfId="806"/>
    <cellStyle name="60% - Énfasis3 3 13" xfId="807"/>
    <cellStyle name="60% - Énfasis3 3 2" xfId="808"/>
    <cellStyle name="60% - Énfasis3 3 3" xfId="809"/>
    <cellStyle name="60% - Énfasis3 3 4" xfId="810"/>
    <cellStyle name="60% - Énfasis3 3 5" xfId="811"/>
    <cellStyle name="60% - Énfasis3 3 6" xfId="812"/>
    <cellStyle name="60% - Énfasis3 3 7" xfId="813"/>
    <cellStyle name="60% - Énfasis3 3 8" xfId="814"/>
    <cellStyle name="60% - Énfasis3 3 9" xfId="815"/>
    <cellStyle name="60% - Énfasis3 4 10" xfId="816"/>
    <cellStyle name="60% - Énfasis3 4 11" xfId="817"/>
    <cellStyle name="60% - Énfasis3 4 12" xfId="818"/>
    <cellStyle name="60% - Énfasis3 4 13" xfId="819"/>
    <cellStyle name="60% - Énfasis3 4 2" xfId="820"/>
    <cellStyle name="60% - Énfasis3 4 3" xfId="821"/>
    <cellStyle name="60% - Énfasis3 4 4" xfId="822"/>
    <cellStyle name="60% - Énfasis3 4 5" xfId="823"/>
    <cellStyle name="60% - Énfasis3 4 6" xfId="824"/>
    <cellStyle name="60% - Énfasis3 4 7" xfId="825"/>
    <cellStyle name="60% - Énfasis3 4 8" xfId="826"/>
    <cellStyle name="60% - Énfasis3 4 9" xfId="827"/>
    <cellStyle name="60% - Énfasis3 5 10" xfId="828"/>
    <cellStyle name="60% - Énfasis3 5 11" xfId="829"/>
    <cellStyle name="60% - Énfasis3 5 12" xfId="830"/>
    <cellStyle name="60% - Énfasis3 5 2" xfId="831"/>
    <cellStyle name="60% - Énfasis3 5 3" xfId="832"/>
    <cellStyle name="60% - Énfasis3 5 4" xfId="833"/>
    <cellStyle name="60% - Énfasis3 5 5" xfId="834"/>
    <cellStyle name="60% - Énfasis3 5 6" xfId="835"/>
    <cellStyle name="60% - Énfasis3 5 7" xfId="836"/>
    <cellStyle name="60% - Énfasis3 5 8" xfId="837"/>
    <cellStyle name="60% - Énfasis3 5 9" xfId="838"/>
    <cellStyle name="60% - Énfasis4 2" xfId="839"/>
    <cellStyle name="60% - Énfasis4 2 10" xfId="840"/>
    <cellStyle name="60% - Énfasis4 2 11" xfId="841"/>
    <cellStyle name="60% - Énfasis4 2 12" xfId="842"/>
    <cellStyle name="60% - Énfasis4 2 13" xfId="843"/>
    <cellStyle name="60% - Énfasis4 2 2" xfId="844"/>
    <cellStyle name="60% - Énfasis4 2 2 2" xfId="845"/>
    <cellStyle name="60% - Énfasis4 2 3" xfId="846"/>
    <cellStyle name="60% - Énfasis4 2 4" xfId="847"/>
    <cellStyle name="60% - Énfasis4 2 5" xfId="848"/>
    <cellStyle name="60% - Énfasis4 2 6" xfId="849"/>
    <cellStyle name="60% - Énfasis4 2 7" xfId="850"/>
    <cellStyle name="60% - Énfasis4 2 8" xfId="851"/>
    <cellStyle name="60% - Énfasis4 2 9" xfId="852"/>
    <cellStyle name="60% - Énfasis4 3" xfId="853"/>
    <cellStyle name="60% - Énfasis4 3 10" xfId="854"/>
    <cellStyle name="60% - Énfasis4 3 11" xfId="855"/>
    <cellStyle name="60% - Énfasis4 3 12" xfId="856"/>
    <cellStyle name="60% - Énfasis4 3 13" xfId="857"/>
    <cellStyle name="60% - Énfasis4 3 2" xfId="858"/>
    <cellStyle name="60% - Énfasis4 3 3" xfId="859"/>
    <cellStyle name="60% - Énfasis4 3 4" xfId="860"/>
    <cellStyle name="60% - Énfasis4 3 5" xfId="861"/>
    <cellStyle name="60% - Énfasis4 3 6" xfId="862"/>
    <cellStyle name="60% - Énfasis4 3 7" xfId="863"/>
    <cellStyle name="60% - Énfasis4 3 8" xfId="864"/>
    <cellStyle name="60% - Énfasis4 3 9" xfId="865"/>
    <cellStyle name="60% - Énfasis4 4 10" xfId="866"/>
    <cellStyle name="60% - Énfasis4 4 11" xfId="867"/>
    <cellStyle name="60% - Énfasis4 4 12" xfId="868"/>
    <cellStyle name="60% - Énfasis4 4 13" xfId="869"/>
    <cellStyle name="60% - Énfasis4 4 2" xfId="870"/>
    <cellStyle name="60% - Énfasis4 4 3" xfId="871"/>
    <cellStyle name="60% - Énfasis4 4 4" xfId="872"/>
    <cellStyle name="60% - Énfasis4 4 5" xfId="873"/>
    <cellStyle name="60% - Énfasis4 4 6" xfId="874"/>
    <cellStyle name="60% - Énfasis4 4 7" xfId="875"/>
    <cellStyle name="60% - Énfasis4 4 8" xfId="876"/>
    <cellStyle name="60% - Énfasis4 4 9" xfId="877"/>
    <cellStyle name="60% - Énfasis4 5 10" xfId="878"/>
    <cellStyle name="60% - Énfasis4 5 11" xfId="879"/>
    <cellStyle name="60% - Énfasis4 5 12" xfId="880"/>
    <cellStyle name="60% - Énfasis4 5 2" xfId="881"/>
    <cellStyle name="60% - Énfasis4 5 3" xfId="882"/>
    <cellStyle name="60% - Énfasis4 5 4" xfId="883"/>
    <cellStyle name="60% - Énfasis4 5 5" xfId="884"/>
    <cellStyle name="60% - Énfasis4 5 6" xfId="885"/>
    <cellStyle name="60% - Énfasis4 5 7" xfId="886"/>
    <cellStyle name="60% - Énfasis4 5 8" xfId="887"/>
    <cellStyle name="60% - Énfasis4 5 9" xfId="888"/>
    <cellStyle name="60% - Énfasis5 2" xfId="889"/>
    <cellStyle name="60% - Énfasis5 2 10" xfId="890"/>
    <cellStyle name="60% - Énfasis5 2 11" xfId="891"/>
    <cellStyle name="60% - Énfasis5 2 12" xfId="892"/>
    <cellStyle name="60% - Énfasis5 2 13" xfId="893"/>
    <cellStyle name="60% - Énfasis5 2 2" xfId="894"/>
    <cellStyle name="60% - Énfasis5 2 2 2" xfId="895"/>
    <cellStyle name="60% - Énfasis5 2 3" xfId="896"/>
    <cellStyle name="60% - Énfasis5 2 4" xfId="897"/>
    <cellStyle name="60% - Énfasis5 2 5" xfId="898"/>
    <cellStyle name="60% - Énfasis5 2 6" xfId="899"/>
    <cellStyle name="60% - Énfasis5 2 7" xfId="900"/>
    <cellStyle name="60% - Énfasis5 2 8" xfId="901"/>
    <cellStyle name="60% - Énfasis5 2 9" xfId="902"/>
    <cellStyle name="60% - Énfasis5 3" xfId="903"/>
    <cellStyle name="60% - Énfasis5 3 10" xfId="904"/>
    <cellStyle name="60% - Énfasis5 3 11" xfId="905"/>
    <cellStyle name="60% - Énfasis5 3 12" xfId="906"/>
    <cellStyle name="60% - Énfasis5 3 13" xfId="907"/>
    <cellStyle name="60% - Énfasis5 3 2" xfId="908"/>
    <cellStyle name="60% - Énfasis5 3 3" xfId="909"/>
    <cellStyle name="60% - Énfasis5 3 4" xfId="910"/>
    <cellStyle name="60% - Énfasis5 3 5" xfId="911"/>
    <cellStyle name="60% - Énfasis5 3 6" xfId="912"/>
    <cellStyle name="60% - Énfasis5 3 7" xfId="913"/>
    <cellStyle name="60% - Énfasis5 3 8" xfId="914"/>
    <cellStyle name="60% - Énfasis5 3 9" xfId="915"/>
    <cellStyle name="60% - Énfasis5 4 10" xfId="916"/>
    <cellStyle name="60% - Énfasis5 4 11" xfId="917"/>
    <cellStyle name="60% - Énfasis5 4 12" xfId="918"/>
    <cellStyle name="60% - Énfasis5 4 13" xfId="919"/>
    <cellStyle name="60% - Énfasis5 4 2" xfId="920"/>
    <cellStyle name="60% - Énfasis5 4 3" xfId="921"/>
    <cellStyle name="60% - Énfasis5 4 4" xfId="922"/>
    <cellStyle name="60% - Énfasis5 4 5" xfId="923"/>
    <cellStyle name="60% - Énfasis5 4 6" xfId="924"/>
    <cellStyle name="60% - Énfasis5 4 7" xfId="925"/>
    <cellStyle name="60% - Énfasis5 4 8" xfId="926"/>
    <cellStyle name="60% - Énfasis5 4 9" xfId="927"/>
    <cellStyle name="60% - Énfasis5 5 10" xfId="928"/>
    <cellStyle name="60% - Énfasis5 5 11" xfId="929"/>
    <cellStyle name="60% - Énfasis5 5 12" xfId="930"/>
    <cellStyle name="60% - Énfasis5 5 2" xfId="931"/>
    <cellStyle name="60% - Énfasis5 5 3" xfId="932"/>
    <cellStyle name="60% - Énfasis5 5 4" xfId="933"/>
    <cellStyle name="60% - Énfasis5 5 5" xfId="934"/>
    <cellStyle name="60% - Énfasis5 5 6" xfId="935"/>
    <cellStyle name="60% - Énfasis5 5 7" xfId="936"/>
    <cellStyle name="60% - Énfasis5 5 8" xfId="937"/>
    <cellStyle name="60% - Énfasis5 5 9" xfId="938"/>
    <cellStyle name="60% - Énfasis6 2" xfId="939"/>
    <cellStyle name="60% - Énfasis6 2 10" xfId="940"/>
    <cellStyle name="60% - Énfasis6 2 11" xfId="941"/>
    <cellStyle name="60% - Énfasis6 2 12" xfId="942"/>
    <cellStyle name="60% - Énfasis6 2 13" xfId="943"/>
    <cellStyle name="60% - Énfasis6 2 2" xfId="944"/>
    <cellStyle name="60% - Énfasis6 2 2 2" xfId="945"/>
    <cellStyle name="60% - Énfasis6 2 3" xfId="946"/>
    <cellStyle name="60% - Énfasis6 2 4" xfId="947"/>
    <cellStyle name="60% - Énfasis6 2 5" xfId="948"/>
    <cellStyle name="60% - Énfasis6 2 6" xfId="949"/>
    <cellStyle name="60% - Énfasis6 2 7" xfId="950"/>
    <cellStyle name="60% - Énfasis6 2 8" xfId="951"/>
    <cellStyle name="60% - Énfasis6 2 9" xfId="952"/>
    <cellStyle name="60% - Énfasis6 3" xfId="953"/>
    <cellStyle name="60% - Énfasis6 3 10" xfId="954"/>
    <cellStyle name="60% - Énfasis6 3 11" xfId="955"/>
    <cellStyle name="60% - Énfasis6 3 12" xfId="956"/>
    <cellStyle name="60% - Énfasis6 3 13" xfId="957"/>
    <cellStyle name="60% - Énfasis6 3 2" xfId="958"/>
    <cellStyle name="60% - Énfasis6 3 3" xfId="959"/>
    <cellStyle name="60% - Énfasis6 3 4" xfId="960"/>
    <cellStyle name="60% - Énfasis6 3 5" xfId="961"/>
    <cellStyle name="60% - Énfasis6 3 6" xfId="962"/>
    <cellStyle name="60% - Énfasis6 3 7" xfId="963"/>
    <cellStyle name="60% - Énfasis6 3 8" xfId="964"/>
    <cellStyle name="60% - Énfasis6 3 9" xfId="965"/>
    <cellStyle name="60% - Énfasis6 4 10" xfId="966"/>
    <cellStyle name="60% - Énfasis6 4 11" xfId="967"/>
    <cellStyle name="60% - Énfasis6 4 12" xfId="968"/>
    <cellStyle name="60% - Énfasis6 4 13" xfId="969"/>
    <cellStyle name="60% - Énfasis6 4 2" xfId="970"/>
    <cellStyle name="60% - Énfasis6 4 3" xfId="971"/>
    <cellStyle name="60% - Énfasis6 4 4" xfId="972"/>
    <cellStyle name="60% - Énfasis6 4 5" xfId="973"/>
    <cellStyle name="60% - Énfasis6 4 6" xfId="974"/>
    <cellStyle name="60% - Énfasis6 4 7" xfId="975"/>
    <cellStyle name="60% - Énfasis6 4 8" xfId="976"/>
    <cellStyle name="60% - Énfasis6 4 9" xfId="977"/>
    <cellStyle name="60% - Énfasis6 5 10" xfId="978"/>
    <cellStyle name="60% - Énfasis6 5 11" xfId="979"/>
    <cellStyle name="60% - Énfasis6 5 12" xfId="980"/>
    <cellStyle name="60% - Énfasis6 5 2" xfId="981"/>
    <cellStyle name="60% - Énfasis6 5 3" xfId="982"/>
    <cellStyle name="60% - Énfasis6 5 4" xfId="983"/>
    <cellStyle name="60% - Énfasis6 5 5" xfId="984"/>
    <cellStyle name="60% - Énfasis6 5 6" xfId="985"/>
    <cellStyle name="60% - Énfasis6 5 7" xfId="986"/>
    <cellStyle name="60% - Énfasis6 5 8" xfId="987"/>
    <cellStyle name="60% - Énfasis6 5 9" xfId="988"/>
    <cellStyle name="Accent1 2" xfId="989"/>
    <cellStyle name="Accent2 2" xfId="990"/>
    <cellStyle name="Accent3 2" xfId="991"/>
    <cellStyle name="Accent4 2" xfId="992"/>
    <cellStyle name="Accent5 2" xfId="993"/>
    <cellStyle name="Accent6 2" xfId="994"/>
    <cellStyle name="Bad 2" xfId="995"/>
    <cellStyle name="Buena 2" xfId="996"/>
    <cellStyle name="Buena 2 10" xfId="997"/>
    <cellStyle name="Buena 2 11" xfId="998"/>
    <cellStyle name="Buena 2 12" xfId="999"/>
    <cellStyle name="Buena 2 13" xfId="1000"/>
    <cellStyle name="Buena 2 2" xfId="1001"/>
    <cellStyle name="Buena 2 2 2" xfId="1002"/>
    <cellStyle name="Buena 2 3" xfId="1003"/>
    <cellStyle name="Buena 2 4" xfId="1004"/>
    <cellStyle name="Buena 2 5" xfId="1005"/>
    <cellStyle name="Buena 2 6" xfId="1006"/>
    <cellStyle name="Buena 2 7" xfId="1007"/>
    <cellStyle name="Buena 2 8" xfId="1008"/>
    <cellStyle name="Buena 2 9" xfId="1009"/>
    <cellStyle name="Buena 3" xfId="1010"/>
    <cellStyle name="Buena 3 10" xfId="1011"/>
    <cellStyle name="Buena 3 11" xfId="1012"/>
    <cellStyle name="Buena 3 12" xfId="1013"/>
    <cellStyle name="Buena 3 13" xfId="1014"/>
    <cellStyle name="Buena 3 2" xfId="1015"/>
    <cellStyle name="Buena 3 3" xfId="1016"/>
    <cellStyle name="Buena 3 4" xfId="1017"/>
    <cellStyle name="Buena 3 5" xfId="1018"/>
    <cellStyle name="Buena 3 6" xfId="1019"/>
    <cellStyle name="Buena 3 7" xfId="1020"/>
    <cellStyle name="Buena 3 8" xfId="1021"/>
    <cellStyle name="Buena 3 9" xfId="1022"/>
    <cellStyle name="Buena 4 10" xfId="1023"/>
    <cellStyle name="Buena 4 11" xfId="1024"/>
    <cellStyle name="Buena 4 12" xfId="1025"/>
    <cellStyle name="Buena 4 13" xfId="1026"/>
    <cellStyle name="Buena 4 2" xfId="1027"/>
    <cellStyle name="Buena 4 3" xfId="1028"/>
    <cellStyle name="Buena 4 4" xfId="1029"/>
    <cellStyle name="Buena 4 5" xfId="1030"/>
    <cellStyle name="Buena 4 6" xfId="1031"/>
    <cellStyle name="Buena 4 7" xfId="1032"/>
    <cellStyle name="Buena 4 8" xfId="1033"/>
    <cellStyle name="Buena 4 9" xfId="1034"/>
    <cellStyle name="Buena 5 10" xfId="1035"/>
    <cellStyle name="Buena 5 11" xfId="1036"/>
    <cellStyle name="Buena 5 12" xfId="1037"/>
    <cellStyle name="Buena 5 2" xfId="1038"/>
    <cellStyle name="Buena 5 3" xfId="1039"/>
    <cellStyle name="Buena 5 4" xfId="1040"/>
    <cellStyle name="Buena 5 5" xfId="1041"/>
    <cellStyle name="Buena 5 6" xfId="1042"/>
    <cellStyle name="Buena 5 7" xfId="1043"/>
    <cellStyle name="Buena 5 8" xfId="1044"/>
    <cellStyle name="Buena 5 9" xfId="1045"/>
    <cellStyle name="Calculation 2" xfId="1046"/>
    <cellStyle name="Cálculo 2" xfId="1047"/>
    <cellStyle name="Cálculo 2 10" xfId="1048"/>
    <cellStyle name="Cálculo 2 11" xfId="1049"/>
    <cellStyle name="Cálculo 2 12" xfId="1050"/>
    <cellStyle name="Cálculo 2 13" xfId="1051"/>
    <cellStyle name="Cálculo 2 2" xfId="1052"/>
    <cellStyle name="Cálculo 2 2 2" xfId="1053"/>
    <cellStyle name="Cálculo 2 3" xfId="1054"/>
    <cellStyle name="Cálculo 2 4" xfId="1055"/>
    <cellStyle name="Cálculo 2 5" xfId="1056"/>
    <cellStyle name="Cálculo 2 6" xfId="1057"/>
    <cellStyle name="Cálculo 2 7" xfId="1058"/>
    <cellStyle name="Cálculo 2 8" xfId="1059"/>
    <cellStyle name="Cálculo 2 9" xfId="1060"/>
    <cellStyle name="Cálculo 3" xfId="1061"/>
    <cellStyle name="Cálculo 3 10" xfId="1062"/>
    <cellStyle name="Cálculo 3 11" xfId="1063"/>
    <cellStyle name="Cálculo 3 12" xfId="1064"/>
    <cellStyle name="Cálculo 3 13" xfId="1065"/>
    <cellStyle name="Cálculo 3 2" xfId="1066"/>
    <cellStyle name="Cálculo 3 3" xfId="1067"/>
    <cellStyle name="Cálculo 3 4" xfId="1068"/>
    <cellStyle name="Cálculo 3 5" xfId="1069"/>
    <cellStyle name="Cálculo 3 6" xfId="1070"/>
    <cellStyle name="Cálculo 3 7" xfId="1071"/>
    <cellStyle name="Cálculo 3 8" xfId="1072"/>
    <cellStyle name="Cálculo 3 9" xfId="1073"/>
    <cellStyle name="Cálculo 4 10" xfId="1074"/>
    <cellStyle name="Cálculo 4 11" xfId="1075"/>
    <cellStyle name="Cálculo 4 12" xfId="1076"/>
    <cellStyle name="Cálculo 4 13" xfId="1077"/>
    <cellStyle name="Cálculo 4 2" xfId="1078"/>
    <cellStyle name="Cálculo 4 3" xfId="1079"/>
    <cellStyle name="Cálculo 4 4" xfId="1080"/>
    <cellStyle name="Cálculo 4 5" xfId="1081"/>
    <cellStyle name="Cálculo 4 6" xfId="1082"/>
    <cellStyle name="Cálculo 4 7" xfId="1083"/>
    <cellStyle name="Cálculo 4 8" xfId="1084"/>
    <cellStyle name="Cálculo 4 9" xfId="1085"/>
    <cellStyle name="Cálculo 5 10" xfId="1086"/>
    <cellStyle name="Cálculo 5 11" xfId="1087"/>
    <cellStyle name="Cálculo 5 12" xfId="1088"/>
    <cellStyle name="Cálculo 5 2" xfId="1089"/>
    <cellStyle name="Cálculo 5 3" xfId="1090"/>
    <cellStyle name="Cálculo 5 4" xfId="1091"/>
    <cellStyle name="Cálculo 5 5" xfId="1092"/>
    <cellStyle name="Cálculo 5 6" xfId="1093"/>
    <cellStyle name="Cálculo 5 7" xfId="1094"/>
    <cellStyle name="Cálculo 5 8" xfId="1095"/>
    <cellStyle name="Cálculo 5 9" xfId="1096"/>
    <cellStyle name="Celda de comprobación 2" xfId="1097"/>
    <cellStyle name="Celda de comprobación 2 10" xfId="1098"/>
    <cellStyle name="Celda de comprobación 2 11" xfId="1099"/>
    <cellStyle name="Celda de comprobación 2 12" xfId="1100"/>
    <cellStyle name="Celda de comprobación 2 13" xfId="1101"/>
    <cellStyle name="Celda de comprobación 2 2" xfId="1102"/>
    <cellStyle name="Celda de comprobación 2 2 2" xfId="1103"/>
    <cellStyle name="Celda de comprobación 2 3" xfId="1104"/>
    <cellStyle name="Celda de comprobación 2 4" xfId="1105"/>
    <cellStyle name="Celda de comprobación 2 5" xfId="1106"/>
    <cellStyle name="Celda de comprobación 2 6" xfId="1107"/>
    <cellStyle name="Celda de comprobación 2 7" xfId="1108"/>
    <cellStyle name="Celda de comprobación 2 8" xfId="1109"/>
    <cellStyle name="Celda de comprobación 2 9" xfId="1110"/>
    <cellStyle name="Celda de comprobación 3" xfId="1111"/>
    <cellStyle name="Celda de comprobación 3 10" xfId="1112"/>
    <cellStyle name="Celda de comprobación 3 11" xfId="1113"/>
    <cellStyle name="Celda de comprobación 3 12" xfId="1114"/>
    <cellStyle name="Celda de comprobación 3 13" xfId="1115"/>
    <cellStyle name="Celda de comprobación 3 2" xfId="1116"/>
    <cellStyle name="Celda de comprobación 3 3" xfId="1117"/>
    <cellStyle name="Celda de comprobación 3 4" xfId="1118"/>
    <cellStyle name="Celda de comprobación 3 5" xfId="1119"/>
    <cellStyle name="Celda de comprobación 3 6" xfId="1120"/>
    <cellStyle name="Celda de comprobación 3 7" xfId="1121"/>
    <cellStyle name="Celda de comprobación 3 8" xfId="1122"/>
    <cellStyle name="Celda de comprobación 3 9" xfId="1123"/>
    <cellStyle name="Celda de comprobación 4 10" xfId="1124"/>
    <cellStyle name="Celda de comprobación 4 11" xfId="1125"/>
    <cellStyle name="Celda de comprobación 4 12" xfId="1126"/>
    <cellStyle name="Celda de comprobación 4 13" xfId="1127"/>
    <cellStyle name="Celda de comprobación 4 2" xfId="1128"/>
    <cellStyle name="Celda de comprobación 4 3" xfId="1129"/>
    <cellStyle name="Celda de comprobación 4 4" xfId="1130"/>
    <cellStyle name="Celda de comprobación 4 5" xfId="1131"/>
    <cellStyle name="Celda de comprobación 4 6" xfId="1132"/>
    <cellStyle name="Celda de comprobación 4 7" xfId="1133"/>
    <cellStyle name="Celda de comprobación 4 8" xfId="1134"/>
    <cellStyle name="Celda de comprobación 4 9" xfId="1135"/>
    <cellStyle name="Celda de comprobación 5 10" xfId="1136"/>
    <cellStyle name="Celda de comprobación 5 11" xfId="1137"/>
    <cellStyle name="Celda de comprobación 5 12" xfId="1138"/>
    <cellStyle name="Celda de comprobación 5 2" xfId="1139"/>
    <cellStyle name="Celda de comprobación 5 3" xfId="1140"/>
    <cellStyle name="Celda de comprobación 5 4" xfId="1141"/>
    <cellStyle name="Celda de comprobación 5 5" xfId="1142"/>
    <cellStyle name="Celda de comprobación 5 6" xfId="1143"/>
    <cellStyle name="Celda de comprobación 5 7" xfId="1144"/>
    <cellStyle name="Celda de comprobación 5 8" xfId="1145"/>
    <cellStyle name="Celda de comprobación 5 9" xfId="1146"/>
    <cellStyle name="Celda vinculada 2" xfId="1147"/>
    <cellStyle name="Celda vinculada 2 10" xfId="1148"/>
    <cellStyle name="Celda vinculada 2 11" xfId="1149"/>
    <cellStyle name="Celda vinculada 2 12" xfId="1150"/>
    <cellStyle name="Celda vinculada 2 13" xfId="1151"/>
    <cellStyle name="Celda vinculada 2 2" xfId="1152"/>
    <cellStyle name="Celda vinculada 2 2 2" xfId="1153"/>
    <cellStyle name="Celda vinculada 2 3" xfId="1154"/>
    <cellStyle name="Celda vinculada 2 4" xfId="1155"/>
    <cellStyle name="Celda vinculada 2 5" xfId="1156"/>
    <cellStyle name="Celda vinculada 2 6" xfId="1157"/>
    <cellStyle name="Celda vinculada 2 7" xfId="1158"/>
    <cellStyle name="Celda vinculada 2 8" xfId="1159"/>
    <cellStyle name="Celda vinculada 2 9" xfId="1160"/>
    <cellStyle name="Celda vinculada 3" xfId="1161"/>
    <cellStyle name="Celda vinculada 3 10" xfId="1162"/>
    <cellStyle name="Celda vinculada 3 11" xfId="1163"/>
    <cellStyle name="Celda vinculada 3 12" xfId="1164"/>
    <cellStyle name="Celda vinculada 3 13" xfId="1165"/>
    <cellStyle name="Celda vinculada 3 2" xfId="1166"/>
    <cellStyle name="Celda vinculada 3 3" xfId="1167"/>
    <cellStyle name="Celda vinculada 3 4" xfId="1168"/>
    <cellStyle name="Celda vinculada 3 5" xfId="1169"/>
    <cellStyle name="Celda vinculada 3 6" xfId="1170"/>
    <cellStyle name="Celda vinculada 3 7" xfId="1171"/>
    <cellStyle name="Celda vinculada 3 8" xfId="1172"/>
    <cellStyle name="Celda vinculada 3 9" xfId="1173"/>
    <cellStyle name="Celda vinculada 4 10" xfId="1174"/>
    <cellStyle name="Celda vinculada 4 11" xfId="1175"/>
    <cellStyle name="Celda vinculada 4 12" xfId="1176"/>
    <cellStyle name="Celda vinculada 4 13" xfId="1177"/>
    <cellStyle name="Celda vinculada 4 2" xfId="1178"/>
    <cellStyle name="Celda vinculada 4 3" xfId="1179"/>
    <cellStyle name="Celda vinculada 4 4" xfId="1180"/>
    <cellStyle name="Celda vinculada 4 5" xfId="1181"/>
    <cellStyle name="Celda vinculada 4 6" xfId="1182"/>
    <cellStyle name="Celda vinculada 4 7" xfId="1183"/>
    <cellStyle name="Celda vinculada 4 8" xfId="1184"/>
    <cellStyle name="Celda vinculada 4 9" xfId="1185"/>
    <cellStyle name="Celda vinculada 5 10" xfId="1186"/>
    <cellStyle name="Celda vinculada 5 11" xfId="1187"/>
    <cellStyle name="Celda vinculada 5 12" xfId="1188"/>
    <cellStyle name="Celda vinculada 5 2" xfId="1189"/>
    <cellStyle name="Celda vinculada 5 3" xfId="1190"/>
    <cellStyle name="Celda vinculada 5 4" xfId="1191"/>
    <cellStyle name="Celda vinculada 5 5" xfId="1192"/>
    <cellStyle name="Celda vinculada 5 6" xfId="1193"/>
    <cellStyle name="Celda vinculada 5 7" xfId="1194"/>
    <cellStyle name="Celda vinculada 5 8" xfId="1195"/>
    <cellStyle name="Celda vinculada 5 9" xfId="1196"/>
    <cellStyle name="Check Cell 2" xfId="1197"/>
    <cellStyle name="Comma 2" xfId="1198"/>
    <cellStyle name="Comma 2 2" xfId="1199"/>
    <cellStyle name="Encabezado 4 2" xfId="1200"/>
    <cellStyle name="Encabezado 4 2 10" xfId="1201"/>
    <cellStyle name="Encabezado 4 2 11" xfId="1202"/>
    <cellStyle name="Encabezado 4 2 12" xfId="1203"/>
    <cellStyle name="Encabezado 4 2 13" xfId="1204"/>
    <cellStyle name="Encabezado 4 2 2" xfId="1205"/>
    <cellStyle name="Encabezado 4 2 2 2" xfId="1206"/>
    <cellStyle name="Encabezado 4 2 3" xfId="1207"/>
    <cellStyle name="Encabezado 4 2 4" xfId="1208"/>
    <cellStyle name="Encabezado 4 2 5" xfId="1209"/>
    <cellStyle name="Encabezado 4 2 6" xfId="1210"/>
    <cellStyle name="Encabezado 4 2 7" xfId="1211"/>
    <cellStyle name="Encabezado 4 2 8" xfId="1212"/>
    <cellStyle name="Encabezado 4 2 9" xfId="1213"/>
    <cellStyle name="Encabezado 4 3" xfId="1214"/>
    <cellStyle name="Encabezado 4 3 10" xfId="1215"/>
    <cellStyle name="Encabezado 4 3 11" xfId="1216"/>
    <cellStyle name="Encabezado 4 3 12" xfId="1217"/>
    <cellStyle name="Encabezado 4 3 13" xfId="1218"/>
    <cellStyle name="Encabezado 4 3 2" xfId="1219"/>
    <cellStyle name="Encabezado 4 3 3" xfId="1220"/>
    <cellStyle name="Encabezado 4 3 4" xfId="1221"/>
    <cellStyle name="Encabezado 4 3 5" xfId="1222"/>
    <cellStyle name="Encabezado 4 3 6" xfId="1223"/>
    <cellStyle name="Encabezado 4 3 7" xfId="1224"/>
    <cellStyle name="Encabezado 4 3 8" xfId="1225"/>
    <cellStyle name="Encabezado 4 3 9" xfId="1226"/>
    <cellStyle name="Encabezado 4 4 10" xfId="1227"/>
    <cellStyle name="Encabezado 4 4 11" xfId="1228"/>
    <cellStyle name="Encabezado 4 4 12" xfId="1229"/>
    <cellStyle name="Encabezado 4 4 13" xfId="1230"/>
    <cellStyle name="Encabezado 4 4 2" xfId="1231"/>
    <cellStyle name="Encabezado 4 4 3" xfId="1232"/>
    <cellStyle name="Encabezado 4 4 4" xfId="1233"/>
    <cellStyle name="Encabezado 4 4 5" xfId="1234"/>
    <cellStyle name="Encabezado 4 4 6" xfId="1235"/>
    <cellStyle name="Encabezado 4 4 7" xfId="1236"/>
    <cellStyle name="Encabezado 4 4 8" xfId="1237"/>
    <cellStyle name="Encabezado 4 4 9" xfId="1238"/>
    <cellStyle name="Encabezado 4 5 10" xfId="1239"/>
    <cellStyle name="Encabezado 4 5 11" xfId="1240"/>
    <cellStyle name="Encabezado 4 5 12" xfId="1241"/>
    <cellStyle name="Encabezado 4 5 2" xfId="1242"/>
    <cellStyle name="Encabezado 4 5 3" xfId="1243"/>
    <cellStyle name="Encabezado 4 5 4" xfId="1244"/>
    <cellStyle name="Encabezado 4 5 5" xfId="1245"/>
    <cellStyle name="Encabezado 4 5 6" xfId="1246"/>
    <cellStyle name="Encabezado 4 5 7" xfId="1247"/>
    <cellStyle name="Encabezado 4 5 8" xfId="1248"/>
    <cellStyle name="Encabezado 4 5 9" xfId="1249"/>
    <cellStyle name="Énfasis1 2" xfId="1250"/>
    <cellStyle name="Énfasis1 2 10" xfId="1251"/>
    <cellStyle name="Énfasis1 2 11" xfId="1252"/>
    <cellStyle name="Énfasis1 2 12" xfId="1253"/>
    <cellStyle name="Énfasis1 2 13" xfId="1254"/>
    <cellStyle name="Énfasis1 2 2" xfId="1255"/>
    <cellStyle name="Énfasis1 2 2 2" xfId="1256"/>
    <cellStyle name="Énfasis1 2 3" xfId="1257"/>
    <cellStyle name="Énfasis1 2 4" xfId="1258"/>
    <cellStyle name="Énfasis1 2 5" xfId="1259"/>
    <cellStyle name="Énfasis1 2 6" xfId="1260"/>
    <cellStyle name="Énfasis1 2 7" xfId="1261"/>
    <cellStyle name="Énfasis1 2 8" xfId="1262"/>
    <cellStyle name="Énfasis1 2 9" xfId="1263"/>
    <cellStyle name="Énfasis1 3" xfId="1264"/>
    <cellStyle name="Énfasis1 3 10" xfId="1265"/>
    <cellStyle name="Énfasis1 3 11" xfId="1266"/>
    <cellStyle name="Énfasis1 3 12" xfId="1267"/>
    <cellStyle name="Énfasis1 3 13" xfId="1268"/>
    <cellStyle name="Énfasis1 3 2" xfId="1269"/>
    <cellStyle name="Énfasis1 3 3" xfId="1270"/>
    <cellStyle name="Énfasis1 3 4" xfId="1271"/>
    <cellStyle name="Énfasis1 3 5" xfId="1272"/>
    <cellStyle name="Énfasis1 3 6" xfId="1273"/>
    <cellStyle name="Énfasis1 3 7" xfId="1274"/>
    <cellStyle name="Énfasis1 3 8" xfId="1275"/>
    <cellStyle name="Énfasis1 3 9" xfId="1276"/>
    <cellStyle name="Énfasis1 4 10" xfId="1277"/>
    <cellStyle name="Énfasis1 4 11" xfId="1278"/>
    <cellStyle name="Énfasis1 4 12" xfId="1279"/>
    <cellStyle name="Énfasis1 4 13" xfId="1280"/>
    <cellStyle name="Énfasis1 4 2" xfId="1281"/>
    <cellStyle name="Énfasis1 4 3" xfId="1282"/>
    <cellStyle name="Énfasis1 4 4" xfId="1283"/>
    <cellStyle name="Énfasis1 4 5" xfId="1284"/>
    <cellStyle name="Énfasis1 4 6" xfId="1285"/>
    <cellStyle name="Énfasis1 4 7" xfId="1286"/>
    <cellStyle name="Énfasis1 4 8" xfId="1287"/>
    <cellStyle name="Énfasis1 4 9" xfId="1288"/>
    <cellStyle name="Énfasis1 5 10" xfId="1289"/>
    <cellStyle name="Énfasis1 5 11" xfId="1290"/>
    <cellStyle name="Énfasis1 5 12" xfId="1291"/>
    <cellStyle name="Énfasis1 5 2" xfId="1292"/>
    <cellStyle name="Énfasis1 5 3" xfId="1293"/>
    <cellStyle name="Énfasis1 5 4" xfId="1294"/>
    <cellStyle name="Énfasis1 5 5" xfId="1295"/>
    <cellStyle name="Énfasis1 5 6" xfId="1296"/>
    <cellStyle name="Énfasis1 5 7" xfId="1297"/>
    <cellStyle name="Énfasis1 5 8" xfId="1298"/>
    <cellStyle name="Énfasis1 5 9" xfId="1299"/>
    <cellStyle name="Énfasis2 2" xfId="1300"/>
    <cellStyle name="Énfasis2 2 10" xfId="1301"/>
    <cellStyle name="Énfasis2 2 11" xfId="1302"/>
    <cellStyle name="Énfasis2 2 12" xfId="1303"/>
    <cellStyle name="Énfasis2 2 13" xfId="1304"/>
    <cellStyle name="Énfasis2 2 2" xfId="1305"/>
    <cellStyle name="Énfasis2 2 2 2" xfId="1306"/>
    <cellStyle name="Énfasis2 2 3" xfId="1307"/>
    <cellStyle name="Énfasis2 2 4" xfId="1308"/>
    <cellStyle name="Énfasis2 2 5" xfId="1309"/>
    <cellStyle name="Énfasis2 2 6" xfId="1310"/>
    <cellStyle name="Énfasis2 2 7" xfId="1311"/>
    <cellStyle name="Énfasis2 2 8" xfId="1312"/>
    <cellStyle name="Énfasis2 2 9" xfId="1313"/>
    <cellStyle name="Énfasis2 3" xfId="1314"/>
    <cellStyle name="Énfasis2 3 10" xfId="1315"/>
    <cellStyle name="Énfasis2 3 11" xfId="1316"/>
    <cellStyle name="Énfasis2 3 12" xfId="1317"/>
    <cellStyle name="Énfasis2 3 13" xfId="1318"/>
    <cellStyle name="Énfasis2 3 2" xfId="1319"/>
    <cellStyle name="Énfasis2 3 3" xfId="1320"/>
    <cellStyle name="Énfasis2 3 4" xfId="1321"/>
    <cellStyle name="Énfasis2 3 5" xfId="1322"/>
    <cellStyle name="Énfasis2 3 6" xfId="1323"/>
    <cellStyle name="Énfasis2 3 7" xfId="1324"/>
    <cellStyle name="Énfasis2 3 8" xfId="1325"/>
    <cellStyle name="Énfasis2 3 9" xfId="1326"/>
    <cellStyle name="Énfasis2 4 10" xfId="1327"/>
    <cellStyle name="Énfasis2 4 11" xfId="1328"/>
    <cellStyle name="Énfasis2 4 12" xfId="1329"/>
    <cellStyle name="Énfasis2 4 13" xfId="1330"/>
    <cellStyle name="Énfasis2 4 2" xfId="1331"/>
    <cellStyle name="Énfasis2 4 3" xfId="1332"/>
    <cellStyle name="Énfasis2 4 4" xfId="1333"/>
    <cellStyle name="Énfasis2 4 5" xfId="1334"/>
    <cellStyle name="Énfasis2 4 6" xfId="1335"/>
    <cellStyle name="Énfasis2 4 7" xfId="1336"/>
    <cellStyle name="Énfasis2 4 8" xfId="1337"/>
    <cellStyle name="Énfasis2 4 9" xfId="1338"/>
    <cellStyle name="Énfasis2 5 10" xfId="1339"/>
    <cellStyle name="Énfasis2 5 11" xfId="1340"/>
    <cellStyle name="Énfasis2 5 12" xfId="1341"/>
    <cellStyle name="Énfasis2 5 2" xfId="1342"/>
    <cellStyle name="Énfasis2 5 3" xfId="1343"/>
    <cellStyle name="Énfasis2 5 4" xfId="1344"/>
    <cellStyle name="Énfasis2 5 5" xfId="1345"/>
    <cellStyle name="Énfasis2 5 6" xfId="1346"/>
    <cellStyle name="Énfasis2 5 7" xfId="1347"/>
    <cellStyle name="Énfasis2 5 8" xfId="1348"/>
    <cellStyle name="Énfasis2 5 9" xfId="1349"/>
    <cellStyle name="Énfasis3 2" xfId="1350"/>
    <cellStyle name="Énfasis3 2 10" xfId="1351"/>
    <cellStyle name="Énfasis3 2 11" xfId="1352"/>
    <cellStyle name="Énfasis3 2 12" xfId="1353"/>
    <cellStyle name="Énfasis3 2 13" xfId="1354"/>
    <cellStyle name="Énfasis3 2 2" xfId="1355"/>
    <cellStyle name="Énfasis3 2 2 2" xfId="1356"/>
    <cellStyle name="Énfasis3 2 3" xfId="1357"/>
    <cellStyle name="Énfasis3 2 4" xfId="1358"/>
    <cellStyle name="Énfasis3 2 5" xfId="1359"/>
    <cellStyle name="Énfasis3 2 6" xfId="1360"/>
    <cellStyle name="Énfasis3 2 7" xfId="1361"/>
    <cellStyle name="Énfasis3 2 8" xfId="1362"/>
    <cellStyle name="Énfasis3 2 9" xfId="1363"/>
    <cellStyle name="Énfasis3 3" xfId="1364"/>
    <cellStyle name="Énfasis3 3 10" xfId="1365"/>
    <cellStyle name="Énfasis3 3 11" xfId="1366"/>
    <cellStyle name="Énfasis3 3 12" xfId="1367"/>
    <cellStyle name="Énfasis3 3 13" xfId="1368"/>
    <cellStyle name="Énfasis3 3 2" xfId="1369"/>
    <cellStyle name="Énfasis3 3 3" xfId="1370"/>
    <cellStyle name="Énfasis3 3 4" xfId="1371"/>
    <cellStyle name="Énfasis3 3 5" xfId="1372"/>
    <cellStyle name="Énfasis3 3 6" xfId="1373"/>
    <cellStyle name="Énfasis3 3 7" xfId="1374"/>
    <cellStyle name="Énfasis3 3 8" xfId="1375"/>
    <cellStyle name="Énfasis3 3 9" xfId="1376"/>
    <cellStyle name="Énfasis3 4 10" xfId="1377"/>
    <cellStyle name="Énfasis3 4 11" xfId="1378"/>
    <cellStyle name="Énfasis3 4 12" xfId="1379"/>
    <cellStyle name="Énfasis3 4 13" xfId="1380"/>
    <cellStyle name="Énfasis3 4 2" xfId="1381"/>
    <cellStyle name="Énfasis3 4 3" xfId="1382"/>
    <cellStyle name="Énfasis3 4 4" xfId="1383"/>
    <cellStyle name="Énfasis3 4 5" xfId="1384"/>
    <cellStyle name="Énfasis3 4 6" xfId="1385"/>
    <cellStyle name="Énfasis3 4 7" xfId="1386"/>
    <cellStyle name="Énfasis3 4 8" xfId="1387"/>
    <cellStyle name="Énfasis3 4 9" xfId="1388"/>
    <cellStyle name="Énfasis3 5 10" xfId="1389"/>
    <cellStyle name="Énfasis3 5 11" xfId="1390"/>
    <cellStyle name="Énfasis3 5 12" xfId="1391"/>
    <cellStyle name="Énfasis3 5 2" xfId="1392"/>
    <cellStyle name="Énfasis3 5 3" xfId="1393"/>
    <cellStyle name="Énfasis3 5 4" xfId="1394"/>
    <cellStyle name="Énfasis3 5 5" xfId="1395"/>
    <cellStyle name="Énfasis3 5 6" xfId="1396"/>
    <cellStyle name="Énfasis3 5 7" xfId="1397"/>
    <cellStyle name="Énfasis3 5 8" xfId="1398"/>
    <cellStyle name="Énfasis3 5 9" xfId="1399"/>
    <cellStyle name="Énfasis4 2" xfId="1400"/>
    <cellStyle name="Énfasis4 2 10" xfId="1401"/>
    <cellStyle name="Énfasis4 2 11" xfId="1402"/>
    <cellStyle name="Énfasis4 2 12" xfId="1403"/>
    <cellStyle name="Énfasis4 2 13" xfId="1404"/>
    <cellStyle name="Énfasis4 2 2" xfId="1405"/>
    <cellStyle name="Énfasis4 2 2 2" xfId="1406"/>
    <cellStyle name="Énfasis4 2 3" xfId="1407"/>
    <cellStyle name="Énfasis4 2 4" xfId="1408"/>
    <cellStyle name="Énfasis4 2 5" xfId="1409"/>
    <cellStyle name="Énfasis4 2 6" xfId="1410"/>
    <cellStyle name="Énfasis4 2 7" xfId="1411"/>
    <cellStyle name="Énfasis4 2 8" xfId="1412"/>
    <cellStyle name="Énfasis4 2 9" xfId="1413"/>
    <cellStyle name="Énfasis4 3" xfId="1414"/>
    <cellStyle name="Énfasis4 3 10" xfId="1415"/>
    <cellStyle name="Énfasis4 3 11" xfId="1416"/>
    <cellStyle name="Énfasis4 3 12" xfId="1417"/>
    <cellStyle name="Énfasis4 3 13" xfId="1418"/>
    <cellStyle name="Énfasis4 3 2" xfId="1419"/>
    <cellStyle name="Énfasis4 3 3" xfId="1420"/>
    <cellStyle name="Énfasis4 3 4" xfId="1421"/>
    <cellStyle name="Énfasis4 3 5" xfId="1422"/>
    <cellStyle name="Énfasis4 3 6" xfId="1423"/>
    <cellStyle name="Énfasis4 3 7" xfId="1424"/>
    <cellStyle name="Énfasis4 3 8" xfId="1425"/>
    <cellStyle name="Énfasis4 3 9" xfId="1426"/>
    <cellStyle name="Énfasis4 4 10" xfId="1427"/>
    <cellStyle name="Énfasis4 4 11" xfId="1428"/>
    <cellStyle name="Énfasis4 4 12" xfId="1429"/>
    <cellStyle name="Énfasis4 4 13" xfId="1430"/>
    <cellStyle name="Énfasis4 4 2" xfId="1431"/>
    <cellStyle name="Énfasis4 4 3" xfId="1432"/>
    <cellStyle name="Énfasis4 4 4" xfId="1433"/>
    <cellStyle name="Énfasis4 4 5" xfId="1434"/>
    <cellStyle name="Énfasis4 4 6" xfId="1435"/>
    <cellStyle name="Énfasis4 4 7" xfId="1436"/>
    <cellStyle name="Énfasis4 4 8" xfId="1437"/>
    <cellStyle name="Énfasis4 4 9" xfId="1438"/>
    <cellStyle name="Énfasis4 5 10" xfId="1439"/>
    <cellStyle name="Énfasis4 5 11" xfId="1440"/>
    <cellStyle name="Énfasis4 5 12" xfId="1441"/>
    <cellStyle name="Énfasis4 5 2" xfId="1442"/>
    <cellStyle name="Énfasis4 5 3" xfId="1443"/>
    <cellStyle name="Énfasis4 5 4" xfId="1444"/>
    <cellStyle name="Énfasis4 5 5" xfId="1445"/>
    <cellStyle name="Énfasis4 5 6" xfId="1446"/>
    <cellStyle name="Énfasis4 5 7" xfId="1447"/>
    <cellStyle name="Énfasis4 5 8" xfId="1448"/>
    <cellStyle name="Énfasis4 5 9" xfId="1449"/>
    <cellStyle name="Énfasis5 2" xfId="1450"/>
    <cellStyle name="Énfasis5 2 10" xfId="1451"/>
    <cellStyle name="Énfasis5 2 11" xfId="1452"/>
    <cellStyle name="Énfasis5 2 12" xfId="1453"/>
    <cellStyle name="Énfasis5 2 13" xfId="1454"/>
    <cellStyle name="Énfasis5 2 2" xfId="1455"/>
    <cellStyle name="Énfasis5 2 2 2" xfId="1456"/>
    <cellStyle name="Énfasis5 2 3" xfId="1457"/>
    <cellStyle name="Énfasis5 2 4" xfId="1458"/>
    <cellStyle name="Énfasis5 2 5" xfId="1459"/>
    <cellStyle name="Énfasis5 2 6" xfId="1460"/>
    <cellStyle name="Énfasis5 2 7" xfId="1461"/>
    <cellStyle name="Énfasis5 2 8" xfId="1462"/>
    <cellStyle name="Énfasis5 2 9" xfId="1463"/>
    <cellStyle name="Énfasis5 3" xfId="1464"/>
    <cellStyle name="Énfasis5 3 10" xfId="1465"/>
    <cellStyle name="Énfasis5 3 11" xfId="1466"/>
    <cellStyle name="Énfasis5 3 12" xfId="1467"/>
    <cellStyle name="Énfasis5 3 13" xfId="1468"/>
    <cellStyle name="Énfasis5 3 2" xfId="1469"/>
    <cellStyle name="Énfasis5 3 3" xfId="1470"/>
    <cellStyle name="Énfasis5 3 4" xfId="1471"/>
    <cellStyle name="Énfasis5 3 5" xfId="1472"/>
    <cellStyle name="Énfasis5 3 6" xfId="1473"/>
    <cellStyle name="Énfasis5 3 7" xfId="1474"/>
    <cellStyle name="Énfasis5 3 8" xfId="1475"/>
    <cellStyle name="Énfasis5 3 9" xfId="1476"/>
    <cellStyle name="Énfasis5 4 10" xfId="1477"/>
    <cellStyle name="Énfasis5 4 11" xfId="1478"/>
    <cellStyle name="Énfasis5 4 12" xfId="1479"/>
    <cellStyle name="Énfasis5 4 13" xfId="1480"/>
    <cellStyle name="Énfasis5 4 2" xfId="1481"/>
    <cellStyle name="Énfasis5 4 3" xfId="1482"/>
    <cellStyle name="Énfasis5 4 4" xfId="1483"/>
    <cellStyle name="Énfasis5 4 5" xfId="1484"/>
    <cellStyle name="Énfasis5 4 6" xfId="1485"/>
    <cellStyle name="Énfasis5 4 7" xfId="1486"/>
    <cellStyle name="Énfasis5 4 8" xfId="1487"/>
    <cellStyle name="Énfasis5 4 9" xfId="1488"/>
    <cellStyle name="Énfasis5 5 10" xfId="1489"/>
    <cellStyle name="Énfasis5 5 11" xfId="1490"/>
    <cellStyle name="Énfasis5 5 12" xfId="1491"/>
    <cellStyle name="Énfasis5 5 2" xfId="1492"/>
    <cellStyle name="Énfasis5 5 3" xfId="1493"/>
    <cellStyle name="Énfasis5 5 4" xfId="1494"/>
    <cellStyle name="Énfasis5 5 5" xfId="1495"/>
    <cellStyle name="Énfasis5 5 6" xfId="1496"/>
    <cellStyle name="Énfasis5 5 7" xfId="1497"/>
    <cellStyle name="Énfasis5 5 8" xfId="1498"/>
    <cellStyle name="Énfasis5 5 9" xfId="1499"/>
    <cellStyle name="Énfasis6 2" xfId="1500"/>
    <cellStyle name="Énfasis6 2 10" xfId="1501"/>
    <cellStyle name="Énfasis6 2 11" xfId="1502"/>
    <cellStyle name="Énfasis6 2 12" xfId="1503"/>
    <cellStyle name="Énfasis6 2 13" xfId="1504"/>
    <cellStyle name="Énfasis6 2 2" xfId="1505"/>
    <cellStyle name="Énfasis6 2 2 2" xfId="1506"/>
    <cellStyle name="Énfasis6 2 3" xfId="1507"/>
    <cellStyle name="Énfasis6 2 4" xfId="1508"/>
    <cellStyle name="Énfasis6 2 5" xfId="1509"/>
    <cellStyle name="Énfasis6 2 6" xfId="1510"/>
    <cellStyle name="Énfasis6 2 7" xfId="1511"/>
    <cellStyle name="Énfasis6 2 8" xfId="1512"/>
    <cellStyle name="Énfasis6 2 9" xfId="1513"/>
    <cellStyle name="Énfasis6 3" xfId="1514"/>
    <cellStyle name="Énfasis6 3 10" xfId="1515"/>
    <cellStyle name="Énfasis6 3 11" xfId="1516"/>
    <cellStyle name="Énfasis6 3 12" xfId="1517"/>
    <cellStyle name="Énfasis6 3 13" xfId="1518"/>
    <cellStyle name="Énfasis6 3 2" xfId="1519"/>
    <cellStyle name="Énfasis6 3 3" xfId="1520"/>
    <cellStyle name="Énfasis6 3 4" xfId="1521"/>
    <cellStyle name="Énfasis6 3 5" xfId="1522"/>
    <cellStyle name="Énfasis6 3 6" xfId="1523"/>
    <cellStyle name="Énfasis6 3 7" xfId="1524"/>
    <cellStyle name="Énfasis6 3 8" xfId="1525"/>
    <cellStyle name="Énfasis6 3 9" xfId="1526"/>
    <cellStyle name="Énfasis6 4 10" xfId="1527"/>
    <cellStyle name="Énfasis6 4 11" xfId="1528"/>
    <cellStyle name="Énfasis6 4 12" xfId="1529"/>
    <cellStyle name="Énfasis6 4 13" xfId="1530"/>
    <cellStyle name="Énfasis6 4 2" xfId="1531"/>
    <cellStyle name="Énfasis6 4 3" xfId="1532"/>
    <cellStyle name="Énfasis6 4 4" xfId="1533"/>
    <cellStyle name="Énfasis6 4 5" xfId="1534"/>
    <cellStyle name="Énfasis6 4 6" xfId="1535"/>
    <cellStyle name="Énfasis6 4 7" xfId="1536"/>
    <cellStyle name="Énfasis6 4 8" xfId="1537"/>
    <cellStyle name="Énfasis6 4 9" xfId="1538"/>
    <cellStyle name="Énfasis6 5 10" xfId="1539"/>
    <cellStyle name="Énfasis6 5 11" xfId="1540"/>
    <cellStyle name="Énfasis6 5 12" xfId="1541"/>
    <cellStyle name="Énfasis6 5 2" xfId="1542"/>
    <cellStyle name="Énfasis6 5 3" xfId="1543"/>
    <cellStyle name="Énfasis6 5 4" xfId="1544"/>
    <cellStyle name="Énfasis6 5 5" xfId="1545"/>
    <cellStyle name="Énfasis6 5 6" xfId="1546"/>
    <cellStyle name="Énfasis6 5 7" xfId="1547"/>
    <cellStyle name="Énfasis6 5 8" xfId="1548"/>
    <cellStyle name="Énfasis6 5 9" xfId="1549"/>
    <cellStyle name="Entrada 2" xfId="1550"/>
    <cellStyle name="Entrada 2 10" xfId="1551"/>
    <cellStyle name="Entrada 2 11" xfId="1552"/>
    <cellStyle name="Entrada 2 12" xfId="1553"/>
    <cellStyle name="Entrada 2 13" xfId="1554"/>
    <cellStyle name="Entrada 2 2" xfId="1555"/>
    <cellStyle name="Entrada 2 2 2" xfId="1556"/>
    <cellStyle name="Entrada 2 3" xfId="1557"/>
    <cellStyle name="Entrada 2 4" xfId="1558"/>
    <cellStyle name="Entrada 2 5" xfId="1559"/>
    <cellStyle name="Entrada 2 6" xfId="1560"/>
    <cellStyle name="Entrada 2 7" xfId="1561"/>
    <cellStyle name="Entrada 2 8" xfId="1562"/>
    <cellStyle name="Entrada 2 9" xfId="1563"/>
    <cellStyle name="Entrada 3" xfId="1564"/>
    <cellStyle name="Entrada 3 10" xfId="1565"/>
    <cellStyle name="Entrada 3 11" xfId="1566"/>
    <cellStyle name="Entrada 3 12" xfId="1567"/>
    <cellStyle name="Entrada 3 13" xfId="1568"/>
    <cellStyle name="Entrada 3 2" xfId="1569"/>
    <cellStyle name="Entrada 3 3" xfId="1570"/>
    <cellStyle name="Entrada 3 4" xfId="1571"/>
    <cellStyle name="Entrada 3 5" xfId="1572"/>
    <cellStyle name="Entrada 3 6" xfId="1573"/>
    <cellStyle name="Entrada 3 7" xfId="1574"/>
    <cellStyle name="Entrada 3 8" xfId="1575"/>
    <cellStyle name="Entrada 3 9" xfId="1576"/>
    <cellStyle name="Entrada 4 10" xfId="1577"/>
    <cellStyle name="Entrada 4 11" xfId="1578"/>
    <cellStyle name="Entrada 4 12" xfId="1579"/>
    <cellStyle name="Entrada 4 13" xfId="1580"/>
    <cellStyle name="Entrada 4 2" xfId="1581"/>
    <cellStyle name="Entrada 4 3" xfId="1582"/>
    <cellStyle name="Entrada 4 4" xfId="1583"/>
    <cellStyle name="Entrada 4 5" xfId="1584"/>
    <cellStyle name="Entrada 4 6" xfId="1585"/>
    <cellStyle name="Entrada 4 7" xfId="1586"/>
    <cellStyle name="Entrada 4 8" xfId="1587"/>
    <cellStyle name="Entrada 4 9" xfId="1588"/>
    <cellStyle name="Entrada 5 10" xfId="1589"/>
    <cellStyle name="Entrada 5 11" xfId="1590"/>
    <cellStyle name="Entrada 5 12" xfId="1591"/>
    <cellStyle name="Entrada 5 2" xfId="1592"/>
    <cellStyle name="Entrada 5 3" xfId="1593"/>
    <cellStyle name="Entrada 5 4" xfId="1594"/>
    <cellStyle name="Entrada 5 5" xfId="1595"/>
    <cellStyle name="Entrada 5 6" xfId="1596"/>
    <cellStyle name="Entrada 5 7" xfId="1597"/>
    <cellStyle name="Entrada 5 8" xfId="1598"/>
    <cellStyle name="Entrada 5 9" xfId="1599"/>
    <cellStyle name="Euro" xfId="4"/>
    <cellStyle name="Euro 10" xfId="1600"/>
    <cellStyle name="Euro 11" xfId="1601"/>
    <cellStyle name="Euro 12" xfId="1602"/>
    <cellStyle name="Euro 13" xfId="1603"/>
    <cellStyle name="Euro 14" xfId="1604"/>
    <cellStyle name="Euro 15" xfId="1605"/>
    <cellStyle name="Euro 16" xfId="1606"/>
    <cellStyle name="Euro 2" xfId="1607"/>
    <cellStyle name="Euro 3" xfId="1608"/>
    <cellStyle name="Euro 4" xfId="1609"/>
    <cellStyle name="Euro 5" xfId="1610"/>
    <cellStyle name="Euro 6" xfId="1611"/>
    <cellStyle name="Euro 7" xfId="1612"/>
    <cellStyle name="Euro 8" xfId="1613"/>
    <cellStyle name="Euro 9" xfId="1614"/>
    <cellStyle name="Explanatory Text 2" xfId="1615"/>
    <cellStyle name="Good 2" xfId="1616"/>
    <cellStyle name="Heading 1 2" xfId="1617"/>
    <cellStyle name="Heading 2 2" xfId="1618"/>
    <cellStyle name="Heading 3 2" xfId="1619"/>
    <cellStyle name="Heading 4 2" xfId="1620"/>
    <cellStyle name="Hipervínculo" xfId="3" builtinId="8"/>
    <cellStyle name="Hipervínculo 2" xfId="5"/>
    <cellStyle name="Incorrecto 2" xfId="1621"/>
    <cellStyle name="Incorrecto 2 10" xfId="1622"/>
    <cellStyle name="Incorrecto 2 11" xfId="1623"/>
    <cellStyle name="Incorrecto 2 12" xfId="1624"/>
    <cellStyle name="Incorrecto 2 13" xfId="1625"/>
    <cellStyle name="Incorrecto 2 2" xfId="1626"/>
    <cellStyle name="Incorrecto 2 2 2" xfId="1627"/>
    <cellStyle name="Incorrecto 2 3" xfId="1628"/>
    <cellStyle name="Incorrecto 2 4" xfId="1629"/>
    <cellStyle name="Incorrecto 2 5" xfId="1630"/>
    <cellStyle name="Incorrecto 2 6" xfId="1631"/>
    <cellStyle name="Incorrecto 2 7" xfId="1632"/>
    <cellStyle name="Incorrecto 2 8" xfId="1633"/>
    <cellStyle name="Incorrecto 2 9" xfId="1634"/>
    <cellStyle name="Incorrecto 3" xfId="1635"/>
    <cellStyle name="Incorrecto 3 10" xfId="1636"/>
    <cellStyle name="Incorrecto 3 11" xfId="1637"/>
    <cellStyle name="Incorrecto 3 12" xfId="1638"/>
    <cellStyle name="Incorrecto 3 13" xfId="1639"/>
    <cellStyle name="Incorrecto 3 2" xfId="1640"/>
    <cellStyle name="Incorrecto 3 3" xfId="1641"/>
    <cellStyle name="Incorrecto 3 4" xfId="1642"/>
    <cellStyle name="Incorrecto 3 5" xfId="1643"/>
    <cellStyle name="Incorrecto 3 6" xfId="1644"/>
    <cellStyle name="Incorrecto 3 7" xfId="1645"/>
    <cellStyle name="Incorrecto 3 8" xfId="1646"/>
    <cellStyle name="Incorrecto 3 9" xfId="1647"/>
    <cellStyle name="Incorrecto 4 10" xfId="1648"/>
    <cellStyle name="Incorrecto 4 11" xfId="1649"/>
    <cellStyle name="Incorrecto 4 12" xfId="1650"/>
    <cellStyle name="Incorrecto 4 13" xfId="1651"/>
    <cellStyle name="Incorrecto 4 2" xfId="1652"/>
    <cellStyle name="Incorrecto 4 3" xfId="1653"/>
    <cellStyle name="Incorrecto 4 4" xfId="1654"/>
    <cellStyle name="Incorrecto 4 5" xfId="1655"/>
    <cellStyle name="Incorrecto 4 6" xfId="1656"/>
    <cellStyle name="Incorrecto 4 7" xfId="1657"/>
    <cellStyle name="Incorrecto 4 8" xfId="1658"/>
    <cellStyle name="Incorrecto 4 9" xfId="1659"/>
    <cellStyle name="Incorrecto 5 10" xfId="1660"/>
    <cellStyle name="Incorrecto 5 11" xfId="1661"/>
    <cellStyle name="Incorrecto 5 12" xfId="1662"/>
    <cellStyle name="Incorrecto 5 2" xfId="1663"/>
    <cellStyle name="Incorrecto 5 3" xfId="1664"/>
    <cellStyle name="Incorrecto 5 4" xfId="1665"/>
    <cellStyle name="Incorrecto 5 5" xfId="1666"/>
    <cellStyle name="Incorrecto 5 6" xfId="1667"/>
    <cellStyle name="Incorrecto 5 7" xfId="1668"/>
    <cellStyle name="Incorrecto 5 8" xfId="1669"/>
    <cellStyle name="Incorrecto 5 9" xfId="1670"/>
    <cellStyle name="Input 2" xfId="1671"/>
    <cellStyle name="Linea horizontal" xfId="1672"/>
    <cellStyle name="Linked Cell 2" xfId="1673"/>
    <cellStyle name="Millares" xfId="1" builtinId="3"/>
    <cellStyle name="Millares [0] 10" xfId="1674"/>
    <cellStyle name="Millares [0] 11" xfId="1675"/>
    <cellStyle name="Millares [0] 12" xfId="1676"/>
    <cellStyle name="Millares [0] 13" xfId="1677"/>
    <cellStyle name="Millares [0] 14" xfId="1678"/>
    <cellStyle name="Millares [0] 15" xfId="1679"/>
    <cellStyle name="Millares [0] 16" xfId="1680"/>
    <cellStyle name="Millares [0] 17" xfId="1681"/>
    <cellStyle name="Millares [0] 18" xfId="1682"/>
    <cellStyle name="Millares [0] 2" xfId="1683"/>
    <cellStyle name="Millares [0] 2 2" xfId="1684"/>
    <cellStyle name="Millares [0] 3" xfId="1685"/>
    <cellStyle name="Millares [0] 4" xfId="1686"/>
    <cellStyle name="Millares [0] 5" xfId="1687"/>
    <cellStyle name="Millares [0] 6" xfId="1688"/>
    <cellStyle name="Millares [0] 7" xfId="1689"/>
    <cellStyle name="Millares [0] 8" xfId="1690"/>
    <cellStyle name="Millares [0] 9" xfId="1691"/>
    <cellStyle name="Millares 10" xfId="6"/>
    <cellStyle name="Millares 11" xfId="7"/>
    <cellStyle name="Millares 12" xfId="8"/>
    <cellStyle name="Millares 13" xfId="9"/>
    <cellStyle name="Millares 14" xfId="10"/>
    <cellStyle name="Millares 15" xfId="11"/>
    <cellStyle name="Millares 15 2" xfId="12"/>
    <cellStyle name="Millares 16" xfId="13"/>
    <cellStyle name="Millares 17" xfId="14"/>
    <cellStyle name="Millares 18" xfId="15"/>
    <cellStyle name="Millares 18 2" xfId="1692"/>
    <cellStyle name="Millares 19" xfId="1693"/>
    <cellStyle name="Millares 2" xfId="16"/>
    <cellStyle name="Millares 2 10" xfId="1694"/>
    <cellStyle name="Millares 2 10 2" xfId="1695"/>
    <cellStyle name="Millares 2 11" xfId="1696"/>
    <cellStyle name="Millares 2 12" xfId="1697"/>
    <cellStyle name="Millares 2 13" xfId="1698"/>
    <cellStyle name="Millares 2 14" xfId="1699"/>
    <cellStyle name="Millares 2 15" xfId="1700"/>
    <cellStyle name="Millares 2 2" xfId="17"/>
    <cellStyle name="Millares 2 2 10" xfId="1701"/>
    <cellStyle name="Millares 2 2 11" xfId="1702"/>
    <cellStyle name="Millares 2 2 12" xfId="1703"/>
    <cellStyle name="Millares 2 2 13" xfId="1704"/>
    <cellStyle name="Millares 2 2 2" xfId="1705"/>
    <cellStyle name="Millares 2 2 2 2" xfId="1706"/>
    <cellStyle name="Millares 2 2 3" xfId="1707"/>
    <cellStyle name="Millares 2 2 4" xfId="1708"/>
    <cellStyle name="Millares 2 2 5" xfId="1709"/>
    <cellStyle name="Millares 2 2 6" xfId="1710"/>
    <cellStyle name="Millares 2 2 7" xfId="1711"/>
    <cellStyle name="Millares 2 2 8" xfId="1712"/>
    <cellStyle name="Millares 2 2 9" xfId="1713"/>
    <cellStyle name="Millares 2 3" xfId="18"/>
    <cellStyle name="Millares 2 4" xfId="64"/>
    <cellStyle name="Millares 2 5" xfId="1714"/>
    <cellStyle name="Millares 2 6" xfId="1715"/>
    <cellStyle name="Millares 2 7" xfId="1716"/>
    <cellStyle name="Millares 2 8" xfId="1717"/>
    <cellStyle name="Millares 2 9" xfId="1718"/>
    <cellStyle name="Millares 2 9 2" xfId="1719"/>
    <cellStyle name="Millares 20" xfId="1720"/>
    <cellStyle name="Millares 21" xfId="1721"/>
    <cellStyle name="Millares 22" xfId="1722"/>
    <cellStyle name="Millares 23" xfId="1723"/>
    <cellStyle name="Millares 24" xfId="1724"/>
    <cellStyle name="Millares 25" xfId="1725"/>
    <cellStyle name="Millares 26" xfId="1726"/>
    <cellStyle name="Millares 27" xfId="1727"/>
    <cellStyle name="Millares 28" xfId="1728"/>
    <cellStyle name="Millares 29" xfId="1729"/>
    <cellStyle name="Millares 3" xfId="19"/>
    <cellStyle name="Millares 3 2" xfId="1730"/>
    <cellStyle name="Millares 3 2 2" xfId="1731"/>
    <cellStyle name="Millares 30" xfId="1732"/>
    <cellStyle name="Millares 31" xfId="1733"/>
    <cellStyle name="Millares 32" xfId="1734"/>
    <cellStyle name="Millares 33" xfId="1735"/>
    <cellStyle name="Millares 34" xfId="1736"/>
    <cellStyle name="Millares 35" xfId="1737"/>
    <cellStyle name="Millares 4" xfId="20"/>
    <cellStyle name="Millares 4 10" xfId="1738"/>
    <cellStyle name="Millares 4 11" xfId="1739"/>
    <cellStyle name="Millares 4 12" xfId="1740"/>
    <cellStyle name="Millares 4 13" xfId="1741"/>
    <cellStyle name="Millares 4 2" xfId="1742"/>
    <cellStyle name="Millares 4 2 2" xfId="1743"/>
    <cellStyle name="Millares 4 3" xfId="1744"/>
    <cellStyle name="Millares 4 4" xfId="1745"/>
    <cellStyle name="Millares 4 5" xfId="1746"/>
    <cellStyle name="Millares 4 6" xfId="1747"/>
    <cellStyle name="Millares 4 7" xfId="1748"/>
    <cellStyle name="Millares 4 8" xfId="1749"/>
    <cellStyle name="Millares 4 9" xfId="1750"/>
    <cellStyle name="Millares 5" xfId="21"/>
    <cellStyle name="Millares 5 10" xfId="1751"/>
    <cellStyle name="Millares 5 11" xfId="1752"/>
    <cellStyle name="Millares 5 12" xfId="1753"/>
    <cellStyle name="Millares 5 2" xfId="1754"/>
    <cellStyle name="Millares 5 2 2" xfId="1755"/>
    <cellStyle name="Millares 5 3" xfId="1756"/>
    <cellStyle name="Millares 5 4" xfId="1757"/>
    <cellStyle name="Millares 5 5" xfId="1758"/>
    <cellStyle name="Millares 5 6" xfId="1759"/>
    <cellStyle name="Millares 5 7" xfId="1760"/>
    <cellStyle name="Millares 5 8" xfId="1761"/>
    <cellStyle name="Millares 5 9" xfId="1762"/>
    <cellStyle name="Millares 6" xfId="22"/>
    <cellStyle name="Millares 6 2" xfId="1763"/>
    <cellStyle name="Millares 7" xfId="23"/>
    <cellStyle name="Millares 7 2" xfId="1764"/>
    <cellStyle name="Millares 8" xfId="24"/>
    <cellStyle name="Millares 8 2" xfId="1765"/>
    <cellStyle name="Millares 9" xfId="25"/>
    <cellStyle name="Millares 9 2" xfId="1766"/>
    <cellStyle name="Moneda" xfId="60" builtinId="4"/>
    <cellStyle name="Moneda 2" xfId="26"/>
    <cellStyle name="Moneda 3" xfId="27"/>
    <cellStyle name="Moneda 4" xfId="1767"/>
    <cellStyle name="Neutral 2" xfId="1768"/>
    <cellStyle name="Neutral 2 10" xfId="1769"/>
    <cellStyle name="Neutral 2 11" xfId="1770"/>
    <cellStyle name="Neutral 2 12" xfId="1771"/>
    <cellStyle name="Neutral 2 13" xfId="1772"/>
    <cellStyle name="Neutral 2 2" xfId="1773"/>
    <cellStyle name="Neutral 2 3" xfId="1774"/>
    <cellStyle name="Neutral 2 4" xfId="1775"/>
    <cellStyle name="Neutral 2 5" xfId="1776"/>
    <cellStyle name="Neutral 2 6" xfId="1777"/>
    <cellStyle name="Neutral 2 7" xfId="1778"/>
    <cellStyle name="Neutral 2 8" xfId="1779"/>
    <cellStyle name="Neutral 2 9" xfId="1780"/>
    <cellStyle name="Neutral 3" xfId="1781"/>
    <cellStyle name="Neutral 3 10" xfId="1782"/>
    <cellStyle name="Neutral 3 11" xfId="1783"/>
    <cellStyle name="Neutral 3 12" xfId="1784"/>
    <cellStyle name="Neutral 3 13" xfId="1785"/>
    <cellStyle name="Neutral 3 2" xfId="1786"/>
    <cellStyle name="Neutral 3 3" xfId="1787"/>
    <cellStyle name="Neutral 3 4" xfId="1788"/>
    <cellStyle name="Neutral 3 5" xfId="1789"/>
    <cellStyle name="Neutral 3 6" xfId="1790"/>
    <cellStyle name="Neutral 3 7" xfId="1791"/>
    <cellStyle name="Neutral 3 8" xfId="1792"/>
    <cellStyle name="Neutral 3 9" xfId="1793"/>
    <cellStyle name="Neutral 4 10" xfId="1794"/>
    <cellStyle name="Neutral 4 11" xfId="1795"/>
    <cellStyle name="Neutral 4 12" xfId="1796"/>
    <cellStyle name="Neutral 4 13" xfId="1797"/>
    <cellStyle name="Neutral 4 2" xfId="1798"/>
    <cellStyle name="Neutral 4 3" xfId="1799"/>
    <cellStyle name="Neutral 4 4" xfId="1800"/>
    <cellStyle name="Neutral 4 5" xfId="1801"/>
    <cellStyle name="Neutral 4 6" xfId="1802"/>
    <cellStyle name="Neutral 4 7" xfId="1803"/>
    <cellStyle name="Neutral 4 8" xfId="1804"/>
    <cellStyle name="Neutral 4 9" xfId="1805"/>
    <cellStyle name="Neutral 5 10" xfId="1806"/>
    <cellStyle name="Neutral 5 11" xfId="1807"/>
    <cellStyle name="Neutral 5 12" xfId="1808"/>
    <cellStyle name="Neutral 5 2" xfId="1809"/>
    <cellStyle name="Neutral 5 3" xfId="1810"/>
    <cellStyle name="Neutral 5 4" xfId="1811"/>
    <cellStyle name="Neutral 5 5" xfId="1812"/>
    <cellStyle name="Neutral 5 6" xfId="1813"/>
    <cellStyle name="Neutral 5 7" xfId="1814"/>
    <cellStyle name="Neutral 5 8" xfId="1815"/>
    <cellStyle name="Neutral 5 9" xfId="1816"/>
    <cellStyle name="Normal" xfId="0" builtinId="0"/>
    <cellStyle name="Normal 10" xfId="2"/>
    <cellStyle name="Normal 11" xfId="28"/>
    <cellStyle name="Normal 12" xfId="29"/>
    <cellStyle name="Normal 13" xfId="30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37"/>
    <cellStyle name="Normal 2 10" xfId="1817"/>
    <cellStyle name="Normal 2 11" xfId="1818"/>
    <cellStyle name="Normal 2 12" xfId="1819"/>
    <cellStyle name="Normal 2 13" xfId="1820"/>
    <cellStyle name="Normal 2 14" xfId="1821"/>
    <cellStyle name="Normal 2 15" xfId="1822"/>
    <cellStyle name="Normal 2 16" xfId="1823"/>
    <cellStyle name="Normal 2 17" xfId="1824"/>
    <cellStyle name="Normal 2 18" xfId="1825"/>
    <cellStyle name="Normal 2 19" xfId="1826"/>
    <cellStyle name="Normal 2 2" xfId="38"/>
    <cellStyle name="Normal 2 2 2" xfId="59"/>
    <cellStyle name="Normal 2 2 3" xfId="1827"/>
    <cellStyle name="Normal 2 2 4" xfId="1828"/>
    <cellStyle name="Normal 2 20" xfId="1829"/>
    <cellStyle name="Normal 2 21" xfId="1830"/>
    <cellStyle name="Normal 2 22" xfId="1831"/>
    <cellStyle name="Normal 2 23" xfId="1832"/>
    <cellStyle name="Normal 2 24" xfId="1833"/>
    <cellStyle name="Normal 2 25" xfId="1834"/>
    <cellStyle name="Normal 2 26" xfId="1835"/>
    <cellStyle name="Normal 2 27" xfId="1836"/>
    <cellStyle name="Normal 2 28" xfId="1837"/>
    <cellStyle name="Normal 2 29" xfId="1838"/>
    <cellStyle name="Normal 2 3" xfId="1839"/>
    <cellStyle name="Normal 2 3 2" xfId="1840"/>
    <cellStyle name="Normal 2 3 3" xfId="63"/>
    <cellStyle name="Normal 2 30" xfId="1841"/>
    <cellStyle name="Normal 2 31" xfId="1842"/>
    <cellStyle name="Normal 2 32" xfId="1843"/>
    <cellStyle name="Normal 2 33" xfId="1844"/>
    <cellStyle name="Normal 2 34" xfId="1845"/>
    <cellStyle name="Normal 2 35" xfId="1846"/>
    <cellStyle name="Normal 2 36" xfId="1847"/>
    <cellStyle name="Normal 2 37" xfId="1848"/>
    <cellStyle name="Normal 2 38" xfId="1849"/>
    <cellStyle name="Normal 2 4" xfId="1850"/>
    <cellStyle name="Normal 2 5" xfId="1851"/>
    <cellStyle name="Normal 2 5 10" xfId="1852"/>
    <cellStyle name="Normal 2 5 11" xfId="1853"/>
    <cellStyle name="Normal 2 5 12" xfId="1854"/>
    <cellStyle name="Normal 2 5 13" xfId="1855"/>
    <cellStyle name="Normal 2 5 2" xfId="1856"/>
    <cellStyle name="Normal 2 5 3" xfId="1857"/>
    <cellStyle name="Normal 2 5 4" xfId="1858"/>
    <cellStyle name="Normal 2 5 5" xfId="1859"/>
    <cellStyle name="Normal 2 5 6" xfId="1860"/>
    <cellStyle name="Normal 2 5 7" xfId="1861"/>
    <cellStyle name="Normal 2 5 8" xfId="1862"/>
    <cellStyle name="Normal 2 5 9" xfId="1863"/>
    <cellStyle name="Normal 2 6" xfId="1864"/>
    <cellStyle name="Normal 2 7" xfId="1865"/>
    <cellStyle name="Normal 2 8" xfId="1866"/>
    <cellStyle name="Normal 2 9" xfId="1867"/>
    <cellStyle name="Normal 20" xfId="39"/>
    <cellStyle name="Normal 21" xfId="40"/>
    <cellStyle name="Normal 21 2" xfId="41"/>
    <cellStyle name="Normal 22" xfId="42"/>
    <cellStyle name="Normal 22 2" xfId="43"/>
    <cellStyle name="Normal 23" xfId="44"/>
    <cellStyle name="Normal 24" xfId="45"/>
    <cellStyle name="Normal 25" xfId="46"/>
    <cellStyle name="Normal 26" xfId="47"/>
    <cellStyle name="Normal 26 2" xfId="62"/>
    <cellStyle name="Normal 27" xfId="1868"/>
    <cellStyle name="Normal 28" xfId="1869"/>
    <cellStyle name="Normal 29" xfId="1870"/>
    <cellStyle name="Normal 3" xfId="48"/>
    <cellStyle name="Normal 3 10" xfId="1871"/>
    <cellStyle name="Normal 3 11" xfId="1872"/>
    <cellStyle name="Normal 3 12" xfId="1873"/>
    <cellStyle name="Normal 3 13" xfId="1874"/>
    <cellStyle name="Normal 3 14" xfId="1875"/>
    <cellStyle name="Normal 3 15" xfId="1876"/>
    <cellStyle name="Normal 3 16" xfId="1877"/>
    <cellStyle name="Normal 3 17" xfId="1878"/>
    <cellStyle name="Normal 3 18" xfId="1879"/>
    <cellStyle name="Normal 3 19" xfId="1880"/>
    <cellStyle name="Normal 3 2" xfId="49"/>
    <cellStyle name="Normal 3 2 2" xfId="50"/>
    <cellStyle name="Normal 3 2 2 2" xfId="1881"/>
    <cellStyle name="Normal 3 2 2 2 2" xfId="1882"/>
    <cellStyle name="Normal 3 20" xfId="1883"/>
    <cellStyle name="Normal 3 21" xfId="1884"/>
    <cellStyle name="Normal 3 22" xfId="1885"/>
    <cellStyle name="Normal 3 23" xfId="1886"/>
    <cellStyle name="Normal 3 24" xfId="1887"/>
    <cellStyle name="Normal 3 25" xfId="1888"/>
    <cellStyle name="Normal 3 26" xfId="1889"/>
    <cellStyle name="Normal 3 27" xfId="1890"/>
    <cellStyle name="Normal 3 28" xfId="1891"/>
    <cellStyle name="Normal 3 29" xfId="1892"/>
    <cellStyle name="Normal 3 3" xfId="1893"/>
    <cellStyle name="Normal 3 3 2" xfId="1894"/>
    <cellStyle name="Normal 3 30" xfId="1895"/>
    <cellStyle name="Normal 3 31" xfId="1896"/>
    <cellStyle name="Normal 3 32" xfId="1897"/>
    <cellStyle name="Normal 3 33" xfId="1898"/>
    <cellStyle name="Normal 3 34" xfId="1899"/>
    <cellStyle name="Normal 3 35" xfId="1900"/>
    <cellStyle name="Normal 3 36" xfId="1901"/>
    <cellStyle name="Normal 3 37" xfId="1902"/>
    <cellStyle name="Normal 3 38" xfId="1903"/>
    <cellStyle name="Normal 3 39" xfId="1904"/>
    <cellStyle name="Normal 3 4" xfId="1905"/>
    <cellStyle name="Normal 3 40" xfId="1906"/>
    <cellStyle name="Normal 3 5" xfId="1907"/>
    <cellStyle name="Normal 3 6" xfId="1908"/>
    <cellStyle name="Normal 3 7" xfId="1909"/>
    <cellStyle name="Normal 3 8" xfId="1910"/>
    <cellStyle name="Normal 3 9" xfId="1911"/>
    <cellStyle name="Normal 30" xfId="1912"/>
    <cellStyle name="Normal 31" xfId="1913"/>
    <cellStyle name="Normal 32" xfId="1914"/>
    <cellStyle name="Normal 33" xfId="1915"/>
    <cellStyle name="Normal 34" xfId="1916"/>
    <cellStyle name="Normal 35" xfId="1917"/>
    <cellStyle name="Normal 36" xfId="1918"/>
    <cellStyle name="Normal 37" xfId="1919"/>
    <cellStyle name="Normal 38" xfId="1920"/>
    <cellStyle name="Normal 39" xfId="1921"/>
    <cellStyle name="Normal 4" xfId="51"/>
    <cellStyle name="Normal 4 10" xfId="1922"/>
    <cellStyle name="Normal 4 11" xfId="1923"/>
    <cellStyle name="Normal 4 12" xfId="1924"/>
    <cellStyle name="Normal 4 13" xfId="1925"/>
    <cellStyle name="Normal 4 14" xfId="1926"/>
    <cellStyle name="Normal 4 15" xfId="1927"/>
    <cellStyle name="Normal 4 16" xfId="1928"/>
    <cellStyle name="Normal 4 17" xfId="1929"/>
    <cellStyle name="Normal 4 18" xfId="1930"/>
    <cellStyle name="Normal 4 19" xfId="1931"/>
    <cellStyle name="Normal 4 2" xfId="58"/>
    <cellStyle name="Normal 4 2 2" xfId="1932"/>
    <cellStyle name="Normal 4 20" xfId="1933"/>
    <cellStyle name="Normal 4 21" xfId="1934"/>
    <cellStyle name="Normal 4 22" xfId="1935"/>
    <cellStyle name="Normal 4 23" xfId="1936"/>
    <cellStyle name="Normal 4 24" xfId="1937"/>
    <cellStyle name="Normal 4 25" xfId="1938"/>
    <cellStyle name="Normal 4 26" xfId="1939"/>
    <cellStyle name="Normal 4 27" xfId="1940"/>
    <cellStyle name="Normal 4 28" xfId="1941"/>
    <cellStyle name="Normal 4 29" xfId="1942"/>
    <cellStyle name="Normal 4 3" xfId="1943"/>
    <cellStyle name="Normal 4 30" xfId="1944"/>
    <cellStyle name="Normal 4 31" xfId="1945"/>
    <cellStyle name="Normal 4 32" xfId="1946"/>
    <cellStyle name="Normal 4 33" xfId="1947"/>
    <cellStyle name="Normal 4 34" xfId="1948"/>
    <cellStyle name="Normal 4 35" xfId="1949"/>
    <cellStyle name="Normal 4 36" xfId="1950"/>
    <cellStyle name="Normal 4 37" xfId="1951"/>
    <cellStyle name="Normal 4 38" xfId="1952"/>
    <cellStyle name="Normal 4 4" xfId="1953"/>
    <cellStyle name="Normal 4 5" xfId="1954"/>
    <cellStyle name="Normal 4 6" xfId="1955"/>
    <cellStyle name="Normal 4 7" xfId="1956"/>
    <cellStyle name="Normal 4 8" xfId="1957"/>
    <cellStyle name="Normal 4 9" xfId="1958"/>
    <cellStyle name="Normal 40" xfId="1959"/>
    <cellStyle name="Normal 41" xfId="1960"/>
    <cellStyle name="Normal 42" xfId="1961"/>
    <cellStyle name="Normal 43" xfId="1962"/>
    <cellStyle name="Normal 44" xfId="1963"/>
    <cellStyle name="Normal 45" xfId="1964"/>
    <cellStyle name="Normal 46" xfId="1965"/>
    <cellStyle name="Normal 47" xfId="1966"/>
    <cellStyle name="Normal 48" xfId="1967"/>
    <cellStyle name="Normal 49" xfId="1968"/>
    <cellStyle name="Normal 5" xfId="52"/>
    <cellStyle name="Normal 5 10" xfId="1969"/>
    <cellStyle name="Normal 5 11" xfId="1970"/>
    <cellStyle name="Normal 5 12" xfId="1971"/>
    <cellStyle name="Normal 5 13" xfId="1972"/>
    <cellStyle name="Normal 5 14" xfId="1973"/>
    <cellStyle name="Normal 5 15" xfId="1974"/>
    <cellStyle name="Normal 5 16" xfId="1975"/>
    <cellStyle name="Normal 5 17" xfId="1976"/>
    <cellStyle name="Normal 5 18" xfId="1977"/>
    <cellStyle name="Normal 5 19" xfId="1978"/>
    <cellStyle name="Normal 5 2" xfId="1979"/>
    <cellStyle name="Normal 5 2 2" xfId="1980"/>
    <cellStyle name="Normal 5 20" xfId="1981"/>
    <cellStyle name="Normal 5 21" xfId="1982"/>
    <cellStyle name="Normal 5 22" xfId="1983"/>
    <cellStyle name="Normal 5 23" xfId="1984"/>
    <cellStyle name="Normal 5 24" xfId="1985"/>
    <cellStyle name="Normal 5 25" xfId="1986"/>
    <cellStyle name="Normal 5 26" xfId="1987"/>
    <cellStyle name="Normal 5 27" xfId="1988"/>
    <cellStyle name="Normal 5 28" xfId="1989"/>
    <cellStyle name="Normal 5 29" xfId="1990"/>
    <cellStyle name="Normal 5 3" xfId="1991"/>
    <cellStyle name="Normal 5 30" xfId="1992"/>
    <cellStyle name="Normal 5 31" xfId="1993"/>
    <cellStyle name="Normal 5 32" xfId="1994"/>
    <cellStyle name="Normal 5 33" xfId="1995"/>
    <cellStyle name="Normal 5 34" xfId="1996"/>
    <cellStyle name="Normal 5 35" xfId="1997"/>
    <cellStyle name="Normal 5 36" xfId="1998"/>
    <cellStyle name="Normal 5 37" xfId="1999"/>
    <cellStyle name="Normal 5 38" xfId="2000"/>
    <cellStyle name="Normal 5 4" xfId="2001"/>
    <cellStyle name="Normal 5 5" xfId="2002"/>
    <cellStyle name="Normal 5 6" xfId="2003"/>
    <cellStyle name="Normal 5 7" xfId="2004"/>
    <cellStyle name="Normal 5 8" xfId="2005"/>
    <cellStyle name="Normal 5 9" xfId="2006"/>
    <cellStyle name="Normal 50" xfId="2007"/>
    <cellStyle name="Normal 51" xfId="2008"/>
    <cellStyle name="Normal 52" xfId="2009"/>
    <cellStyle name="Normal 53" xfId="2010"/>
    <cellStyle name="Normal 54" xfId="2011"/>
    <cellStyle name="Normal 55" xfId="2012"/>
    <cellStyle name="Normal 56" xfId="2013"/>
    <cellStyle name="Normal 57" xfId="2014"/>
    <cellStyle name="Normal 58" xfId="2015"/>
    <cellStyle name="Normal 59" xfId="2016"/>
    <cellStyle name="Normal 6" xfId="53"/>
    <cellStyle name="Normal 6 10" xfId="2017"/>
    <cellStyle name="Normal 6 11" xfId="2018"/>
    <cellStyle name="Normal 6 12" xfId="2019"/>
    <cellStyle name="Normal 6 13" xfId="2020"/>
    <cellStyle name="Normal 6 14" xfId="2021"/>
    <cellStyle name="Normal 6 15" xfId="2022"/>
    <cellStyle name="Normal 6 16" xfId="2023"/>
    <cellStyle name="Normal 6 17" xfId="2024"/>
    <cellStyle name="Normal 6 18" xfId="2025"/>
    <cellStyle name="Normal 6 19" xfId="2026"/>
    <cellStyle name="Normal 6 2" xfId="2027"/>
    <cellStyle name="Normal 6 2 2" xfId="2028"/>
    <cellStyle name="Normal 6 20" xfId="2029"/>
    <cellStyle name="Normal 6 21" xfId="2030"/>
    <cellStyle name="Normal 6 22" xfId="2031"/>
    <cellStyle name="Normal 6 23" xfId="2032"/>
    <cellStyle name="Normal 6 24" xfId="2033"/>
    <cellStyle name="Normal 6 25" xfId="2034"/>
    <cellStyle name="Normal 6 26" xfId="2035"/>
    <cellStyle name="Normal 6 27" xfId="2036"/>
    <cellStyle name="Normal 6 28" xfId="2037"/>
    <cellStyle name="Normal 6 29" xfId="2038"/>
    <cellStyle name="Normal 6 3" xfId="2039"/>
    <cellStyle name="Normal 6 30" xfId="2040"/>
    <cellStyle name="Normal 6 31" xfId="2041"/>
    <cellStyle name="Normal 6 32" xfId="2042"/>
    <cellStyle name="Normal 6 33" xfId="2043"/>
    <cellStyle name="Normal 6 34" xfId="2044"/>
    <cellStyle name="Normal 6 35" xfId="2045"/>
    <cellStyle name="Normal 6 36" xfId="2046"/>
    <cellStyle name="Normal 6 37" xfId="2047"/>
    <cellStyle name="Normal 6 38" xfId="2048"/>
    <cellStyle name="Normal 6 4" xfId="2049"/>
    <cellStyle name="Normal 6 5" xfId="2050"/>
    <cellStyle name="Normal 6 6" xfId="2051"/>
    <cellStyle name="Normal 6 7" xfId="2052"/>
    <cellStyle name="Normal 6 8" xfId="2053"/>
    <cellStyle name="Normal 6 9" xfId="2054"/>
    <cellStyle name="Normal 60" xfId="2055"/>
    <cellStyle name="Normal 61" xfId="2056"/>
    <cellStyle name="Normal 7" xfId="54"/>
    <cellStyle name="Normal 7 2" xfId="2057"/>
    <cellStyle name="Normal 8" xfId="55"/>
    <cellStyle name="Normal 8 2" xfId="2058"/>
    <cellStyle name="Normal 9" xfId="56"/>
    <cellStyle name="Notas 2" xfId="2059"/>
    <cellStyle name="Notas 2 10" xfId="2060"/>
    <cellStyle name="Notas 2 11" xfId="2061"/>
    <cellStyle name="Notas 2 12" xfId="2062"/>
    <cellStyle name="Notas 2 13" xfId="2063"/>
    <cellStyle name="Notas 2 2" xfId="2064"/>
    <cellStyle name="Notas 2 3" xfId="2065"/>
    <cellStyle name="Notas 2 4" xfId="2066"/>
    <cellStyle name="Notas 2 5" xfId="2067"/>
    <cellStyle name="Notas 2 6" xfId="2068"/>
    <cellStyle name="Notas 2 7" xfId="2069"/>
    <cellStyle name="Notas 2 8" xfId="2070"/>
    <cellStyle name="Notas 2 9" xfId="2071"/>
    <cellStyle name="Notas 3" xfId="2072"/>
    <cellStyle name="Notas 3 10" xfId="2073"/>
    <cellStyle name="Notas 3 11" xfId="2074"/>
    <cellStyle name="Notas 3 12" xfId="2075"/>
    <cellStyle name="Notas 3 13" xfId="2076"/>
    <cellStyle name="Notas 3 2" xfId="2077"/>
    <cellStyle name="Notas 3 3" xfId="2078"/>
    <cellStyle name="Notas 3 4" xfId="2079"/>
    <cellStyle name="Notas 3 5" xfId="2080"/>
    <cellStyle name="Notas 3 6" xfId="2081"/>
    <cellStyle name="Notas 3 7" xfId="2082"/>
    <cellStyle name="Notas 3 8" xfId="2083"/>
    <cellStyle name="Notas 3 9" xfId="2084"/>
    <cellStyle name="Notas 4 10" xfId="2085"/>
    <cellStyle name="Notas 4 11" xfId="2086"/>
    <cellStyle name="Notas 4 12" xfId="2087"/>
    <cellStyle name="Notas 4 13" xfId="2088"/>
    <cellStyle name="Notas 4 2" xfId="2089"/>
    <cellStyle name="Notas 4 3" xfId="2090"/>
    <cellStyle name="Notas 4 4" xfId="2091"/>
    <cellStyle name="Notas 4 5" xfId="2092"/>
    <cellStyle name="Notas 4 6" xfId="2093"/>
    <cellStyle name="Notas 4 7" xfId="2094"/>
    <cellStyle name="Notas 4 8" xfId="2095"/>
    <cellStyle name="Notas 4 9" xfId="2096"/>
    <cellStyle name="Notas 5 10" xfId="2097"/>
    <cellStyle name="Notas 5 11" xfId="2098"/>
    <cellStyle name="Notas 5 12" xfId="2099"/>
    <cellStyle name="Notas 5 2" xfId="2100"/>
    <cellStyle name="Notas 5 3" xfId="2101"/>
    <cellStyle name="Notas 5 4" xfId="2102"/>
    <cellStyle name="Notas 5 5" xfId="2103"/>
    <cellStyle name="Notas 5 6" xfId="2104"/>
    <cellStyle name="Notas 5 7" xfId="2105"/>
    <cellStyle name="Notas 5 8" xfId="2106"/>
    <cellStyle name="Notas 5 9" xfId="2107"/>
    <cellStyle name="Note 2" xfId="2108"/>
    <cellStyle name="Output 2" xfId="2109"/>
    <cellStyle name="Pared" xfId="2110"/>
    <cellStyle name="Porcentaje" xfId="61" builtinId="5"/>
    <cellStyle name="Porcentual 2" xfId="57"/>
    <cellStyle name="Porcentual 2 2" xfId="2111"/>
    <cellStyle name="Porcentual 2 3" xfId="2112"/>
    <cellStyle name="Porcentual 3" xfId="2113"/>
    <cellStyle name="Porcentual 3 2" xfId="2114"/>
    <cellStyle name="Porcentual 4" xfId="2115"/>
    <cellStyle name="Porcentual 4 2" xfId="2116"/>
    <cellStyle name="Porcentual 5" xfId="2117"/>
    <cellStyle name="Porcentual 6" xfId="2118"/>
    <cellStyle name="Salida 2" xfId="2119"/>
    <cellStyle name="Salida 2 10" xfId="2120"/>
    <cellStyle name="Salida 2 11" xfId="2121"/>
    <cellStyle name="Salida 2 12" xfId="2122"/>
    <cellStyle name="Salida 2 13" xfId="2123"/>
    <cellStyle name="Salida 2 2" xfId="2124"/>
    <cellStyle name="Salida 2 2 2" xfId="2125"/>
    <cellStyle name="Salida 2 3" xfId="2126"/>
    <cellStyle name="Salida 2 4" xfId="2127"/>
    <cellStyle name="Salida 2 5" xfId="2128"/>
    <cellStyle name="Salida 2 6" xfId="2129"/>
    <cellStyle name="Salida 2 7" xfId="2130"/>
    <cellStyle name="Salida 2 8" xfId="2131"/>
    <cellStyle name="Salida 2 9" xfId="2132"/>
    <cellStyle name="Salida 3" xfId="2133"/>
    <cellStyle name="Salida 3 10" xfId="2134"/>
    <cellStyle name="Salida 3 11" xfId="2135"/>
    <cellStyle name="Salida 3 12" xfId="2136"/>
    <cellStyle name="Salida 3 13" xfId="2137"/>
    <cellStyle name="Salida 3 2" xfId="2138"/>
    <cellStyle name="Salida 3 3" xfId="2139"/>
    <cellStyle name="Salida 3 4" xfId="2140"/>
    <cellStyle name="Salida 3 5" xfId="2141"/>
    <cellStyle name="Salida 3 6" xfId="2142"/>
    <cellStyle name="Salida 3 7" xfId="2143"/>
    <cellStyle name="Salida 3 8" xfId="2144"/>
    <cellStyle name="Salida 3 9" xfId="2145"/>
    <cellStyle name="Salida 4 10" xfId="2146"/>
    <cellStyle name="Salida 4 11" xfId="2147"/>
    <cellStyle name="Salida 4 12" xfId="2148"/>
    <cellStyle name="Salida 4 13" xfId="2149"/>
    <cellStyle name="Salida 4 2" xfId="2150"/>
    <cellStyle name="Salida 4 3" xfId="2151"/>
    <cellStyle name="Salida 4 4" xfId="2152"/>
    <cellStyle name="Salida 4 5" xfId="2153"/>
    <cellStyle name="Salida 4 6" xfId="2154"/>
    <cellStyle name="Salida 4 7" xfId="2155"/>
    <cellStyle name="Salida 4 8" xfId="2156"/>
    <cellStyle name="Salida 4 9" xfId="2157"/>
    <cellStyle name="Salida 5 10" xfId="2158"/>
    <cellStyle name="Salida 5 11" xfId="2159"/>
    <cellStyle name="Salida 5 12" xfId="2160"/>
    <cellStyle name="Salida 5 2" xfId="2161"/>
    <cellStyle name="Salida 5 3" xfId="2162"/>
    <cellStyle name="Salida 5 4" xfId="2163"/>
    <cellStyle name="Salida 5 5" xfId="2164"/>
    <cellStyle name="Salida 5 6" xfId="2165"/>
    <cellStyle name="Salida 5 7" xfId="2166"/>
    <cellStyle name="Salida 5 8" xfId="2167"/>
    <cellStyle name="Salida 5 9" xfId="2168"/>
    <cellStyle name="Texto de advertencia 2" xfId="2169"/>
    <cellStyle name="Texto de advertencia 2 10" xfId="2170"/>
    <cellStyle name="Texto de advertencia 2 11" xfId="2171"/>
    <cellStyle name="Texto de advertencia 2 12" xfId="2172"/>
    <cellStyle name="Texto de advertencia 2 13" xfId="2173"/>
    <cellStyle name="Texto de advertencia 2 2" xfId="2174"/>
    <cellStyle name="Texto de advertencia 2 2 2" xfId="2175"/>
    <cellStyle name="Texto de advertencia 2 3" xfId="2176"/>
    <cellStyle name="Texto de advertencia 2 4" xfId="2177"/>
    <cellStyle name="Texto de advertencia 2 5" xfId="2178"/>
    <cellStyle name="Texto de advertencia 2 6" xfId="2179"/>
    <cellStyle name="Texto de advertencia 2 7" xfId="2180"/>
    <cellStyle name="Texto de advertencia 2 8" xfId="2181"/>
    <cellStyle name="Texto de advertencia 2 9" xfId="2182"/>
    <cellStyle name="Texto de advertencia 3" xfId="2183"/>
    <cellStyle name="Texto de advertencia 3 10" xfId="2184"/>
    <cellStyle name="Texto de advertencia 3 11" xfId="2185"/>
    <cellStyle name="Texto de advertencia 3 12" xfId="2186"/>
    <cellStyle name="Texto de advertencia 3 13" xfId="2187"/>
    <cellStyle name="Texto de advertencia 3 2" xfId="2188"/>
    <cellStyle name="Texto de advertencia 3 3" xfId="2189"/>
    <cellStyle name="Texto de advertencia 3 4" xfId="2190"/>
    <cellStyle name="Texto de advertencia 3 5" xfId="2191"/>
    <cellStyle name="Texto de advertencia 3 6" xfId="2192"/>
    <cellStyle name="Texto de advertencia 3 7" xfId="2193"/>
    <cellStyle name="Texto de advertencia 3 8" xfId="2194"/>
    <cellStyle name="Texto de advertencia 3 9" xfId="2195"/>
    <cellStyle name="Texto de advertencia 4 10" xfId="2196"/>
    <cellStyle name="Texto de advertencia 4 11" xfId="2197"/>
    <cellStyle name="Texto de advertencia 4 12" xfId="2198"/>
    <cellStyle name="Texto de advertencia 4 13" xfId="2199"/>
    <cellStyle name="Texto de advertencia 4 2" xfId="2200"/>
    <cellStyle name="Texto de advertencia 4 3" xfId="2201"/>
    <cellStyle name="Texto de advertencia 4 4" xfId="2202"/>
    <cellStyle name="Texto de advertencia 4 5" xfId="2203"/>
    <cellStyle name="Texto de advertencia 4 6" xfId="2204"/>
    <cellStyle name="Texto de advertencia 4 7" xfId="2205"/>
    <cellStyle name="Texto de advertencia 4 8" xfId="2206"/>
    <cellStyle name="Texto de advertencia 4 9" xfId="2207"/>
    <cellStyle name="Texto de advertencia 5 10" xfId="2208"/>
    <cellStyle name="Texto de advertencia 5 11" xfId="2209"/>
    <cellStyle name="Texto de advertencia 5 12" xfId="2210"/>
    <cellStyle name="Texto de advertencia 5 2" xfId="2211"/>
    <cellStyle name="Texto de advertencia 5 3" xfId="2212"/>
    <cellStyle name="Texto de advertencia 5 4" xfId="2213"/>
    <cellStyle name="Texto de advertencia 5 5" xfId="2214"/>
    <cellStyle name="Texto de advertencia 5 6" xfId="2215"/>
    <cellStyle name="Texto de advertencia 5 7" xfId="2216"/>
    <cellStyle name="Texto de advertencia 5 8" xfId="2217"/>
    <cellStyle name="Texto de advertencia 5 9" xfId="2218"/>
    <cellStyle name="Texto explicativo 2" xfId="2219"/>
    <cellStyle name="Texto explicativo 2 10" xfId="2220"/>
    <cellStyle name="Texto explicativo 2 11" xfId="2221"/>
    <cellStyle name="Texto explicativo 2 12" xfId="2222"/>
    <cellStyle name="Texto explicativo 2 13" xfId="2223"/>
    <cellStyle name="Texto explicativo 2 2" xfId="2224"/>
    <cellStyle name="Texto explicativo 2 2 2" xfId="2225"/>
    <cellStyle name="Texto explicativo 2 3" xfId="2226"/>
    <cellStyle name="Texto explicativo 2 4" xfId="2227"/>
    <cellStyle name="Texto explicativo 2 5" xfId="2228"/>
    <cellStyle name="Texto explicativo 2 6" xfId="2229"/>
    <cellStyle name="Texto explicativo 2 7" xfId="2230"/>
    <cellStyle name="Texto explicativo 2 8" xfId="2231"/>
    <cellStyle name="Texto explicativo 2 9" xfId="2232"/>
    <cellStyle name="Texto explicativo 3" xfId="2233"/>
    <cellStyle name="Texto explicativo 3 10" xfId="2234"/>
    <cellStyle name="Texto explicativo 3 11" xfId="2235"/>
    <cellStyle name="Texto explicativo 3 12" xfId="2236"/>
    <cellStyle name="Texto explicativo 3 13" xfId="2237"/>
    <cellStyle name="Texto explicativo 3 2" xfId="2238"/>
    <cellStyle name="Texto explicativo 3 3" xfId="2239"/>
    <cellStyle name="Texto explicativo 3 4" xfId="2240"/>
    <cellStyle name="Texto explicativo 3 5" xfId="2241"/>
    <cellStyle name="Texto explicativo 3 6" xfId="2242"/>
    <cellStyle name="Texto explicativo 3 7" xfId="2243"/>
    <cellStyle name="Texto explicativo 3 8" xfId="2244"/>
    <cellStyle name="Texto explicativo 3 9" xfId="2245"/>
    <cellStyle name="Texto explicativo 4 10" xfId="2246"/>
    <cellStyle name="Texto explicativo 4 11" xfId="2247"/>
    <cellStyle name="Texto explicativo 4 12" xfId="2248"/>
    <cellStyle name="Texto explicativo 4 13" xfId="2249"/>
    <cellStyle name="Texto explicativo 4 2" xfId="2250"/>
    <cellStyle name="Texto explicativo 4 3" xfId="2251"/>
    <cellStyle name="Texto explicativo 4 4" xfId="2252"/>
    <cellStyle name="Texto explicativo 4 5" xfId="2253"/>
    <cellStyle name="Texto explicativo 4 6" xfId="2254"/>
    <cellStyle name="Texto explicativo 4 7" xfId="2255"/>
    <cellStyle name="Texto explicativo 4 8" xfId="2256"/>
    <cellStyle name="Texto explicativo 4 9" xfId="2257"/>
    <cellStyle name="Texto explicativo 5 10" xfId="2258"/>
    <cellStyle name="Texto explicativo 5 11" xfId="2259"/>
    <cellStyle name="Texto explicativo 5 12" xfId="2260"/>
    <cellStyle name="Texto explicativo 5 2" xfId="2261"/>
    <cellStyle name="Texto explicativo 5 3" xfId="2262"/>
    <cellStyle name="Texto explicativo 5 4" xfId="2263"/>
    <cellStyle name="Texto explicativo 5 5" xfId="2264"/>
    <cellStyle name="Texto explicativo 5 6" xfId="2265"/>
    <cellStyle name="Texto explicativo 5 7" xfId="2266"/>
    <cellStyle name="Texto explicativo 5 8" xfId="2267"/>
    <cellStyle name="Texto explicativo 5 9" xfId="2268"/>
    <cellStyle name="Title 2" xfId="2269"/>
    <cellStyle name="Título 1 2" xfId="2270"/>
    <cellStyle name="Título 1 2 10" xfId="2271"/>
    <cellStyle name="Título 1 2 11" xfId="2272"/>
    <cellStyle name="Título 1 2 12" xfId="2273"/>
    <cellStyle name="Título 1 2 13" xfId="2274"/>
    <cellStyle name="Título 1 2 2" xfId="2275"/>
    <cellStyle name="Título 1 2 2 2" xfId="2276"/>
    <cellStyle name="Título 1 2 3" xfId="2277"/>
    <cellStyle name="Título 1 2 4" xfId="2278"/>
    <cellStyle name="Título 1 2 5" xfId="2279"/>
    <cellStyle name="Título 1 2 6" xfId="2280"/>
    <cellStyle name="Título 1 2 7" xfId="2281"/>
    <cellStyle name="Título 1 2 8" xfId="2282"/>
    <cellStyle name="Título 1 2 9" xfId="2283"/>
    <cellStyle name="Título 1 3" xfId="2284"/>
    <cellStyle name="Título 1 3 10" xfId="2285"/>
    <cellStyle name="Título 1 3 11" xfId="2286"/>
    <cellStyle name="Título 1 3 12" xfId="2287"/>
    <cellStyle name="Título 1 3 13" xfId="2288"/>
    <cellStyle name="Título 1 3 2" xfId="2289"/>
    <cellStyle name="Título 1 3 3" xfId="2290"/>
    <cellStyle name="Título 1 3 4" xfId="2291"/>
    <cellStyle name="Título 1 3 5" xfId="2292"/>
    <cellStyle name="Título 1 3 6" xfId="2293"/>
    <cellStyle name="Título 1 3 7" xfId="2294"/>
    <cellStyle name="Título 1 3 8" xfId="2295"/>
    <cellStyle name="Título 1 3 9" xfId="2296"/>
    <cellStyle name="Título 1 4 10" xfId="2297"/>
    <cellStyle name="Título 1 4 11" xfId="2298"/>
    <cellStyle name="Título 1 4 12" xfId="2299"/>
    <cellStyle name="Título 1 4 13" xfId="2300"/>
    <cellStyle name="Título 1 4 2" xfId="2301"/>
    <cellStyle name="Título 1 4 3" xfId="2302"/>
    <cellStyle name="Título 1 4 4" xfId="2303"/>
    <cellStyle name="Título 1 4 5" xfId="2304"/>
    <cellStyle name="Título 1 4 6" xfId="2305"/>
    <cellStyle name="Título 1 4 7" xfId="2306"/>
    <cellStyle name="Título 1 4 8" xfId="2307"/>
    <cellStyle name="Título 1 4 9" xfId="2308"/>
    <cellStyle name="Título 1 5 10" xfId="2309"/>
    <cellStyle name="Título 1 5 11" xfId="2310"/>
    <cellStyle name="Título 1 5 12" xfId="2311"/>
    <cellStyle name="Título 1 5 2" xfId="2312"/>
    <cellStyle name="Título 1 5 3" xfId="2313"/>
    <cellStyle name="Título 1 5 4" xfId="2314"/>
    <cellStyle name="Título 1 5 5" xfId="2315"/>
    <cellStyle name="Título 1 5 6" xfId="2316"/>
    <cellStyle name="Título 1 5 7" xfId="2317"/>
    <cellStyle name="Título 1 5 8" xfId="2318"/>
    <cellStyle name="Título 1 5 9" xfId="2319"/>
    <cellStyle name="Título 2 2" xfId="2320"/>
    <cellStyle name="Título 2 2 10" xfId="2321"/>
    <cellStyle name="Título 2 2 11" xfId="2322"/>
    <cellStyle name="Título 2 2 12" xfId="2323"/>
    <cellStyle name="Título 2 2 13" xfId="2324"/>
    <cellStyle name="Título 2 2 2" xfId="2325"/>
    <cellStyle name="Título 2 2 2 2" xfId="2326"/>
    <cellStyle name="Título 2 2 3" xfId="2327"/>
    <cellStyle name="Título 2 2 4" xfId="2328"/>
    <cellStyle name="Título 2 2 5" xfId="2329"/>
    <cellStyle name="Título 2 2 6" xfId="2330"/>
    <cellStyle name="Título 2 2 7" xfId="2331"/>
    <cellStyle name="Título 2 2 8" xfId="2332"/>
    <cellStyle name="Título 2 2 9" xfId="2333"/>
    <cellStyle name="Título 2 3" xfId="2334"/>
    <cellStyle name="Título 2 3 10" xfId="2335"/>
    <cellStyle name="Título 2 3 11" xfId="2336"/>
    <cellStyle name="Título 2 3 12" xfId="2337"/>
    <cellStyle name="Título 2 3 13" xfId="2338"/>
    <cellStyle name="Título 2 3 2" xfId="2339"/>
    <cellStyle name="Título 2 3 3" xfId="2340"/>
    <cellStyle name="Título 2 3 4" xfId="2341"/>
    <cellStyle name="Título 2 3 5" xfId="2342"/>
    <cellStyle name="Título 2 3 6" xfId="2343"/>
    <cellStyle name="Título 2 3 7" xfId="2344"/>
    <cellStyle name="Título 2 3 8" xfId="2345"/>
    <cellStyle name="Título 2 3 9" xfId="2346"/>
    <cellStyle name="Título 2 4 10" xfId="2347"/>
    <cellStyle name="Título 2 4 11" xfId="2348"/>
    <cellStyle name="Título 2 4 12" xfId="2349"/>
    <cellStyle name="Título 2 4 13" xfId="2350"/>
    <cellStyle name="Título 2 4 2" xfId="2351"/>
    <cellStyle name="Título 2 4 3" xfId="2352"/>
    <cellStyle name="Título 2 4 4" xfId="2353"/>
    <cellStyle name="Título 2 4 5" xfId="2354"/>
    <cellStyle name="Título 2 4 6" xfId="2355"/>
    <cellStyle name="Título 2 4 7" xfId="2356"/>
    <cellStyle name="Título 2 4 8" xfId="2357"/>
    <cellStyle name="Título 2 4 9" xfId="2358"/>
    <cellStyle name="Título 2 5 10" xfId="2359"/>
    <cellStyle name="Título 2 5 11" xfId="2360"/>
    <cellStyle name="Título 2 5 12" xfId="2361"/>
    <cellStyle name="Título 2 5 2" xfId="2362"/>
    <cellStyle name="Título 2 5 3" xfId="2363"/>
    <cellStyle name="Título 2 5 4" xfId="2364"/>
    <cellStyle name="Título 2 5 5" xfId="2365"/>
    <cellStyle name="Título 2 5 6" xfId="2366"/>
    <cellStyle name="Título 2 5 7" xfId="2367"/>
    <cellStyle name="Título 2 5 8" xfId="2368"/>
    <cellStyle name="Título 2 5 9" xfId="2369"/>
    <cellStyle name="Título 3 2" xfId="2370"/>
    <cellStyle name="Título 3 2 10" xfId="2371"/>
    <cellStyle name="Título 3 2 11" xfId="2372"/>
    <cellStyle name="Título 3 2 12" xfId="2373"/>
    <cellStyle name="Título 3 2 13" xfId="2374"/>
    <cellStyle name="Título 3 2 2" xfId="2375"/>
    <cellStyle name="Título 3 2 2 2" xfId="2376"/>
    <cellStyle name="Título 3 2 3" xfId="2377"/>
    <cellStyle name="Título 3 2 4" xfId="2378"/>
    <cellStyle name="Título 3 2 5" xfId="2379"/>
    <cellStyle name="Título 3 2 6" xfId="2380"/>
    <cellStyle name="Título 3 2 7" xfId="2381"/>
    <cellStyle name="Título 3 2 8" xfId="2382"/>
    <cellStyle name="Título 3 2 9" xfId="2383"/>
    <cellStyle name="Título 3 3" xfId="2384"/>
    <cellStyle name="Título 3 3 10" xfId="2385"/>
    <cellStyle name="Título 3 3 11" xfId="2386"/>
    <cellStyle name="Título 3 3 12" xfId="2387"/>
    <cellStyle name="Título 3 3 13" xfId="2388"/>
    <cellStyle name="Título 3 3 2" xfId="2389"/>
    <cellStyle name="Título 3 3 3" xfId="2390"/>
    <cellStyle name="Título 3 3 4" xfId="2391"/>
    <cellStyle name="Título 3 3 5" xfId="2392"/>
    <cellStyle name="Título 3 3 6" xfId="2393"/>
    <cellStyle name="Título 3 3 7" xfId="2394"/>
    <cellStyle name="Título 3 3 8" xfId="2395"/>
    <cellStyle name="Título 3 3 9" xfId="2396"/>
    <cellStyle name="Título 3 4 10" xfId="2397"/>
    <cellStyle name="Título 3 4 11" xfId="2398"/>
    <cellStyle name="Título 3 4 12" xfId="2399"/>
    <cellStyle name="Título 3 4 13" xfId="2400"/>
    <cellStyle name="Título 3 4 2" xfId="2401"/>
    <cellStyle name="Título 3 4 3" xfId="2402"/>
    <cellStyle name="Título 3 4 4" xfId="2403"/>
    <cellStyle name="Título 3 4 5" xfId="2404"/>
    <cellStyle name="Título 3 4 6" xfId="2405"/>
    <cellStyle name="Título 3 4 7" xfId="2406"/>
    <cellStyle name="Título 3 4 8" xfId="2407"/>
    <cellStyle name="Título 3 4 9" xfId="2408"/>
    <cellStyle name="Título 3 5 10" xfId="2409"/>
    <cellStyle name="Título 3 5 11" xfId="2410"/>
    <cellStyle name="Título 3 5 12" xfId="2411"/>
    <cellStyle name="Título 3 5 2" xfId="2412"/>
    <cellStyle name="Título 3 5 3" xfId="2413"/>
    <cellStyle name="Título 3 5 4" xfId="2414"/>
    <cellStyle name="Título 3 5 5" xfId="2415"/>
    <cellStyle name="Título 3 5 6" xfId="2416"/>
    <cellStyle name="Título 3 5 7" xfId="2417"/>
    <cellStyle name="Título 3 5 8" xfId="2418"/>
    <cellStyle name="Título 3 5 9" xfId="2419"/>
    <cellStyle name="Título 4" xfId="2420"/>
    <cellStyle name="Título 4 10" xfId="2421"/>
    <cellStyle name="Título 4 11" xfId="2422"/>
    <cellStyle name="Título 4 12" xfId="2423"/>
    <cellStyle name="Título 4 13" xfId="2424"/>
    <cellStyle name="Título 4 2" xfId="2425"/>
    <cellStyle name="Título 4 3" xfId="2426"/>
    <cellStyle name="Título 4 4" xfId="2427"/>
    <cellStyle name="Título 4 5" xfId="2428"/>
    <cellStyle name="Título 4 6" xfId="2429"/>
    <cellStyle name="Título 4 7" xfId="2430"/>
    <cellStyle name="Título 4 8" xfId="2431"/>
    <cellStyle name="Título 4 9" xfId="2432"/>
    <cellStyle name="Título 5 10" xfId="2433"/>
    <cellStyle name="Título 5 11" xfId="2434"/>
    <cellStyle name="Título 5 12" xfId="2435"/>
    <cellStyle name="Título 5 13" xfId="2436"/>
    <cellStyle name="Título 5 2" xfId="2437"/>
    <cellStyle name="Título 5 3" xfId="2438"/>
    <cellStyle name="Título 5 4" xfId="2439"/>
    <cellStyle name="Título 5 5" xfId="2440"/>
    <cellStyle name="Título 5 6" xfId="2441"/>
    <cellStyle name="Título 5 7" xfId="2442"/>
    <cellStyle name="Título 5 8" xfId="2443"/>
    <cellStyle name="Título 5 9" xfId="2444"/>
    <cellStyle name="Título 6 10" xfId="2445"/>
    <cellStyle name="Título 6 11" xfId="2446"/>
    <cellStyle name="Título 6 12" xfId="2447"/>
    <cellStyle name="Título 6 13" xfId="2448"/>
    <cellStyle name="Título 6 2" xfId="2449"/>
    <cellStyle name="Título 6 3" xfId="2450"/>
    <cellStyle name="Título 6 4" xfId="2451"/>
    <cellStyle name="Título 6 5" xfId="2452"/>
    <cellStyle name="Título 6 6" xfId="2453"/>
    <cellStyle name="Título 6 7" xfId="2454"/>
    <cellStyle name="Título 6 8" xfId="2455"/>
    <cellStyle name="Título 6 9" xfId="2456"/>
    <cellStyle name="Título 7 10" xfId="2457"/>
    <cellStyle name="Título 7 11" xfId="2458"/>
    <cellStyle name="Título 7 12" xfId="2459"/>
    <cellStyle name="Título 7 2" xfId="2460"/>
    <cellStyle name="Título 7 3" xfId="2461"/>
    <cellStyle name="Título 7 4" xfId="2462"/>
    <cellStyle name="Título 7 5" xfId="2463"/>
    <cellStyle name="Título 7 6" xfId="2464"/>
    <cellStyle name="Título 7 7" xfId="2465"/>
    <cellStyle name="Título 7 8" xfId="2466"/>
    <cellStyle name="Título 7 9" xfId="2467"/>
    <cellStyle name="Total 2" xfId="2468"/>
    <cellStyle name="Total 2 10" xfId="2469"/>
    <cellStyle name="Total 2 11" xfId="2470"/>
    <cellStyle name="Total 2 12" xfId="2471"/>
    <cellStyle name="Total 2 13" xfId="2472"/>
    <cellStyle name="Total 2 2" xfId="2473"/>
    <cellStyle name="Total 2 2 2" xfId="2474"/>
    <cellStyle name="Total 2 3" xfId="2475"/>
    <cellStyle name="Total 2 4" xfId="2476"/>
    <cellStyle name="Total 2 5" xfId="2477"/>
    <cellStyle name="Total 2 6" xfId="2478"/>
    <cellStyle name="Total 2 7" xfId="2479"/>
    <cellStyle name="Total 2 8" xfId="2480"/>
    <cellStyle name="Total 2 9" xfId="2481"/>
    <cellStyle name="Total 3" xfId="2482"/>
    <cellStyle name="Total 3 10" xfId="2483"/>
    <cellStyle name="Total 3 11" xfId="2484"/>
    <cellStyle name="Total 3 12" xfId="2485"/>
    <cellStyle name="Total 3 13" xfId="2486"/>
    <cellStyle name="Total 3 2" xfId="2487"/>
    <cellStyle name="Total 3 3" xfId="2488"/>
    <cellStyle name="Total 3 4" xfId="2489"/>
    <cellStyle name="Total 3 5" xfId="2490"/>
    <cellStyle name="Total 3 6" xfId="2491"/>
    <cellStyle name="Total 3 7" xfId="2492"/>
    <cellStyle name="Total 3 8" xfId="2493"/>
    <cellStyle name="Total 3 9" xfId="2494"/>
    <cellStyle name="Total 4 10" xfId="2495"/>
    <cellStyle name="Total 4 11" xfId="2496"/>
    <cellStyle name="Total 4 12" xfId="2497"/>
    <cellStyle name="Total 4 13" xfId="2498"/>
    <cellStyle name="Total 4 2" xfId="2499"/>
    <cellStyle name="Total 4 3" xfId="2500"/>
    <cellStyle name="Total 4 4" xfId="2501"/>
    <cellStyle name="Total 4 5" xfId="2502"/>
    <cellStyle name="Total 4 6" xfId="2503"/>
    <cellStyle name="Total 4 7" xfId="2504"/>
    <cellStyle name="Total 4 8" xfId="2505"/>
    <cellStyle name="Total 4 9" xfId="2506"/>
    <cellStyle name="Total 5 10" xfId="2507"/>
    <cellStyle name="Total 5 11" xfId="2508"/>
    <cellStyle name="Total 5 12" xfId="2509"/>
    <cellStyle name="Total 5 2" xfId="2510"/>
    <cellStyle name="Total 5 3" xfId="2511"/>
    <cellStyle name="Total 5 4" xfId="2512"/>
    <cellStyle name="Total 5 5" xfId="2513"/>
    <cellStyle name="Total 5 6" xfId="2514"/>
    <cellStyle name="Total 5 7" xfId="2515"/>
    <cellStyle name="Total 5 8" xfId="2516"/>
    <cellStyle name="Total 5 9" xfId="2517"/>
    <cellStyle name="Viga" xfId="2518"/>
    <cellStyle name="Warning Text 2" xfId="25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0</xdr:row>
      <xdr:rowOff>0</xdr:rowOff>
    </xdr:from>
    <xdr:to>
      <xdr:col>6</xdr:col>
      <xdr:colOff>876300</xdr:colOff>
      <xdr:row>4</xdr:row>
      <xdr:rowOff>103505</xdr:rowOff>
    </xdr:to>
    <xdr:pic>
      <xdr:nvPicPr>
        <xdr:cNvPr id="2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5038725" y="0"/>
          <a:ext cx="3771900" cy="9226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Baja%20California%20S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\Mis%20documentos\JAVIER\CUADERNILLOS\Enero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zapatan/Downloads/cuadros_y_tablas_4to_trimestre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Users/carlos_leong/Desktop/Cuadros%20Deuda/Dic-10/16%20MICH%2003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zapatan/Desktop/avance%20de%20gestion%20financiera/2017/primer%20trimestre/RAMO%203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zapatan/Desktop/avance%20de%20gestion%20financiera/2017/primer%20trimestre/deuda/avance%20gestion1er%20%20trim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S REGISTRO"/>
      <sheetName val="LINEA 27-8-97"/>
      <sheetName val="LINEA 25-11-96"/>
      <sheetName val="TERMINADOS (2)"/>
      <sheetName val="TERMINADOS"/>
      <sheetName val="CON-APASZU'97"/>
      <sheetName val="AVANCE"/>
      <sheetName val="RECUPERADO"/>
      <sheetName val="SALDOS"/>
      <sheetName val="AMORTIZ."/>
      <sheetName val="AVANCE (2)"/>
      <sheetName val="ETI (2)"/>
      <sheetName val="SALDOS BANOBRAS (2)"/>
      <sheetName val="DIRECTA"/>
      <sheetName val="INDIRECTA"/>
      <sheetName val="GLOBAL"/>
      <sheetName val="SALDOS BANOBRAS"/>
      <sheetName val="DESCU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24"/>
      <sheetName val="27"/>
      <sheetName val="35"/>
      <sheetName val="3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B"/>
      <sheetName val="25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do ene-MZO"/>
      <sheetName val="Deuda ene-mzo"/>
      <sheetName val="contrataciones"/>
      <sheetName val="DEUDA MPAL ENE-MZO"/>
      <sheetName val="swaps-cap "/>
      <sheetName val="FORMATOS PPTARIO"/>
      <sheetName val="FORMATOS PPTARIO interes"/>
      <sheetName val="FORMATO DISPLINA"/>
      <sheetName val="Formato disp global"/>
    </sheetNames>
    <sheetDataSet>
      <sheetData sheetId="0">
        <row r="10">
          <cell r="F10">
            <v>1533262500</v>
          </cell>
        </row>
        <row r="11">
          <cell r="F11">
            <v>1105181995.4100001</v>
          </cell>
        </row>
        <row r="12">
          <cell r="F12">
            <v>1229787825.72</v>
          </cell>
        </row>
        <row r="13">
          <cell r="F13">
            <v>0</v>
          </cell>
        </row>
        <row r="14">
          <cell r="F14">
            <v>1000000000</v>
          </cell>
        </row>
        <row r="15">
          <cell r="F15">
            <v>2369011783.4200001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K1203"/>
  <sheetViews>
    <sheetView showGridLines="0" zoomScaleNormal="100" workbookViewId="0"/>
  </sheetViews>
  <sheetFormatPr baseColWidth="10" defaultRowHeight="12.75" x14ac:dyDescent="0.2"/>
  <cols>
    <col min="1" max="1" width="36.5703125" style="21" customWidth="1"/>
    <col min="2" max="2" width="12.85546875" style="21" bestFit="1" customWidth="1"/>
    <col min="3" max="4" width="12.7109375" style="21" bestFit="1" customWidth="1"/>
    <col min="5" max="5" width="12.42578125" style="21" customWidth="1"/>
    <col min="6" max="6" width="9.85546875" style="21" customWidth="1"/>
    <col min="7" max="7" width="9" style="21" customWidth="1"/>
    <col min="8" max="37" width="11.42578125" style="1"/>
    <col min="38" max="149" width="11.42578125" style="21"/>
    <col min="150" max="150" width="32.28515625" style="21" customWidth="1"/>
    <col min="151" max="153" width="12.7109375" style="21" bestFit="1" customWidth="1"/>
    <col min="154" max="154" width="12.42578125" style="21" customWidth="1"/>
    <col min="155" max="155" width="9.85546875" style="21" customWidth="1"/>
    <col min="156" max="156" width="9" style="21" customWidth="1"/>
    <col min="157" max="157" width="11.42578125" style="21"/>
    <col min="158" max="158" width="13.85546875" style="21" bestFit="1" customWidth="1"/>
    <col min="159" max="165" width="11.42578125" style="21"/>
    <col min="166" max="166" width="29.140625" style="21" customWidth="1"/>
    <col min="167" max="173" width="11.42578125" style="21"/>
    <col min="174" max="174" width="21.85546875" style="21" customWidth="1"/>
    <col min="175" max="181" width="11.42578125" style="21"/>
    <col min="182" max="182" width="26.140625" style="21" customWidth="1"/>
    <col min="183" max="405" width="11.42578125" style="21"/>
    <col min="406" max="406" width="32.28515625" style="21" customWidth="1"/>
    <col min="407" max="409" width="12.7109375" style="21" bestFit="1" customWidth="1"/>
    <col min="410" max="410" width="12.42578125" style="21" customWidth="1"/>
    <col min="411" max="411" width="9.85546875" style="21" customWidth="1"/>
    <col min="412" max="412" width="9" style="21" customWidth="1"/>
    <col min="413" max="413" width="11.42578125" style="21"/>
    <col min="414" max="414" width="13.85546875" style="21" bestFit="1" customWidth="1"/>
    <col min="415" max="421" width="11.42578125" style="21"/>
    <col min="422" max="422" width="29.140625" style="21" customWidth="1"/>
    <col min="423" max="429" width="11.42578125" style="21"/>
    <col min="430" max="430" width="21.85546875" style="21" customWidth="1"/>
    <col min="431" max="437" width="11.42578125" style="21"/>
    <col min="438" max="438" width="26.140625" style="21" customWidth="1"/>
    <col min="439" max="661" width="11.42578125" style="21"/>
    <col min="662" max="662" width="32.28515625" style="21" customWidth="1"/>
    <col min="663" max="665" width="12.7109375" style="21" bestFit="1" customWidth="1"/>
    <col min="666" max="666" width="12.42578125" style="21" customWidth="1"/>
    <col min="667" max="667" width="9.85546875" style="21" customWidth="1"/>
    <col min="668" max="668" width="9" style="21" customWidth="1"/>
    <col min="669" max="669" width="11.42578125" style="21"/>
    <col min="670" max="670" width="13.85546875" style="21" bestFit="1" customWidth="1"/>
    <col min="671" max="677" width="11.42578125" style="21"/>
    <col min="678" max="678" width="29.140625" style="21" customWidth="1"/>
    <col min="679" max="685" width="11.42578125" style="21"/>
    <col min="686" max="686" width="21.85546875" style="21" customWidth="1"/>
    <col min="687" max="693" width="11.42578125" style="21"/>
    <col min="694" max="694" width="26.140625" style="21" customWidth="1"/>
    <col min="695" max="917" width="11.42578125" style="21"/>
    <col min="918" max="918" width="32.28515625" style="21" customWidth="1"/>
    <col min="919" max="921" width="12.7109375" style="21" bestFit="1" customWidth="1"/>
    <col min="922" max="922" width="12.42578125" style="21" customWidth="1"/>
    <col min="923" max="923" width="9.85546875" style="21" customWidth="1"/>
    <col min="924" max="924" width="9" style="21" customWidth="1"/>
    <col min="925" max="925" width="11.42578125" style="21"/>
    <col min="926" max="926" width="13.85546875" style="21" bestFit="1" customWidth="1"/>
    <col min="927" max="933" width="11.42578125" style="21"/>
    <col min="934" max="934" width="29.140625" style="21" customWidth="1"/>
    <col min="935" max="941" width="11.42578125" style="21"/>
    <col min="942" max="942" width="21.85546875" style="21" customWidth="1"/>
    <col min="943" max="949" width="11.42578125" style="21"/>
    <col min="950" max="950" width="26.140625" style="21" customWidth="1"/>
    <col min="951" max="1173" width="11.42578125" style="21"/>
    <col min="1174" max="1174" width="32.28515625" style="21" customWidth="1"/>
    <col min="1175" max="1177" width="12.7109375" style="21" bestFit="1" customWidth="1"/>
    <col min="1178" max="1178" width="12.42578125" style="21" customWidth="1"/>
    <col min="1179" max="1179" width="9.85546875" style="21" customWidth="1"/>
    <col min="1180" max="1180" width="9" style="21" customWidth="1"/>
    <col min="1181" max="1181" width="11.42578125" style="21"/>
    <col min="1182" max="1182" width="13.85546875" style="21" bestFit="1" customWidth="1"/>
    <col min="1183" max="1189" width="11.42578125" style="21"/>
    <col min="1190" max="1190" width="29.140625" style="21" customWidth="1"/>
    <col min="1191" max="1197" width="11.42578125" style="21"/>
    <col min="1198" max="1198" width="21.85546875" style="21" customWidth="1"/>
    <col min="1199" max="1205" width="11.42578125" style="21"/>
    <col min="1206" max="1206" width="26.140625" style="21" customWidth="1"/>
    <col min="1207" max="1429" width="11.42578125" style="21"/>
    <col min="1430" max="1430" width="32.28515625" style="21" customWidth="1"/>
    <col min="1431" max="1433" width="12.7109375" style="21" bestFit="1" customWidth="1"/>
    <col min="1434" max="1434" width="12.42578125" style="21" customWidth="1"/>
    <col min="1435" max="1435" width="9.85546875" style="21" customWidth="1"/>
    <col min="1436" max="1436" width="9" style="21" customWidth="1"/>
    <col min="1437" max="1437" width="11.42578125" style="21"/>
    <col min="1438" max="1438" width="13.85546875" style="21" bestFit="1" customWidth="1"/>
    <col min="1439" max="1445" width="11.42578125" style="21"/>
    <col min="1446" max="1446" width="29.140625" style="21" customWidth="1"/>
    <col min="1447" max="1453" width="11.42578125" style="21"/>
    <col min="1454" max="1454" width="21.85546875" style="21" customWidth="1"/>
    <col min="1455" max="1461" width="11.42578125" style="21"/>
    <col min="1462" max="1462" width="26.140625" style="21" customWidth="1"/>
    <col min="1463" max="1685" width="11.42578125" style="21"/>
    <col min="1686" max="1686" width="32.28515625" style="21" customWidth="1"/>
    <col min="1687" max="1689" width="12.7109375" style="21" bestFit="1" customWidth="1"/>
    <col min="1690" max="1690" width="12.42578125" style="21" customWidth="1"/>
    <col min="1691" max="1691" width="9.85546875" style="21" customWidth="1"/>
    <col min="1692" max="1692" width="9" style="21" customWidth="1"/>
    <col min="1693" max="1693" width="11.42578125" style="21"/>
    <col min="1694" max="1694" width="13.85546875" style="21" bestFit="1" customWidth="1"/>
    <col min="1695" max="1701" width="11.42578125" style="21"/>
    <col min="1702" max="1702" width="29.140625" style="21" customWidth="1"/>
    <col min="1703" max="1709" width="11.42578125" style="21"/>
    <col min="1710" max="1710" width="21.85546875" style="21" customWidth="1"/>
    <col min="1711" max="1717" width="11.42578125" style="21"/>
    <col min="1718" max="1718" width="26.140625" style="21" customWidth="1"/>
    <col min="1719" max="1941" width="11.42578125" style="21"/>
    <col min="1942" max="1942" width="32.28515625" style="21" customWidth="1"/>
    <col min="1943" max="1945" width="12.7109375" style="21" bestFit="1" customWidth="1"/>
    <col min="1946" max="1946" width="12.42578125" style="21" customWidth="1"/>
    <col min="1947" max="1947" width="9.85546875" style="21" customWidth="1"/>
    <col min="1948" max="1948" width="9" style="21" customWidth="1"/>
    <col min="1949" max="1949" width="11.42578125" style="21"/>
    <col min="1950" max="1950" width="13.85546875" style="21" bestFit="1" customWidth="1"/>
    <col min="1951" max="1957" width="11.42578125" style="21"/>
    <col min="1958" max="1958" width="29.140625" style="21" customWidth="1"/>
    <col min="1959" max="1965" width="11.42578125" style="21"/>
    <col min="1966" max="1966" width="21.85546875" style="21" customWidth="1"/>
    <col min="1967" max="1973" width="11.42578125" style="21"/>
    <col min="1974" max="1974" width="26.140625" style="21" customWidth="1"/>
    <col min="1975" max="2197" width="11.42578125" style="21"/>
    <col min="2198" max="2198" width="32.28515625" style="21" customWidth="1"/>
    <col min="2199" max="2201" width="12.7109375" style="21" bestFit="1" customWidth="1"/>
    <col min="2202" max="2202" width="12.42578125" style="21" customWidth="1"/>
    <col min="2203" max="2203" width="9.85546875" style="21" customWidth="1"/>
    <col min="2204" max="2204" width="9" style="21" customWidth="1"/>
    <col min="2205" max="2205" width="11.42578125" style="21"/>
    <col min="2206" max="2206" width="13.85546875" style="21" bestFit="1" customWidth="1"/>
    <col min="2207" max="2213" width="11.42578125" style="21"/>
    <col min="2214" max="2214" width="29.140625" style="21" customWidth="1"/>
    <col min="2215" max="2221" width="11.42578125" style="21"/>
    <col min="2222" max="2222" width="21.85546875" style="21" customWidth="1"/>
    <col min="2223" max="2229" width="11.42578125" style="21"/>
    <col min="2230" max="2230" width="26.140625" style="21" customWidth="1"/>
    <col min="2231" max="2453" width="11.42578125" style="21"/>
    <col min="2454" max="2454" width="32.28515625" style="21" customWidth="1"/>
    <col min="2455" max="2457" width="12.7109375" style="21" bestFit="1" customWidth="1"/>
    <col min="2458" max="2458" width="12.42578125" style="21" customWidth="1"/>
    <col min="2459" max="2459" width="9.85546875" style="21" customWidth="1"/>
    <col min="2460" max="2460" width="9" style="21" customWidth="1"/>
    <col min="2461" max="2461" width="11.42578125" style="21"/>
    <col min="2462" max="2462" width="13.85546875" style="21" bestFit="1" customWidth="1"/>
    <col min="2463" max="2469" width="11.42578125" style="21"/>
    <col min="2470" max="2470" width="29.140625" style="21" customWidth="1"/>
    <col min="2471" max="2477" width="11.42578125" style="21"/>
    <col min="2478" max="2478" width="21.85546875" style="21" customWidth="1"/>
    <col min="2479" max="2485" width="11.42578125" style="21"/>
    <col min="2486" max="2486" width="26.140625" style="21" customWidth="1"/>
    <col min="2487" max="2709" width="11.42578125" style="21"/>
    <col min="2710" max="2710" width="32.28515625" style="21" customWidth="1"/>
    <col min="2711" max="2713" width="12.7109375" style="21" bestFit="1" customWidth="1"/>
    <col min="2714" max="2714" width="12.42578125" style="21" customWidth="1"/>
    <col min="2715" max="2715" width="9.85546875" style="21" customWidth="1"/>
    <col min="2716" max="2716" width="9" style="21" customWidth="1"/>
    <col min="2717" max="2717" width="11.42578125" style="21"/>
    <col min="2718" max="2718" width="13.85546875" style="21" bestFit="1" customWidth="1"/>
    <col min="2719" max="2725" width="11.42578125" style="21"/>
    <col min="2726" max="2726" width="29.140625" style="21" customWidth="1"/>
    <col min="2727" max="2733" width="11.42578125" style="21"/>
    <col min="2734" max="2734" width="21.85546875" style="21" customWidth="1"/>
    <col min="2735" max="2741" width="11.42578125" style="21"/>
    <col min="2742" max="2742" width="26.140625" style="21" customWidth="1"/>
    <col min="2743" max="2965" width="11.42578125" style="21"/>
    <col min="2966" max="2966" width="32.28515625" style="21" customWidth="1"/>
    <col min="2967" max="2969" width="12.7109375" style="21" bestFit="1" customWidth="1"/>
    <col min="2970" max="2970" width="12.42578125" style="21" customWidth="1"/>
    <col min="2971" max="2971" width="9.85546875" style="21" customWidth="1"/>
    <col min="2972" max="2972" width="9" style="21" customWidth="1"/>
    <col min="2973" max="2973" width="11.42578125" style="21"/>
    <col min="2974" max="2974" width="13.85546875" style="21" bestFit="1" customWidth="1"/>
    <col min="2975" max="2981" width="11.42578125" style="21"/>
    <col min="2982" max="2982" width="29.140625" style="21" customWidth="1"/>
    <col min="2983" max="2989" width="11.42578125" style="21"/>
    <col min="2990" max="2990" width="21.85546875" style="21" customWidth="1"/>
    <col min="2991" max="2997" width="11.42578125" style="21"/>
    <col min="2998" max="2998" width="26.140625" style="21" customWidth="1"/>
    <col min="2999" max="3221" width="11.42578125" style="21"/>
    <col min="3222" max="3222" width="32.28515625" style="21" customWidth="1"/>
    <col min="3223" max="3225" width="12.7109375" style="21" bestFit="1" customWidth="1"/>
    <col min="3226" max="3226" width="12.42578125" style="21" customWidth="1"/>
    <col min="3227" max="3227" width="9.85546875" style="21" customWidth="1"/>
    <col min="3228" max="3228" width="9" style="21" customWidth="1"/>
    <col min="3229" max="3229" width="11.42578125" style="21"/>
    <col min="3230" max="3230" width="13.85546875" style="21" bestFit="1" customWidth="1"/>
    <col min="3231" max="3237" width="11.42578125" style="21"/>
    <col min="3238" max="3238" width="29.140625" style="21" customWidth="1"/>
    <col min="3239" max="3245" width="11.42578125" style="21"/>
    <col min="3246" max="3246" width="21.85546875" style="21" customWidth="1"/>
    <col min="3247" max="3253" width="11.42578125" style="21"/>
    <col min="3254" max="3254" width="26.140625" style="21" customWidth="1"/>
    <col min="3255" max="3477" width="11.42578125" style="21"/>
    <col min="3478" max="3478" width="32.28515625" style="21" customWidth="1"/>
    <col min="3479" max="3481" width="12.7109375" style="21" bestFit="1" customWidth="1"/>
    <col min="3482" max="3482" width="12.42578125" style="21" customWidth="1"/>
    <col min="3483" max="3483" width="9.85546875" style="21" customWidth="1"/>
    <col min="3484" max="3484" width="9" style="21" customWidth="1"/>
    <col min="3485" max="3485" width="11.42578125" style="21"/>
    <col min="3486" max="3486" width="13.85546875" style="21" bestFit="1" customWidth="1"/>
    <col min="3487" max="3493" width="11.42578125" style="21"/>
    <col min="3494" max="3494" width="29.140625" style="21" customWidth="1"/>
    <col min="3495" max="3501" width="11.42578125" style="21"/>
    <col min="3502" max="3502" width="21.85546875" style="21" customWidth="1"/>
    <col min="3503" max="3509" width="11.42578125" style="21"/>
    <col min="3510" max="3510" width="26.140625" style="21" customWidth="1"/>
    <col min="3511" max="3733" width="11.42578125" style="21"/>
    <col min="3734" max="3734" width="32.28515625" style="21" customWidth="1"/>
    <col min="3735" max="3737" width="12.7109375" style="21" bestFit="1" customWidth="1"/>
    <col min="3738" max="3738" width="12.42578125" style="21" customWidth="1"/>
    <col min="3739" max="3739" width="9.85546875" style="21" customWidth="1"/>
    <col min="3740" max="3740" width="9" style="21" customWidth="1"/>
    <col min="3741" max="3741" width="11.42578125" style="21"/>
    <col min="3742" max="3742" width="13.85546875" style="21" bestFit="1" customWidth="1"/>
    <col min="3743" max="3749" width="11.42578125" style="21"/>
    <col min="3750" max="3750" width="29.140625" style="21" customWidth="1"/>
    <col min="3751" max="3757" width="11.42578125" style="21"/>
    <col min="3758" max="3758" width="21.85546875" style="21" customWidth="1"/>
    <col min="3759" max="3765" width="11.42578125" style="21"/>
    <col min="3766" max="3766" width="26.140625" style="21" customWidth="1"/>
    <col min="3767" max="3989" width="11.42578125" style="21"/>
    <col min="3990" max="3990" width="32.28515625" style="21" customWidth="1"/>
    <col min="3991" max="3993" width="12.7109375" style="21" bestFit="1" customWidth="1"/>
    <col min="3994" max="3994" width="12.42578125" style="21" customWidth="1"/>
    <col min="3995" max="3995" width="9.85546875" style="21" customWidth="1"/>
    <col min="3996" max="3996" width="9" style="21" customWidth="1"/>
    <col min="3997" max="3997" width="11.42578125" style="21"/>
    <col min="3998" max="3998" width="13.85546875" style="21" bestFit="1" customWidth="1"/>
    <col min="3999" max="4005" width="11.42578125" style="21"/>
    <col min="4006" max="4006" width="29.140625" style="21" customWidth="1"/>
    <col min="4007" max="4013" width="11.42578125" style="21"/>
    <col min="4014" max="4014" width="21.85546875" style="21" customWidth="1"/>
    <col min="4015" max="4021" width="11.42578125" style="21"/>
    <col min="4022" max="4022" width="26.140625" style="21" customWidth="1"/>
    <col min="4023" max="4245" width="11.42578125" style="21"/>
    <col min="4246" max="4246" width="32.28515625" style="21" customWidth="1"/>
    <col min="4247" max="4249" width="12.7109375" style="21" bestFit="1" customWidth="1"/>
    <col min="4250" max="4250" width="12.42578125" style="21" customWidth="1"/>
    <col min="4251" max="4251" width="9.85546875" style="21" customWidth="1"/>
    <col min="4252" max="4252" width="9" style="21" customWidth="1"/>
    <col min="4253" max="4253" width="11.42578125" style="21"/>
    <col min="4254" max="4254" width="13.85546875" style="21" bestFit="1" customWidth="1"/>
    <col min="4255" max="4261" width="11.42578125" style="21"/>
    <col min="4262" max="4262" width="29.140625" style="21" customWidth="1"/>
    <col min="4263" max="4269" width="11.42578125" style="21"/>
    <col min="4270" max="4270" width="21.85546875" style="21" customWidth="1"/>
    <col min="4271" max="4277" width="11.42578125" style="21"/>
    <col min="4278" max="4278" width="26.140625" style="21" customWidth="1"/>
    <col min="4279" max="4501" width="11.42578125" style="21"/>
    <col min="4502" max="4502" width="32.28515625" style="21" customWidth="1"/>
    <col min="4503" max="4505" width="12.7109375" style="21" bestFit="1" customWidth="1"/>
    <col min="4506" max="4506" width="12.42578125" style="21" customWidth="1"/>
    <col min="4507" max="4507" width="9.85546875" style="21" customWidth="1"/>
    <col min="4508" max="4508" width="9" style="21" customWidth="1"/>
    <col min="4509" max="4509" width="11.42578125" style="21"/>
    <col min="4510" max="4510" width="13.85546875" style="21" bestFit="1" customWidth="1"/>
    <col min="4511" max="4517" width="11.42578125" style="21"/>
    <col min="4518" max="4518" width="29.140625" style="21" customWidth="1"/>
    <col min="4519" max="4525" width="11.42578125" style="21"/>
    <col min="4526" max="4526" width="21.85546875" style="21" customWidth="1"/>
    <col min="4527" max="4533" width="11.42578125" style="21"/>
    <col min="4534" max="4534" width="26.140625" style="21" customWidth="1"/>
    <col min="4535" max="4757" width="11.42578125" style="21"/>
    <col min="4758" max="4758" width="32.28515625" style="21" customWidth="1"/>
    <col min="4759" max="4761" width="12.7109375" style="21" bestFit="1" customWidth="1"/>
    <col min="4762" max="4762" width="12.42578125" style="21" customWidth="1"/>
    <col min="4763" max="4763" width="9.85546875" style="21" customWidth="1"/>
    <col min="4764" max="4764" width="9" style="21" customWidth="1"/>
    <col min="4765" max="4765" width="11.42578125" style="21"/>
    <col min="4766" max="4766" width="13.85546875" style="21" bestFit="1" customWidth="1"/>
    <col min="4767" max="4773" width="11.42578125" style="21"/>
    <col min="4774" max="4774" width="29.140625" style="21" customWidth="1"/>
    <col min="4775" max="4781" width="11.42578125" style="21"/>
    <col min="4782" max="4782" width="21.85546875" style="21" customWidth="1"/>
    <col min="4783" max="4789" width="11.42578125" style="21"/>
    <col min="4790" max="4790" width="26.140625" style="21" customWidth="1"/>
    <col min="4791" max="5013" width="11.42578125" style="21"/>
    <col min="5014" max="5014" width="32.28515625" style="21" customWidth="1"/>
    <col min="5015" max="5017" width="12.7109375" style="21" bestFit="1" customWidth="1"/>
    <col min="5018" max="5018" width="12.42578125" style="21" customWidth="1"/>
    <col min="5019" max="5019" width="9.85546875" style="21" customWidth="1"/>
    <col min="5020" max="5020" width="9" style="21" customWidth="1"/>
    <col min="5021" max="5021" width="11.42578125" style="21"/>
    <col min="5022" max="5022" width="13.85546875" style="21" bestFit="1" customWidth="1"/>
    <col min="5023" max="5029" width="11.42578125" style="21"/>
    <col min="5030" max="5030" width="29.140625" style="21" customWidth="1"/>
    <col min="5031" max="5037" width="11.42578125" style="21"/>
    <col min="5038" max="5038" width="21.85546875" style="21" customWidth="1"/>
    <col min="5039" max="5045" width="11.42578125" style="21"/>
    <col min="5046" max="5046" width="26.140625" style="21" customWidth="1"/>
    <col min="5047" max="5269" width="11.42578125" style="21"/>
    <col min="5270" max="5270" width="32.28515625" style="21" customWidth="1"/>
    <col min="5271" max="5273" width="12.7109375" style="21" bestFit="1" customWidth="1"/>
    <col min="5274" max="5274" width="12.42578125" style="21" customWidth="1"/>
    <col min="5275" max="5275" width="9.85546875" style="21" customWidth="1"/>
    <col min="5276" max="5276" width="9" style="21" customWidth="1"/>
    <col min="5277" max="5277" width="11.42578125" style="21"/>
    <col min="5278" max="5278" width="13.85546875" style="21" bestFit="1" customWidth="1"/>
    <col min="5279" max="5285" width="11.42578125" style="21"/>
    <col min="5286" max="5286" width="29.140625" style="21" customWidth="1"/>
    <col min="5287" max="5293" width="11.42578125" style="21"/>
    <col min="5294" max="5294" width="21.85546875" style="21" customWidth="1"/>
    <col min="5295" max="5301" width="11.42578125" style="21"/>
    <col min="5302" max="5302" width="26.140625" style="21" customWidth="1"/>
    <col min="5303" max="5525" width="11.42578125" style="21"/>
    <col min="5526" max="5526" width="32.28515625" style="21" customWidth="1"/>
    <col min="5527" max="5529" width="12.7109375" style="21" bestFit="1" customWidth="1"/>
    <col min="5530" max="5530" width="12.42578125" style="21" customWidth="1"/>
    <col min="5531" max="5531" width="9.85546875" style="21" customWidth="1"/>
    <col min="5532" max="5532" width="9" style="21" customWidth="1"/>
    <col min="5533" max="5533" width="11.42578125" style="21"/>
    <col min="5534" max="5534" width="13.85546875" style="21" bestFit="1" customWidth="1"/>
    <col min="5535" max="5541" width="11.42578125" style="21"/>
    <col min="5542" max="5542" width="29.140625" style="21" customWidth="1"/>
    <col min="5543" max="5549" width="11.42578125" style="21"/>
    <col min="5550" max="5550" width="21.85546875" style="21" customWidth="1"/>
    <col min="5551" max="5557" width="11.42578125" style="21"/>
    <col min="5558" max="5558" width="26.140625" style="21" customWidth="1"/>
    <col min="5559" max="5781" width="11.42578125" style="21"/>
    <col min="5782" max="5782" width="32.28515625" style="21" customWidth="1"/>
    <col min="5783" max="5785" width="12.7109375" style="21" bestFit="1" customWidth="1"/>
    <col min="5786" max="5786" width="12.42578125" style="21" customWidth="1"/>
    <col min="5787" max="5787" width="9.85546875" style="21" customWidth="1"/>
    <col min="5788" max="5788" width="9" style="21" customWidth="1"/>
    <col min="5789" max="5789" width="11.42578125" style="21"/>
    <col min="5790" max="5790" width="13.85546875" style="21" bestFit="1" customWidth="1"/>
    <col min="5791" max="5797" width="11.42578125" style="21"/>
    <col min="5798" max="5798" width="29.140625" style="21" customWidth="1"/>
    <col min="5799" max="5805" width="11.42578125" style="21"/>
    <col min="5806" max="5806" width="21.85546875" style="21" customWidth="1"/>
    <col min="5807" max="5813" width="11.42578125" style="21"/>
    <col min="5814" max="5814" width="26.140625" style="21" customWidth="1"/>
    <col min="5815" max="6037" width="11.42578125" style="21"/>
    <col min="6038" max="6038" width="32.28515625" style="21" customWidth="1"/>
    <col min="6039" max="6041" width="12.7109375" style="21" bestFit="1" customWidth="1"/>
    <col min="6042" max="6042" width="12.42578125" style="21" customWidth="1"/>
    <col min="6043" max="6043" width="9.85546875" style="21" customWidth="1"/>
    <col min="6044" max="6044" width="9" style="21" customWidth="1"/>
    <col min="6045" max="6045" width="11.42578125" style="21"/>
    <col min="6046" max="6046" width="13.85546875" style="21" bestFit="1" customWidth="1"/>
    <col min="6047" max="6053" width="11.42578125" style="21"/>
    <col min="6054" max="6054" width="29.140625" style="21" customWidth="1"/>
    <col min="6055" max="6061" width="11.42578125" style="21"/>
    <col min="6062" max="6062" width="21.85546875" style="21" customWidth="1"/>
    <col min="6063" max="6069" width="11.42578125" style="21"/>
    <col min="6070" max="6070" width="26.140625" style="21" customWidth="1"/>
    <col min="6071" max="6293" width="11.42578125" style="21"/>
    <col min="6294" max="6294" width="32.28515625" style="21" customWidth="1"/>
    <col min="6295" max="6297" width="12.7109375" style="21" bestFit="1" customWidth="1"/>
    <col min="6298" max="6298" width="12.42578125" style="21" customWidth="1"/>
    <col min="6299" max="6299" width="9.85546875" style="21" customWidth="1"/>
    <col min="6300" max="6300" width="9" style="21" customWidth="1"/>
    <col min="6301" max="6301" width="11.42578125" style="21"/>
    <col min="6302" max="6302" width="13.85546875" style="21" bestFit="1" customWidth="1"/>
    <col min="6303" max="6309" width="11.42578125" style="21"/>
    <col min="6310" max="6310" width="29.140625" style="21" customWidth="1"/>
    <col min="6311" max="6317" width="11.42578125" style="21"/>
    <col min="6318" max="6318" width="21.85546875" style="21" customWidth="1"/>
    <col min="6319" max="6325" width="11.42578125" style="21"/>
    <col min="6326" max="6326" width="26.140625" style="21" customWidth="1"/>
    <col min="6327" max="6549" width="11.42578125" style="21"/>
    <col min="6550" max="6550" width="32.28515625" style="21" customWidth="1"/>
    <col min="6551" max="6553" width="12.7109375" style="21" bestFit="1" customWidth="1"/>
    <col min="6554" max="6554" width="12.42578125" style="21" customWidth="1"/>
    <col min="6555" max="6555" width="9.85546875" style="21" customWidth="1"/>
    <col min="6556" max="6556" width="9" style="21" customWidth="1"/>
    <col min="6557" max="6557" width="11.42578125" style="21"/>
    <col min="6558" max="6558" width="13.85546875" style="21" bestFit="1" customWidth="1"/>
    <col min="6559" max="6565" width="11.42578125" style="21"/>
    <col min="6566" max="6566" width="29.140625" style="21" customWidth="1"/>
    <col min="6567" max="6573" width="11.42578125" style="21"/>
    <col min="6574" max="6574" width="21.85546875" style="21" customWidth="1"/>
    <col min="6575" max="6581" width="11.42578125" style="21"/>
    <col min="6582" max="6582" width="26.140625" style="21" customWidth="1"/>
    <col min="6583" max="6805" width="11.42578125" style="21"/>
    <col min="6806" max="6806" width="32.28515625" style="21" customWidth="1"/>
    <col min="6807" max="6809" width="12.7109375" style="21" bestFit="1" customWidth="1"/>
    <col min="6810" max="6810" width="12.42578125" style="21" customWidth="1"/>
    <col min="6811" max="6811" width="9.85546875" style="21" customWidth="1"/>
    <col min="6812" max="6812" width="9" style="21" customWidth="1"/>
    <col min="6813" max="6813" width="11.42578125" style="21"/>
    <col min="6814" max="6814" width="13.85546875" style="21" bestFit="1" customWidth="1"/>
    <col min="6815" max="6821" width="11.42578125" style="21"/>
    <col min="6822" max="6822" width="29.140625" style="21" customWidth="1"/>
    <col min="6823" max="6829" width="11.42578125" style="21"/>
    <col min="6830" max="6830" width="21.85546875" style="21" customWidth="1"/>
    <col min="6831" max="6837" width="11.42578125" style="21"/>
    <col min="6838" max="6838" width="26.140625" style="21" customWidth="1"/>
    <col min="6839" max="7061" width="11.42578125" style="21"/>
    <col min="7062" max="7062" width="32.28515625" style="21" customWidth="1"/>
    <col min="7063" max="7065" width="12.7109375" style="21" bestFit="1" customWidth="1"/>
    <col min="7066" max="7066" width="12.42578125" style="21" customWidth="1"/>
    <col min="7067" max="7067" width="9.85546875" style="21" customWidth="1"/>
    <col min="7068" max="7068" width="9" style="21" customWidth="1"/>
    <col min="7069" max="7069" width="11.42578125" style="21"/>
    <col min="7070" max="7070" width="13.85546875" style="21" bestFit="1" customWidth="1"/>
    <col min="7071" max="7077" width="11.42578125" style="21"/>
    <col min="7078" max="7078" width="29.140625" style="21" customWidth="1"/>
    <col min="7079" max="7085" width="11.42578125" style="21"/>
    <col min="7086" max="7086" width="21.85546875" style="21" customWidth="1"/>
    <col min="7087" max="7093" width="11.42578125" style="21"/>
    <col min="7094" max="7094" width="26.140625" style="21" customWidth="1"/>
    <col min="7095" max="7317" width="11.42578125" style="21"/>
    <col min="7318" max="7318" width="32.28515625" style="21" customWidth="1"/>
    <col min="7319" max="7321" width="12.7109375" style="21" bestFit="1" customWidth="1"/>
    <col min="7322" max="7322" width="12.42578125" style="21" customWidth="1"/>
    <col min="7323" max="7323" width="9.85546875" style="21" customWidth="1"/>
    <col min="7324" max="7324" width="9" style="21" customWidth="1"/>
    <col min="7325" max="7325" width="11.42578125" style="21"/>
    <col min="7326" max="7326" width="13.85546875" style="21" bestFit="1" customWidth="1"/>
    <col min="7327" max="7333" width="11.42578125" style="21"/>
    <col min="7334" max="7334" width="29.140625" style="21" customWidth="1"/>
    <col min="7335" max="7341" width="11.42578125" style="21"/>
    <col min="7342" max="7342" width="21.85546875" style="21" customWidth="1"/>
    <col min="7343" max="7349" width="11.42578125" style="21"/>
    <col min="7350" max="7350" width="26.140625" style="21" customWidth="1"/>
    <col min="7351" max="7573" width="11.42578125" style="21"/>
    <col min="7574" max="7574" width="32.28515625" style="21" customWidth="1"/>
    <col min="7575" max="7577" width="12.7109375" style="21" bestFit="1" customWidth="1"/>
    <col min="7578" max="7578" width="12.42578125" style="21" customWidth="1"/>
    <col min="7579" max="7579" width="9.85546875" style="21" customWidth="1"/>
    <col min="7580" max="7580" width="9" style="21" customWidth="1"/>
    <col min="7581" max="7581" width="11.42578125" style="21"/>
    <col min="7582" max="7582" width="13.85546875" style="21" bestFit="1" customWidth="1"/>
    <col min="7583" max="7589" width="11.42578125" style="21"/>
    <col min="7590" max="7590" width="29.140625" style="21" customWidth="1"/>
    <col min="7591" max="7597" width="11.42578125" style="21"/>
    <col min="7598" max="7598" width="21.85546875" style="21" customWidth="1"/>
    <col min="7599" max="7605" width="11.42578125" style="21"/>
    <col min="7606" max="7606" width="26.140625" style="21" customWidth="1"/>
    <col min="7607" max="7829" width="11.42578125" style="21"/>
    <col min="7830" max="7830" width="32.28515625" style="21" customWidth="1"/>
    <col min="7831" max="7833" width="12.7109375" style="21" bestFit="1" customWidth="1"/>
    <col min="7834" max="7834" width="12.42578125" style="21" customWidth="1"/>
    <col min="7835" max="7835" width="9.85546875" style="21" customWidth="1"/>
    <col min="7836" max="7836" width="9" style="21" customWidth="1"/>
    <col min="7837" max="7837" width="11.42578125" style="21"/>
    <col min="7838" max="7838" width="13.85546875" style="21" bestFit="1" customWidth="1"/>
    <col min="7839" max="7845" width="11.42578125" style="21"/>
    <col min="7846" max="7846" width="29.140625" style="21" customWidth="1"/>
    <col min="7847" max="7853" width="11.42578125" style="21"/>
    <col min="7854" max="7854" width="21.85546875" style="21" customWidth="1"/>
    <col min="7855" max="7861" width="11.42578125" style="21"/>
    <col min="7862" max="7862" width="26.140625" style="21" customWidth="1"/>
    <col min="7863" max="8085" width="11.42578125" style="21"/>
    <col min="8086" max="8086" width="32.28515625" style="21" customWidth="1"/>
    <col min="8087" max="8089" width="12.7109375" style="21" bestFit="1" customWidth="1"/>
    <col min="8090" max="8090" width="12.42578125" style="21" customWidth="1"/>
    <col min="8091" max="8091" width="9.85546875" style="21" customWidth="1"/>
    <col min="8092" max="8092" width="9" style="21" customWidth="1"/>
    <col min="8093" max="8093" width="11.42578125" style="21"/>
    <col min="8094" max="8094" width="13.85546875" style="21" bestFit="1" customWidth="1"/>
    <col min="8095" max="8101" width="11.42578125" style="21"/>
    <col min="8102" max="8102" width="29.140625" style="21" customWidth="1"/>
    <col min="8103" max="8109" width="11.42578125" style="21"/>
    <col min="8110" max="8110" width="21.85546875" style="21" customWidth="1"/>
    <col min="8111" max="8117" width="11.42578125" style="21"/>
    <col min="8118" max="8118" width="26.140625" style="21" customWidth="1"/>
    <col min="8119" max="8341" width="11.42578125" style="21"/>
    <col min="8342" max="8342" width="32.28515625" style="21" customWidth="1"/>
    <col min="8343" max="8345" width="12.7109375" style="21" bestFit="1" customWidth="1"/>
    <col min="8346" max="8346" width="12.42578125" style="21" customWidth="1"/>
    <col min="8347" max="8347" width="9.85546875" style="21" customWidth="1"/>
    <col min="8348" max="8348" width="9" style="21" customWidth="1"/>
    <col min="8349" max="8349" width="11.42578125" style="21"/>
    <col min="8350" max="8350" width="13.85546875" style="21" bestFit="1" customWidth="1"/>
    <col min="8351" max="8357" width="11.42578125" style="21"/>
    <col min="8358" max="8358" width="29.140625" style="21" customWidth="1"/>
    <col min="8359" max="8365" width="11.42578125" style="21"/>
    <col min="8366" max="8366" width="21.85546875" style="21" customWidth="1"/>
    <col min="8367" max="8373" width="11.42578125" style="21"/>
    <col min="8374" max="8374" width="26.140625" style="21" customWidth="1"/>
    <col min="8375" max="8597" width="11.42578125" style="21"/>
    <col min="8598" max="8598" width="32.28515625" style="21" customWidth="1"/>
    <col min="8599" max="8601" width="12.7109375" style="21" bestFit="1" customWidth="1"/>
    <col min="8602" max="8602" width="12.42578125" style="21" customWidth="1"/>
    <col min="8603" max="8603" width="9.85546875" style="21" customWidth="1"/>
    <col min="8604" max="8604" width="9" style="21" customWidth="1"/>
    <col min="8605" max="8605" width="11.42578125" style="21"/>
    <col min="8606" max="8606" width="13.85546875" style="21" bestFit="1" customWidth="1"/>
    <col min="8607" max="8613" width="11.42578125" style="21"/>
    <col min="8614" max="8614" width="29.140625" style="21" customWidth="1"/>
    <col min="8615" max="8621" width="11.42578125" style="21"/>
    <col min="8622" max="8622" width="21.85546875" style="21" customWidth="1"/>
    <col min="8623" max="8629" width="11.42578125" style="21"/>
    <col min="8630" max="8630" width="26.140625" style="21" customWidth="1"/>
    <col min="8631" max="8853" width="11.42578125" style="21"/>
    <col min="8854" max="8854" width="32.28515625" style="21" customWidth="1"/>
    <col min="8855" max="8857" width="12.7109375" style="21" bestFit="1" customWidth="1"/>
    <col min="8858" max="8858" width="12.42578125" style="21" customWidth="1"/>
    <col min="8859" max="8859" width="9.85546875" style="21" customWidth="1"/>
    <col min="8860" max="8860" width="9" style="21" customWidth="1"/>
    <col min="8861" max="8861" width="11.42578125" style="21"/>
    <col min="8862" max="8862" width="13.85546875" style="21" bestFit="1" customWidth="1"/>
    <col min="8863" max="8869" width="11.42578125" style="21"/>
    <col min="8870" max="8870" width="29.140625" style="21" customWidth="1"/>
    <col min="8871" max="8877" width="11.42578125" style="21"/>
    <col min="8878" max="8878" width="21.85546875" style="21" customWidth="1"/>
    <col min="8879" max="8885" width="11.42578125" style="21"/>
    <col min="8886" max="8886" width="26.140625" style="21" customWidth="1"/>
    <col min="8887" max="9109" width="11.42578125" style="21"/>
    <col min="9110" max="9110" width="32.28515625" style="21" customWidth="1"/>
    <col min="9111" max="9113" width="12.7109375" style="21" bestFit="1" customWidth="1"/>
    <col min="9114" max="9114" width="12.42578125" style="21" customWidth="1"/>
    <col min="9115" max="9115" width="9.85546875" style="21" customWidth="1"/>
    <col min="9116" max="9116" width="9" style="21" customWidth="1"/>
    <col min="9117" max="9117" width="11.42578125" style="21"/>
    <col min="9118" max="9118" width="13.85546875" style="21" bestFit="1" customWidth="1"/>
    <col min="9119" max="9125" width="11.42578125" style="21"/>
    <col min="9126" max="9126" width="29.140625" style="21" customWidth="1"/>
    <col min="9127" max="9133" width="11.42578125" style="21"/>
    <col min="9134" max="9134" width="21.85546875" style="21" customWidth="1"/>
    <col min="9135" max="9141" width="11.42578125" style="21"/>
    <col min="9142" max="9142" width="26.140625" style="21" customWidth="1"/>
    <col min="9143" max="9365" width="11.42578125" style="21"/>
    <col min="9366" max="9366" width="32.28515625" style="21" customWidth="1"/>
    <col min="9367" max="9369" width="12.7109375" style="21" bestFit="1" customWidth="1"/>
    <col min="9370" max="9370" width="12.42578125" style="21" customWidth="1"/>
    <col min="9371" max="9371" width="9.85546875" style="21" customWidth="1"/>
    <col min="9372" max="9372" width="9" style="21" customWidth="1"/>
    <col min="9373" max="9373" width="11.42578125" style="21"/>
    <col min="9374" max="9374" width="13.85546875" style="21" bestFit="1" customWidth="1"/>
    <col min="9375" max="9381" width="11.42578125" style="21"/>
    <col min="9382" max="9382" width="29.140625" style="21" customWidth="1"/>
    <col min="9383" max="9389" width="11.42578125" style="21"/>
    <col min="9390" max="9390" width="21.85546875" style="21" customWidth="1"/>
    <col min="9391" max="9397" width="11.42578125" style="21"/>
    <col min="9398" max="9398" width="26.140625" style="21" customWidth="1"/>
    <col min="9399" max="9621" width="11.42578125" style="21"/>
    <col min="9622" max="9622" width="32.28515625" style="21" customWidth="1"/>
    <col min="9623" max="9625" width="12.7109375" style="21" bestFit="1" customWidth="1"/>
    <col min="9626" max="9626" width="12.42578125" style="21" customWidth="1"/>
    <col min="9627" max="9627" width="9.85546875" style="21" customWidth="1"/>
    <col min="9628" max="9628" width="9" style="21" customWidth="1"/>
    <col min="9629" max="9629" width="11.42578125" style="21"/>
    <col min="9630" max="9630" width="13.85546875" style="21" bestFit="1" customWidth="1"/>
    <col min="9631" max="9637" width="11.42578125" style="21"/>
    <col min="9638" max="9638" width="29.140625" style="21" customWidth="1"/>
    <col min="9639" max="9645" width="11.42578125" style="21"/>
    <col min="9646" max="9646" width="21.85546875" style="21" customWidth="1"/>
    <col min="9647" max="9653" width="11.42578125" style="21"/>
    <col min="9654" max="9654" width="26.140625" style="21" customWidth="1"/>
    <col min="9655" max="9877" width="11.42578125" style="21"/>
    <col min="9878" max="9878" width="32.28515625" style="21" customWidth="1"/>
    <col min="9879" max="9881" width="12.7109375" style="21" bestFit="1" customWidth="1"/>
    <col min="9882" max="9882" width="12.42578125" style="21" customWidth="1"/>
    <col min="9883" max="9883" width="9.85546875" style="21" customWidth="1"/>
    <col min="9884" max="9884" width="9" style="21" customWidth="1"/>
    <col min="9885" max="9885" width="11.42578125" style="21"/>
    <col min="9886" max="9886" width="13.85546875" style="21" bestFit="1" customWidth="1"/>
    <col min="9887" max="9893" width="11.42578125" style="21"/>
    <col min="9894" max="9894" width="29.140625" style="21" customWidth="1"/>
    <col min="9895" max="9901" width="11.42578125" style="21"/>
    <col min="9902" max="9902" width="21.85546875" style="21" customWidth="1"/>
    <col min="9903" max="9909" width="11.42578125" style="21"/>
    <col min="9910" max="9910" width="26.140625" style="21" customWidth="1"/>
    <col min="9911" max="10133" width="11.42578125" style="21"/>
    <col min="10134" max="10134" width="32.28515625" style="21" customWidth="1"/>
    <col min="10135" max="10137" width="12.7109375" style="21" bestFit="1" customWidth="1"/>
    <col min="10138" max="10138" width="12.42578125" style="21" customWidth="1"/>
    <col min="10139" max="10139" width="9.85546875" style="21" customWidth="1"/>
    <col min="10140" max="10140" width="9" style="21" customWidth="1"/>
    <col min="10141" max="10141" width="11.42578125" style="21"/>
    <col min="10142" max="10142" width="13.85546875" style="21" bestFit="1" customWidth="1"/>
    <col min="10143" max="10149" width="11.42578125" style="21"/>
    <col min="10150" max="10150" width="29.140625" style="21" customWidth="1"/>
    <col min="10151" max="10157" width="11.42578125" style="21"/>
    <col min="10158" max="10158" width="21.85546875" style="21" customWidth="1"/>
    <col min="10159" max="10165" width="11.42578125" style="21"/>
    <col min="10166" max="10166" width="26.140625" style="21" customWidth="1"/>
    <col min="10167" max="10389" width="11.42578125" style="21"/>
    <col min="10390" max="10390" width="32.28515625" style="21" customWidth="1"/>
    <col min="10391" max="10393" width="12.7109375" style="21" bestFit="1" customWidth="1"/>
    <col min="10394" max="10394" width="12.42578125" style="21" customWidth="1"/>
    <col min="10395" max="10395" width="9.85546875" style="21" customWidth="1"/>
    <col min="10396" max="10396" width="9" style="21" customWidth="1"/>
    <col min="10397" max="10397" width="11.42578125" style="21"/>
    <col min="10398" max="10398" width="13.85546875" style="21" bestFit="1" customWidth="1"/>
    <col min="10399" max="10405" width="11.42578125" style="21"/>
    <col min="10406" max="10406" width="29.140625" style="21" customWidth="1"/>
    <col min="10407" max="10413" width="11.42578125" style="21"/>
    <col min="10414" max="10414" width="21.85546875" style="21" customWidth="1"/>
    <col min="10415" max="10421" width="11.42578125" style="21"/>
    <col min="10422" max="10422" width="26.140625" style="21" customWidth="1"/>
    <col min="10423" max="10645" width="11.42578125" style="21"/>
    <col min="10646" max="10646" width="32.28515625" style="21" customWidth="1"/>
    <col min="10647" max="10649" width="12.7109375" style="21" bestFit="1" customWidth="1"/>
    <col min="10650" max="10650" width="12.42578125" style="21" customWidth="1"/>
    <col min="10651" max="10651" width="9.85546875" style="21" customWidth="1"/>
    <col min="10652" max="10652" width="9" style="21" customWidth="1"/>
    <col min="10653" max="10653" width="11.42578125" style="21"/>
    <col min="10654" max="10654" width="13.85546875" style="21" bestFit="1" customWidth="1"/>
    <col min="10655" max="10661" width="11.42578125" style="21"/>
    <col min="10662" max="10662" width="29.140625" style="21" customWidth="1"/>
    <col min="10663" max="10669" width="11.42578125" style="21"/>
    <col min="10670" max="10670" width="21.85546875" style="21" customWidth="1"/>
    <col min="10671" max="10677" width="11.42578125" style="21"/>
    <col min="10678" max="10678" width="26.140625" style="21" customWidth="1"/>
    <col min="10679" max="10901" width="11.42578125" style="21"/>
    <col min="10902" max="10902" width="32.28515625" style="21" customWidth="1"/>
    <col min="10903" max="10905" width="12.7109375" style="21" bestFit="1" customWidth="1"/>
    <col min="10906" max="10906" width="12.42578125" style="21" customWidth="1"/>
    <col min="10907" max="10907" width="9.85546875" style="21" customWidth="1"/>
    <col min="10908" max="10908" width="9" style="21" customWidth="1"/>
    <col min="10909" max="10909" width="11.42578125" style="21"/>
    <col min="10910" max="10910" width="13.85546875" style="21" bestFit="1" customWidth="1"/>
    <col min="10911" max="10917" width="11.42578125" style="21"/>
    <col min="10918" max="10918" width="29.140625" style="21" customWidth="1"/>
    <col min="10919" max="10925" width="11.42578125" style="21"/>
    <col min="10926" max="10926" width="21.85546875" style="21" customWidth="1"/>
    <col min="10927" max="10933" width="11.42578125" style="21"/>
    <col min="10934" max="10934" width="26.140625" style="21" customWidth="1"/>
    <col min="10935" max="11157" width="11.42578125" style="21"/>
    <col min="11158" max="11158" width="32.28515625" style="21" customWidth="1"/>
    <col min="11159" max="11161" width="12.7109375" style="21" bestFit="1" customWidth="1"/>
    <col min="11162" max="11162" width="12.42578125" style="21" customWidth="1"/>
    <col min="11163" max="11163" width="9.85546875" style="21" customWidth="1"/>
    <col min="11164" max="11164" width="9" style="21" customWidth="1"/>
    <col min="11165" max="11165" width="11.42578125" style="21"/>
    <col min="11166" max="11166" width="13.85546875" style="21" bestFit="1" customWidth="1"/>
    <col min="11167" max="11173" width="11.42578125" style="21"/>
    <col min="11174" max="11174" width="29.140625" style="21" customWidth="1"/>
    <col min="11175" max="11181" width="11.42578125" style="21"/>
    <col min="11182" max="11182" width="21.85546875" style="21" customWidth="1"/>
    <col min="11183" max="11189" width="11.42578125" style="21"/>
    <col min="11190" max="11190" width="26.140625" style="21" customWidth="1"/>
    <col min="11191" max="11413" width="11.42578125" style="21"/>
    <col min="11414" max="11414" width="32.28515625" style="21" customWidth="1"/>
    <col min="11415" max="11417" width="12.7109375" style="21" bestFit="1" customWidth="1"/>
    <col min="11418" max="11418" width="12.42578125" style="21" customWidth="1"/>
    <col min="11419" max="11419" width="9.85546875" style="21" customWidth="1"/>
    <col min="11420" max="11420" width="9" style="21" customWidth="1"/>
    <col min="11421" max="11421" width="11.42578125" style="21"/>
    <col min="11422" max="11422" width="13.85546875" style="21" bestFit="1" customWidth="1"/>
    <col min="11423" max="11429" width="11.42578125" style="21"/>
    <col min="11430" max="11430" width="29.140625" style="21" customWidth="1"/>
    <col min="11431" max="11437" width="11.42578125" style="21"/>
    <col min="11438" max="11438" width="21.85546875" style="21" customWidth="1"/>
    <col min="11439" max="11445" width="11.42578125" style="21"/>
    <col min="11446" max="11446" width="26.140625" style="21" customWidth="1"/>
    <col min="11447" max="11669" width="11.42578125" style="21"/>
    <col min="11670" max="11670" width="32.28515625" style="21" customWidth="1"/>
    <col min="11671" max="11673" width="12.7109375" style="21" bestFit="1" customWidth="1"/>
    <col min="11674" max="11674" width="12.42578125" style="21" customWidth="1"/>
    <col min="11675" max="11675" width="9.85546875" style="21" customWidth="1"/>
    <col min="11676" max="11676" width="9" style="21" customWidth="1"/>
    <col min="11677" max="11677" width="11.42578125" style="21"/>
    <col min="11678" max="11678" width="13.85546875" style="21" bestFit="1" customWidth="1"/>
    <col min="11679" max="11685" width="11.42578125" style="21"/>
    <col min="11686" max="11686" width="29.140625" style="21" customWidth="1"/>
    <col min="11687" max="11693" width="11.42578125" style="21"/>
    <col min="11694" max="11694" width="21.85546875" style="21" customWidth="1"/>
    <col min="11695" max="11701" width="11.42578125" style="21"/>
    <col min="11702" max="11702" width="26.140625" style="21" customWidth="1"/>
    <col min="11703" max="11925" width="11.42578125" style="21"/>
    <col min="11926" max="11926" width="32.28515625" style="21" customWidth="1"/>
    <col min="11927" max="11929" width="12.7109375" style="21" bestFit="1" customWidth="1"/>
    <col min="11930" max="11930" width="12.42578125" style="21" customWidth="1"/>
    <col min="11931" max="11931" width="9.85546875" style="21" customWidth="1"/>
    <col min="11932" max="11932" width="9" style="21" customWidth="1"/>
    <col min="11933" max="11933" width="11.42578125" style="21"/>
    <col min="11934" max="11934" width="13.85546875" style="21" bestFit="1" customWidth="1"/>
    <col min="11935" max="11941" width="11.42578125" style="21"/>
    <col min="11942" max="11942" width="29.140625" style="21" customWidth="1"/>
    <col min="11943" max="11949" width="11.42578125" style="21"/>
    <col min="11950" max="11950" width="21.85546875" style="21" customWidth="1"/>
    <col min="11951" max="11957" width="11.42578125" style="21"/>
    <col min="11958" max="11958" width="26.140625" style="21" customWidth="1"/>
    <col min="11959" max="12181" width="11.42578125" style="21"/>
    <col min="12182" max="12182" width="32.28515625" style="21" customWidth="1"/>
    <col min="12183" max="12185" width="12.7109375" style="21" bestFit="1" customWidth="1"/>
    <col min="12186" max="12186" width="12.42578125" style="21" customWidth="1"/>
    <col min="12187" max="12187" width="9.85546875" style="21" customWidth="1"/>
    <col min="12188" max="12188" width="9" style="21" customWidth="1"/>
    <col min="12189" max="12189" width="11.42578125" style="21"/>
    <col min="12190" max="12190" width="13.85546875" style="21" bestFit="1" customWidth="1"/>
    <col min="12191" max="12197" width="11.42578125" style="21"/>
    <col min="12198" max="12198" width="29.140625" style="21" customWidth="1"/>
    <col min="12199" max="12205" width="11.42578125" style="21"/>
    <col min="12206" max="12206" width="21.85546875" style="21" customWidth="1"/>
    <col min="12207" max="12213" width="11.42578125" style="21"/>
    <col min="12214" max="12214" width="26.140625" style="21" customWidth="1"/>
    <col min="12215" max="12437" width="11.42578125" style="21"/>
    <col min="12438" max="12438" width="32.28515625" style="21" customWidth="1"/>
    <col min="12439" max="12441" width="12.7109375" style="21" bestFit="1" customWidth="1"/>
    <col min="12442" max="12442" width="12.42578125" style="21" customWidth="1"/>
    <col min="12443" max="12443" width="9.85546875" style="21" customWidth="1"/>
    <col min="12444" max="12444" width="9" style="21" customWidth="1"/>
    <col min="12445" max="12445" width="11.42578125" style="21"/>
    <col min="12446" max="12446" width="13.85546875" style="21" bestFit="1" customWidth="1"/>
    <col min="12447" max="12453" width="11.42578125" style="21"/>
    <col min="12454" max="12454" width="29.140625" style="21" customWidth="1"/>
    <col min="12455" max="12461" width="11.42578125" style="21"/>
    <col min="12462" max="12462" width="21.85546875" style="21" customWidth="1"/>
    <col min="12463" max="12469" width="11.42578125" style="21"/>
    <col min="12470" max="12470" width="26.140625" style="21" customWidth="1"/>
    <col min="12471" max="12693" width="11.42578125" style="21"/>
    <col min="12694" max="12694" width="32.28515625" style="21" customWidth="1"/>
    <col min="12695" max="12697" width="12.7109375" style="21" bestFit="1" customWidth="1"/>
    <col min="12698" max="12698" width="12.42578125" style="21" customWidth="1"/>
    <col min="12699" max="12699" width="9.85546875" style="21" customWidth="1"/>
    <col min="12700" max="12700" width="9" style="21" customWidth="1"/>
    <col min="12701" max="12701" width="11.42578125" style="21"/>
    <col min="12702" max="12702" width="13.85546875" style="21" bestFit="1" customWidth="1"/>
    <col min="12703" max="12709" width="11.42578125" style="21"/>
    <col min="12710" max="12710" width="29.140625" style="21" customWidth="1"/>
    <col min="12711" max="12717" width="11.42578125" style="21"/>
    <col min="12718" max="12718" width="21.85546875" style="21" customWidth="1"/>
    <col min="12719" max="12725" width="11.42578125" style="21"/>
    <col min="12726" max="12726" width="26.140625" style="21" customWidth="1"/>
    <col min="12727" max="12949" width="11.42578125" style="21"/>
    <col min="12950" max="12950" width="32.28515625" style="21" customWidth="1"/>
    <col min="12951" max="12953" width="12.7109375" style="21" bestFit="1" customWidth="1"/>
    <col min="12954" max="12954" width="12.42578125" style="21" customWidth="1"/>
    <col min="12955" max="12955" width="9.85546875" style="21" customWidth="1"/>
    <col min="12956" max="12956" width="9" style="21" customWidth="1"/>
    <col min="12957" max="12957" width="11.42578125" style="21"/>
    <col min="12958" max="12958" width="13.85546875" style="21" bestFit="1" customWidth="1"/>
    <col min="12959" max="12965" width="11.42578125" style="21"/>
    <col min="12966" max="12966" width="29.140625" style="21" customWidth="1"/>
    <col min="12967" max="12973" width="11.42578125" style="21"/>
    <col min="12974" max="12974" width="21.85546875" style="21" customWidth="1"/>
    <col min="12975" max="12981" width="11.42578125" style="21"/>
    <col min="12982" max="12982" width="26.140625" style="21" customWidth="1"/>
    <col min="12983" max="13205" width="11.42578125" style="21"/>
    <col min="13206" max="13206" width="32.28515625" style="21" customWidth="1"/>
    <col min="13207" max="13209" width="12.7109375" style="21" bestFit="1" customWidth="1"/>
    <col min="13210" max="13210" width="12.42578125" style="21" customWidth="1"/>
    <col min="13211" max="13211" width="9.85546875" style="21" customWidth="1"/>
    <col min="13212" max="13212" width="9" style="21" customWidth="1"/>
    <col min="13213" max="13213" width="11.42578125" style="21"/>
    <col min="13214" max="13214" width="13.85546875" style="21" bestFit="1" customWidth="1"/>
    <col min="13215" max="13221" width="11.42578125" style="21"/>
    <col min="13222" max="13222" width="29.140625" style="21" customWidth="1"/>
    <col min="13223" max="13229" width="11.42578125" style="21"/>
    <col min="13230" max="13230" width="21.85546875" style="21" customWidth="1"/>
    <col min="13231" max="13237" width="11.42578125" style="21"/>
    <col min="13238" max="13238" width="26.140625" style="21" customWidth="1"/>
    <col min="13239" max="13461" width="11.42578125" style="21"/>
    <col min="13462" max="13462" width="32.28515625" style="21" customWidth="1"/>
    <col min="13463" max="13465" width="12.7109375" style="21" bestFit="1" customWidth="1"/>
    <col min="13466" max="13466" width="12.42578125" style="21" customWidth="1"/>
    <col min="13467" max="13467" width="9.85546875" style="21" customWidth="1"/>
    <col min="13468" max="13468" width="9" style="21" customWidth="1"/>
    <col min="13469" max="13469" width="11.42578125" style="21"/>
    <col min="13470" max="13470" width="13.85546875" style="21" bestFit="1" customWidth="1"/>
    <col min="13471" max="13477" width="11.42578125" style="21"/>
    <col min="13478" max="13478" width="29.140625" style="21" customWidth="1"/>
    <col min="13479" max="13485" width="11.42578125" style="21"/>
    <col min="13486" max="13486" width="21.85546875" style="21" customWidth="1"/>
    <col min="13487" max="13493" width="11.42578125" style="21"/>
    <col min="13494" max="13494" width="26.140625" style="21" customWidth="1"/>
    <col min="13495" max="13717" width="11.42578125" style="21"/>
    <col min="13718" max="13718" width="32.28515625" style="21" customWidth="1"/>
    <col min="13719" max="13721" width="12.7109375" style="21" bestFit="1" customWidth="1"/>
    <col min="13722" max="13722" width="12.42578125" style="21" customWidth="1"/>
    <col min="13723" max="13723" width="9.85546875" style="21" customWidth="1"/>
    <col min="13724" max="13724" width="9" style="21" customWidth="1"/>
    <col min="13725" max="13725" width="11.42578125" style="21"/>
    <col min="13726" max="13726" width="13.85546875" style="21" bestFit="1" customWidth="1"/>
    <col min="13727" max="13733" width="11.42578125" style="21"/>
    <col min="13734" max="13734" width="29.140625" style="21" customWidth="1"/>
    <col min="13735" max="13741" width="11.42578125" style="21"/>
    <col min="13742" max="13742" width="21.85546875" style="21" customWidth="1"/>
    <col min="13743" max="13749" width="11.42578125" style="21"/>
    <col min="13750" max="13750" width="26.140625" style="21" customWidth="1"/>
    <col min="13751" max="13973" width="11.42578125" style="21"/>
    <col min="13974" max="13974" width="32.28515625" style="21" customWidth="1"/>
    <col min="13975" max="13977" width="12.7109375" style="21" bestFit="1" customWidth="1"/>
    <col min="13978" max="13978" width="12.42578125" style="21" customWidth="1"/>
    <col min="13979" max="13979" width="9.85546875" style="21" customWidth="1"/>
    <col min="13980" max="13980" width="9" style="21" customWidth="1"/>
    <col min="13981" max="13981" width="11.42578125" style="21"/>
    <col min="13982" max="13982" width="13.85546875" style="21" bestFit="1" customWidth="1"/>
    <col min="13983" max="13989" width="11.42578125" style="21"/>
    <col min="13990" max="13990" width="29.140625" style="21" customWidth="1"/>
    <col min="13991" max="13997" width="11.42578125" style="21"/>
    <col min="13998" max="13998" width="21.85546875" style="21" customWidth="1"/>
    <col min="13999" max="14005" width="11.42578125" style="21"/>
    <col min="14006" max="14006" width="26.140625" style="21" customWidth="1"/>
    <col min="14007" max="14229" width="11.42578125" style="21"/>
    <col min="14230" max="14230" width="32.28515625" style="21" customWidth="1"/>
    <col min="14231" max="14233" width="12.7109375" style="21" bestFit="1" customWidth="1"/>
    <col min="14234" max="14234" width="12.42578125" style="21" customWidth="1"/>
    <col min="14235" max="14235" width="9.85546875" style="21" customWidth="1"/>
    <col min="14236" max="14236" width="9" style="21" customWidth="1"/>
    <col min="14237" max="14237" width="11.42578125" style="21"/>
    <col min="14238" max="14238" width="13.85546875" style="21" bestFit="1" customWidth="1"/>
    <col min="14239" max="14245" width="11.42578125" style="21"/>
    <col min="14246" max="14246" width="29.140625" style="21" customWidth="1"/>
    <col min="14247" max="14253" width="11.42578125" style="21"/>
    <col min="14254" max="14254" width="21.85546875" style="21" customWidth="1"/>
    <col min="14255" max="14261" width="11.42578125" style="21"/>
    <col min="14262" max="14262" width="26.140625" style="21" customWidth="1"/>
    <col min="14263" max="14485" width="11.42578125" style="21"/>
    <col min="14486" max="14486" width="32.28515625" style="21" customWidth="1"/>
    <col min="14487" max="14489" width="12.7109375" style="21" bestFit="1" customWidth="1"/>
    <col min="14490" max="14490" width="12.42578125" style="21" customWidth="1"/>
    <col min="14491" max="14491" width="9.85546875" style="21" customWidth="1"/>
    <col min="14492" max="14492" width="9" style="21" customWidth="1"/>
    <col min="14493" max="14493" width="11.42578125" style="21"/>
    <col min="14494" max="14494" width="13.85546875" style="21" bestFit="1" customWidth="1"/>
    <col min="14495" max="14501" width="11.42578125" style="21"/>
    <col min="14502" max="14502" width="29.140625" style="21" customWidth="1"/>
    <col min="14503" max="14509" width="11.42578125" style="21"/>
    <col min="14510" max="14510" width="21.85546875" style="21" customWidth="1"/>
    <col min="14511" max="14517" width="11.42578125" style="21"/>
    <col min="14518" max="14518" width="26.140625" style="21" customWidth="1"/>
    <col min="14519" max="14741" width="11.42578125" style="21"/>
    <col min="14742" max="14742" width="32.28515625" style="21" customWidth="1"/>
    <col min="14743" max="14745" width="12.7109375" style="21" bestFit="1" customWidth="1"/>
    <col min="14746" max="14746" width="12.42578125" style="21" customWidth="1"/>
    <col min="14747" max="14747" width="9.85546875" style="21" customWidth="1"/>
    <col min="14748" max="14748" width="9" style="21" customWidth="1"/>
    <col min="14749" max="14749" width="11.42578125" style="21"/>
    <col min="14750" max="14750" width="13.85546875" style="21" bestFit="1" customWidth="1"/>
    <col min="14751" max="14757" width="11.42578125" style="21"/>
    <col min="14758" max="14758" width="29.140625" style="21" customWidth="1"/>
    <col min="14759" max="14765" width="11.42578125" style="21"/>
    <col min="14766" max="14766" width="21.85546875" style="21" customWidth="1"/>
    <col min="14767" max="14773" width="11.42578125" style="21"/>
    <col min="14774" max="14774" width="26.140625" style="21" customWidth="1"/>
    <col min="14775" max="14997" width="11.42578125" style="21"/>
    <col min="14998" max="14998" width="32.28515625" style="21" customWidth="1"/>
    <col min="14999" max="15001" width="12.7109375" style="21" bestFit="1" customWidth="1"/>
    <col min="15002" max="15002" width="12.42578125" style="21" customWidth="1"/>
    <col min="15003" max="15003" width="9.85546875" style="21" customWidth="1"/>
    <col min="15004" max="15004" width="9" style="21" customWidth="1"/>
    <col min="15005" max="15005" width="11.42578125" style="21"/>
    <col min="15006" max="15006" width="13.85546875" style="21" bestFit="1" customWidth="1"/>
    <col min="15007" max="15013" width="11.42578125" style="21"/>
    <col min="15014" max="15014" width="29.140625" style="21" customWidth="1"/>
    <col min="15015" max="15021" width="11.42578125" style="21"/>
    <col min="15022" max="15022" width="21.85546875" style="21" customWidth="1"/>
    <col min="15023" max="15029" width="11.42578125" style="21"/>
    <col min="15030" max="15030" width="26.140625" style="21" customWidth="1"/>
    <col min="15031" max="15253" width="11.42578125" style="21"/>
    <col min="15254" max="15254" width="32.28515625" style="21" customWidth="1"/>
    <col min="15255" max="15257" width="12.7109375" style="21" bestFit="1" customWidth="1"/>
    <col min="15258" max="15258" width="12.42578125" style="21" customWidth="1"/>
    <col min="15259" max="15259" width="9.85546875" style="21" customWidth="1"/>
    <col min="15260" max="15260" width="9" style="21" customWidth="1"/>
    <col min="15261" max="15261" width="11.42578125" style="21"/>
    <col min="15262" max="15262" width="13.85546875" style="21" bestFit="1" customWidth="1"/>
    <col min="15263" max="15269" width="11.42578125" style="21"/>
    <col min="15270" max="15270" width="29.140625" style="21" customWidth="1"/>
    <col min="15271" max="15277" width="11.42578125" style="21"/>
    <col min="15278" max="15278" width="21.85546875" style="21" customWidth="1"/>
    <col min="15279" max="15285" width="11.42578125" style="21"/>
    <col min="15286" max="15286" width="26.140625" style="21" customWidth="1"/>
    <col min="15287" max="15509" width="11.42578125" style="21"/>
    <col min="15510" max="15510" width="32.28515625" style="21" customWidth="1"/>
    <col min="15511" max="15513" width="12.7109375" style="21" bestFit="1" customWidth="1"/>
    <col min="15514" max="15514" width="12.42578125" style="21" customWidth="1"/>
    <col min="15515" max="15515" width="9.85546875" style="21" customWidth="1"/>
    <col min="15516" max="15516" width="9" style="21" customWidth="1"/>
    <col min="15517" max="15517" width="11.42578125" style="21"/>
    <col min="15518" max="15518" width="13.85546875" style="21" bestFit="1" customWidth="1"/>
    <col min="15519" max="15525" width="11.42578125" style="21"/>
    <col min="15526" max="15526" width="29.140625" style="21" customWidth="1"/>
    <col min="15527" max="15533" width="11.42578125" style="21"/>
    <col min="15534" max="15534" width="21.85546875" style="21" customWidth="1"/>
    <col min="15535" max="15541" width="11.42578125" style="21"/>
    <col min="15542" max="15542" width="26.140625" style="21" customWidth="1"/>
    <col min="15543" max="15765" width="11.42578125" style="21"/>
    <col min="15766" max="15766" width="32.28515625" style="21" customWidth="1"/>
    <col min="15767" max="15769" width="12.7109375" style="21" bestFit="1" customWidth="1"/>
    <col min="15770" max="15770" width="12.42578125" style="21" customWidth="1"/>
    <col min="15771" max="15771" width="9.85546875" style="21" customWidth="1"/>
    <col min="15772" max="15772" width="9" style="21" customWidth="1"/>
    <col min="15773" max="15773" width="11.42578125" style="21"/>
    <col min="15774" max="15774" width="13.85546875" style="21" bestFit="1" customWidth="1"/>
    <col min="15775" max="15781" width="11.42578125" style="21"/>
    <col min="15782" max="15782" width="29.140625" style="21" customWidth="1"/>
    <col min="15783" max="15789" width="11.42578125" style="21"/>
    <col min="15790" max="15790" width="21.85546875" style="21" customWidth="1"/>
    <col min="15791" max="15797" width="11.42578125" style="21"/>
    <col min="15798" max="15798" width="26.140625" style="21" customWidth="1"/>
    <col min="15799" max="16021" width="11.42578125" style="21"/>
    <col min="16022" max="16022" width="32.28515625" style="21" customWidth="1"/>
    <col min="16023" max="16025" width="12.7109375" style="21" bestFit="1" customWidth="1"/>
    <col min="16026" max="16026" width="12.42578125" style="21" customWidth="1"/>
    <col min="16027" max="16027" width="9.85546875" style="21" customWidth="1"/>
    <col min="16028" max="16028" width="9" style="21" customWidth="1"/>
    <col min="16029" max="16029" width="11.42578125" style="21"/>
    <col min="16030" max="16030" width="13.85546875" style="21" bestFit="1" customWidth="1"/>
    <col min="16031" max="16037" width="11.42578125" style="21"/>
    <col min="16038" max="16038" width="29.140625" style="21" customWidth="1"/>
    <col min="16039" max="16045" width="11.42578125" style="21"/>
    <col min="16046" max="16046" width="21.85546875" style="21" customWidth="1"/>
    <col min="16047" max="16053" width="11.42578125" style="21"/>
    <col min="16054" max="16054" width="26.140625" style="21" customWidth="1"/>
    <col min="16055" max="16384" width="11.42578125" style="21"/>
  </cols>
  <sheetData>
    <row r="1" spans="1:37" x14ac:dyDescent="0.2"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x14ac:dyDescent="0.2"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x14ac:dyDescent="0.2">
      <c r="A3" s="223"/>
      <c r="B3" s="223"/>
      <c r="C3" s="223"/>
      <c r="D3" s="223"/>
      <c r="E3" s="223"/>
      <c r="F3" s="223"/>
      <c r="G3" s="223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x14ac:dyDescent="0.2">
      <c r="A4" s="223" t="s">
        <v>35</v>
      </c>
      <c r="B4" s="223"/>
      <c r="C4" s="223"/>
      <c r="D4" s="223"/>
      <c r="E4" s="223"/>
      <c r="F4" s="223"/>
      <c r="G4" s="223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5" spans="1:37" x14ac:dyDescent="0.2">
      <c r="A5" s="223" t="s">
        <v>1</v>
      </c>
      <c r="B5" s="223"/>
      <c r="C5" s="223"/>
      <c r="D5" s="223"/>
      <c r="E5" s="223"/>
      <c r="F5" s="223"/>
      <c r="G5" s="223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</row>
    <row r="6" spans="1:37" x14ac:dyDescent="0.2">
      <c r="A6" s="224" t="s">
        <v>2</v>
      </c>
      <c r="B6" s="224"/>
      <c r="C6" s="224"/>
      <c r="D6" s="224"/>
      <c r="E6" s="224"/>
      <c r="F6" s="224"/>
      <c r="G6" s="224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</row>
    <row r="7" spans="1:37" x14ac:dyDescent="0.2">
      <c r="A7" s="3"/>
      <c r="B7" s="4"/>
      <c r="C7" s="4"/>
      <c r="D7" s="4"/>
      <c r="E7" s="4"/>
      <c r="F7" s="4"/>
      <c r="G7" s="4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</row>
    <row r="8" spans="1:37" ht="12.75" customHeight="1" x14ac:dyDescent="0.2">
      <c r="A8" s="225" t="s">
        <v>3</v>
      </c>
      <c r="B8" s="228" t="s">
        <v>4</v>
      </c>
      <c r="C8" s="229"/>
      <c r="D8" s="220"/>
      <c r="E8" s="219" t="s">
        <v>5</v>
      </c>
      <c r="F8" s="229"/>
      <c r="G8" s="230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</row>
    <row r="9" spans="1:37" ht="15" customHeight="1" x14ac:dyDescent="0.2">
      <c r="A9" s="226"/>
      <c r="B9" s="231" t="s">
        <v>6</v>
      </c>
      <c r="C9" s="233" t="s">
        <v>7</v>
      </c>
      <c r="D9" s="220"/>
      <c r="E9" s="219" t="s">
        <v>8</v>
      </c>
      <c r="F9" s="220"/>
      <c r="G9" s="5">
        <v>2016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</row>
    <row r="10" spans="1:37" ht="26.25" customHeight="1" x14ac:dyDescent="0.2">
      <c r="A10" s="227"/>
      <c r="B10" s="232"/>
      <c r="C10" s="6" t="s">
        <v>9</v>
      </c>
      <c r="D10" s="7" t="s">
        <v>10</v>
      </c>
      <c r="E10" s="7" t="s">
        <v>11</v>
      </c>
      <c r="F10" s="6" t="s">
        <v>12</v>
      </c>
      <c r="G10" s="8" t="s">
        <v>13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</row>
    <row r="11" spans="1:37" x14ac:dyDescent="0.2">
      <c r="A11" s="47" t="s">
        <v>14</v>
      </c>
      <c r="B11" s="10">
        <v>14317900507</v>
      </c>
      <c r="C11" s="10">
        <v>17001353561</v>
      </c>
      <c r="D11" s="10">
        <v>18975284395.380001</v>
      </c>
      <c r="E11" s="10">
        <v>1973930834.3800011</v>
      </c>
      <c r="F11" s="11">
        <v>11.610433412243538</v>
      </c>
      <c r="G11" s="12">
        <v>26.386038127001171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</row>
    <row r="12" spans="1:37" s="46" customFormat="1" ht="7.5" customHeight="1" x14ac:dyDescent="0.2">
      <c r="A12" s="48"/>
      <c r="B12" s="49"/>
      <c r="C12" s="49"/>
      <c r="D12" s="49"/>
      <c r="E12" s="50"/>
      <c r="F12" s="51"/>
      <c r="G12" s="12"/>
    </row>
    <row r="13" spans="1:37" x14ac:dyDescent="0.2">
      <c r="A13" s="52" t="s">
        <v>36</v>
      </c>
      <c r="B13" s="53">
        <v>1324423705</v>
      </c>
      <c r="C13" s="53">
        <v>858668071</v>
      </c>
      <c r="D13" s="53">
        <v>1279671185.4299998</v>
      </c>
      <c r="E13" s="32">
        <v>421003114.42999983</v>
      </c>
      <c r="F13" s="16">
        <v>49.029785623646404</v>
      </c>
      <c r="G13" s="12">
        <v>-7.8571603239973342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</row>
    <row r="14" spans="1:37" x14ac:dyDescent="0.2">
      <c r="A14" s="54" t="s">
        <v>37</v>
      </c>
      <c r="B14" s="55">
        <v>444413594</v>
      </c>
      <c r="C14" s="55">
        <v>334302424</v>
      </c>
      <c r="D14" s="55">
        <v>426821876.42999995</v>
      </c>
      <c r="E14" s="55">
        <v>92519452.429999948</v>
      </c>
      <c r="F14" s="56">
        <v>27.675375883604104</v>
      </c>
      <c r="G14" s="25">
        <v>-8.4096998096769653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</row>
    <row r="15" spans="1:37" x14ac:dyDescent="0.2">
      <c r="A15" s="54" t="s">
        <v>38</v>
      </c>
      <c r="B15" s="55">
        <v>0</v>
      </c>
      <c r="C15" s="55">
        <v>0</v>
      </c>
      <c r="D15" s="55">
        <v>0</v>
      </c>
      <c r="E15" s="55">
        <v>0</v>
      </c>
      <c r="F15" s="56" t="s">
        <v>39</v>
      </c>
      <c r="G15" s="25" t="s">
        <v>39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</row>
    <row r="16" spans="1:37" x14ac:dyDescent="0.2">
      <c r="A16" s="54" t="s">
        <v>40</v>
      </c>
      <c r="B16" s="55">
        <v>481243840</v>
      </c>
      <c r="C16" s="55">
        <v>337440533</v>
      </c>
      <c r="D16" s="55">
        <v>422468952</v>
      </c>
      <c r="E16" s="55">
        <v>85028419</v>
      </c>
      <c r="F16" s="56">
        <v>25.198045487914158</v>
      </c>
      <c r="G16" s="25">
        <v>-16.281823448594906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</row>
    <row r="17" spans="1:37" x14ac:dyDescent="0.2">
      <c r="A17" s="54" t="s">
        <v>41</v>
      </c>
      <c r="B17" s="55">
        <v>5739321</v>
      </c>
      <c r="C17" s="55">
        <v>6134674</v>
      </c>
      <c r="D17" s="55">
        <v>23804113</v>
      </c>
      <c r="E17" s="55">
        <v>17669439</v>
      </c>
      <c r="F17" s="56">
        <v>288.02572068214221</v>
      </c>
      <c r="G17" s="25">
        <v>295.53200825799263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1:37" s="58" customFormat="1" ht="11.25" x14ac:dyDescent="0.2">
      <c r="A18" s="54" t="s">
        <v>42</v>
      </c>
      <c r="B18" s="57">
        <v>392434321</v>
      </c>
      <c r="C18" s="57">
        <v>180244961</v>
      </c>
      <c r="D18" s="57">
        <v>403052138</v>
      </c>
      <c r="E18" s="57">
        <v>222807177</v>
      </c>
      <c r="F18" s="56">
        <v>123.61354002012848</v>
      </c>
      <c r="G18" s="25">
        <v>-2.0545212166163509</v>
      </c>
    </row>
    <row r="19" spans="1:37" s="58" customFormat="1" ht="11.25" x14ac:dyDescent="0.2">
      <c r="A19" s="59" t="s">
        <v>43</v>
      </c>
      <c r="B19" s="60">
        <v>377451432</v>
      </c>
      <c r="C19" s="60">
        <v>177280386</v>
      </c>
      <c r="D19" s="60">
        <v>398056615</v>
      </c>
      <c r="E19" s="61">
        <v>220776229</v>
      </c>
      <c r="F19" s="62">
        <v>124.53505657416608</v>
      </c>
      <c r="G19" s="25">
        <v>0.57126546304881742</v>
      </c>
    </row>
    <row r="20" spans="1:37" s="58" customFormat="1" ht="11.25" x14ac:dyDescent="0.2">
      <c r="A20" s="59" t="s">
        <v>44</v>
      </c>
      <c r="B20" s="63">
        <v>14982889</v>
      </c>
      <c r="C20" s="63">
        <v>2964575</v>
      </c>
      <c r="D20" s="63">
        <v>4995523</v>
      </c>
      <c r="E20" s="55">
        <v>2030948</v>
      </c>
      <c r="F20" s="56">
        <v>68.507222789101291</v>
      </c>
      <c r="G20" s="25">
        <v>-68.203776034304326</v>
      </c>
    </row>
    <row r="21" spans="1:37" s="58" customFormat="1" ht="45" x14ac:dyDescent="0.2">
      <c r="A21" s="59" t="s">
        <v>45</v>
      </c>
      <c r="B21" s="63">
        <v>592629</v>
      </c>
      <c r="C21" s="63">
        <v>545479</v>
      </c>
      <c r="D21" s="63">
        <v>3524106</v>
      </c>
      <c r="E21" s="63">
        <v>2978627</v>
      </c>
      <c r="F21" s="64">
        <v>546.05713510510941</v>
      </c>
      <c r="G21" s="25">
        <v>467.09551144411034</v>
      </c>
    </row>
    <row r="22" spans="1:37" s="46" customFormat="1" ht="11.25" customHeight="1" x14ac:dyDescent="0.2">
      <c r="A22" s="65"/>
      <c r="B22" s="55"/>
      <c r="C22" s="55"/>
      <c r="D22" s="63"/>
      <c r="E22" s="55"/>
      <c r="F22" s="56"/>
      <c r="G22" s="25"/>
    </row>
    <row r="23" spans="1:37" s="46" customFormat="1" ht="31.5" customHeight="1" x14ac:dyDescent="0.2">
      <c r="A23" s="66" t="s">
        <v>46</v>
      </c>
      <c r="B23" s="32">
        <v>11982837638</v>
      </c>
      <c r="C23" s="32">
        <v>16142685490</v>
      </c>
      <c r="D23" s="32">
        <v>17686629541</v>
      </c>
      <c r="E23" s="32">
        <v>1543944051</v>
      </c>
      <c r="F23" s="16">
        <v>9.5643568844628533</v>
      </c>
      <c r="G23" s="12">
        <v>40.758798491025431</v>
      </c>
    </row>
    <row r="24" spans="1:37" s="46" customFormat="1" ht="12" customHeight="1" x14ac:dyDescent="0.2">
      <c r="A24" s="65"/>
      <c r="B24" s="55"/>
      <c r="C24" s="55"/>
      <c r="D24" s="63"/>
      <c r="E24" s="55"/>
      <c r="F24" s="56"/>
      <c r="G24" s="25"/>
    </row>
    <row r="25" spans="1:37" ht="14.25" customHeight="1" x14ac:dyDescent="0.2">
      <c r="A25" s="67" t="s">
        <v>47</v>
      </c>
      <c r="B25" s="57">
        <v>11507822880</v>
      </c>
      <c r="C25" s="57">
        <v>15758330924</v>
      </c>
      <c r="D25" s="57">
        <v>17079152425</v>
      </c>
      <c r="E25" s="57">
        <v>1320821501</v>
      </c>
      <c r="F25" s="56">
        <v>8.3817347622036777</v>
      </c>
      <c r="G25" s="25">
        <v>41.534818449301554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</row>
    <row r="26" spans="1:37" s="46" customFormat="1" ht="7.5" customHeight="1" x14ac:dyDescent="0.2">
      <c r="A26" s="48"/>
      <c r="B26" s="49"/>
      <c r="C26" s="49"/>
      <c r="D26" s="49"/>
      <c r="E26" s="69"/>
      <c r="F26" s="51"/>
      <c r="G26" s="25"/>
    </row>
    <row r="27" spans="1:37" x14ac:dyDescent="0.2">
      <c r="A27" s="54" t="s">
        <v>48</v>
      </c>
      <c r="B27" s="55">
        <v>3694089614</v>
      </c>
      <c r="C27" s="55">
        <v>4159291919</v>
      </c>
      <c r="D27" s="55">
        <v>4610068511</v>
      </c>
      <c r="E27" s="55">
        <v>450776592</v>
      </c>
      <c r="F27" s="56">
        <v>10.837820493935851</v>
      </c>
      <c r="G27" s="25">
        <v>19.01182076000903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</row>
    <row r="28" spans="1:37" s="46" customFormat="1" ht="7.5" customHeight="1" x14ac:dyDescent="0.2">
      <c r="A28" s="48"/>
      <c r="B28" s="49"/>
      <c r="C28" s="49"/>
      <c r="D28" s="49"/>
      <c r="E28" s="70"/>
      <c r="F28" s="71"/>
      <c r="G28" s="25"/>
    </row>
    <row r="29" spans="1:37" x14ac:dyDescent="0.2">
      <c r="A29" s="22" t="s">
        <v>49</v>
      </c>
      <c r="B29" s="55">
        <v>6499876533</v>
      </c>
      <c r="C29" s="55">
        <v>11244734755</v>
      </c>
      <c r="D29" s="55">
        <v>11112631172</v>
      </c>
      <c r="E29" s="55">
        <v>-132103583</v>
      </c>
      <c r="F29" s="56">
        <v>-1.1748039049232375</v>
      </c>
      <c r="G29" s="25">
        <v>63.042918170511427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</row>
    <row r="30" spans="1:37" s="46" customFormat="1" ht="11.25" x14ac:dyDescent="0.2">
      <c r="A30" s="72"/>
      <c r="B30" s="73"/>
      <c r="C30" s="73" t="s">
        <v>50</v>
      </c>
      <c r="D30" s="73"/>
      <c r="E30" s="55"/>
      <c r="F30" s="56"/>
      <c r="G30" s="25"/>
    </row>
    <row r="31" spans="1:37" x14ac:dyDescent="0.2">
      <c r="A31" s="22" t="s">
        <v>51</v>
      </c>
      <c r="B31" s="55">
        <v>1313856733</v>
      </c>
      <c r="C31" s="55">
        <v>354304250</v>
      </c>
      <c r="D31" s="55">
        <v>1356452742</v>
      </c>
      <c r="E31" s="55">
        <v>1002148492</v>
      </c>
      <c r="F31" s="56">
        <v>282.84969542420112</v>
      </c>
      <c r="G31" s="25">
        <v>-1.5429535676830284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</row>
    <row r="32" spans="1:37" s="46" customFormat="1" ht="11.25" x14ac:dyDescent="0.2">
      <c r="A32" s="72"/>
      <c r="B32" s="73"/>
      <c r="C32" s="73"/>
      <c r="D32" s="73"/>
      <c r="E32" s="55"/>
      <c r="F32" s="56"/>
      <c r="G32" s="25"/>
    </row>
    <row r="33" spans="1:37" s="46" customFormat="1" ht="11.25" x14ac:dyDescent="0.2">
      <c r="A33" s="72"/>
      <c r="B33" s="73"/>
      <c r="C33" s="73"/>
      <c r="D33" s="73"/>
      <c r="E33" s="55"/>
      <c r="F33" s="56"/>
      <c r="G33" s="25"/>
    </row>
    <row r="34" spans="1:37" ht="25.5" customHeight="1" x14ac:dyDescent="0.2">
      <c r="A34" s="74" t="s">
        <v>52</v>
      </c>
      <c r="B34" s="57">
        <v>475014758</v>
      </c>
      <c r="C34" s="57">
        <v>384354566</v>
      </c>
      <c r="D34" s="57">
        <v>607477116</v>
      </c>
      <c r="E34" s="57">
        <v>223122550</v>
      </c>
      <c r="F34" s="56">
        <v>58.05122918716674</v>
      </c>
      <c r="G34" s="25">
        <v>21.958750532964771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</row>
    <row r="35" spans="1:37" s="46" customFormat="1" ht="13.5" customHeight="1" x14ac:dyDescent="0.2">
      <c r="A35" s="48"/>
      <c r="B35" s="49"/>
      <c r="C35" s="49"/>
      <c r="D35" s="49"/>
      <c r="E35" s="69"/>
      <c r="F35" s="51"/>
      <c r="G35" s="25"/>
    </row>
    <row r="36" spans="1:37" s="46" customFormat="1" ht="14.25" customHeight="1" x14ac:dyDescent="0.2">
      <c r="A36" s="17"/>
      <c r="B36" s="32"/>
      <c r="C36" s="32"/>
      <c r="D36" s="32"/>
      <c r="E36" s="32"/>
      <c r="F36" s="56"/>
      <c r="G36" s="25"/>
    </row>
    <row r="37" spans="1:37" s="46" customFormat="1" ht="14.25" customHeight="1" x14ac:dyDescent="0.2">
      <c r="A37" s="17"/>
      <c r="B37" s="32"/>
      <c r="C37" s="32"/>
      <c r="D37" s="32"/>
      <c r="E37" s="32"/>
      <c r="F37" s="56"/>
      <c r="G37" s="25"/>
    </row>
    <row r="38" spans="1:37" s="46" customFormat="1" ht="14.25" customHeight="1" x14ac:dyDescent="0.2">
      <c r="A38" s="66" t="s">
        <v>53</v>
      </c>
      <c r="B38" s="32">
        <v>1010639164</v>
      </c>
      <c r="C38" s="32">
        <v>0</v>
      </c>
      <c r="D38" s="32">
        <v>8983668.9499999993</v>
      </c>
      <c r="E38" s="32">
        <v>8983668.9499999993</v>
      </c>
      <c r="F38" s="16" t="s">
        <v>39</v>
      </c>
      <c r="G38" s="75">
        <v>-99.152289109704839</v>
      </c>
    </row>
    <row r="39" spans="1:37" s="46" customFormat="1" ht="14.25" customHeight="1" x14ac:dyDescent="0.2">
      <c r="A39" s="66"/>
      <c r="B39" s="32"/>
      <c r="C39" s="32"/>
      <c r="D39" s="32"/>
      <c r="E39" s="32"/>
      <c r="F39" s="16"/>
      <c r="G39" s="75"/>
    </row>
    <row r="40" spans="1:37" s="46" customFormat="1" ht="14.25" customHeight="1" x14ac:dyDescent="0.2">
      <c r="A40" s="66" t="s">
        <v>54</v>
      </c>
      <c r="B40" s="32">
        <v>0</v>
      </c>
      <c r="C40" s="32">
        <v>0</v>
      </c>
      <c r="D40" s="32">
        <v>0</v>
      </c>
      <c r="E40" s="32">
        <v>0</v>
      </c>
      <c r="F40" s="16" t="s">
        <v>39</v>
      </c>
      <c r="G40" s="12" t="s">
        <v>39</v>
      </c>
    </row>
    <row r="41" spans="1:37" s="46" customFormat="1" ht="14.25" customHeight="1" x14ac:dyDescent="0.2">
      <c r="A41" s="17"/>
      <c r="B41" s="32"/>
      <c r="C41" s="32"/>
      <c r="D41" s="32"/>
      <c r="E41" s="76"/>
      <c r="F41" s="56"/>
      <c r="G41" s="25"/>
    </row>
    <row r="42" spans="1:37" x14ac:dyDescent="0.2">
      <c r="A42" s="221" t="s">
        <v>34</v>
      </c>
      <c r="B42" s="221"/>
      <c r="C42" s="221"/>
      <c r="D42" s="77"/>
      <c r="E42" s="78"/>
      <c r="F42" s="77"/>
      <c r="G42" s="77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</row>
    <row r="43" spans="1:37" x14ac:dyDescent="0.2">
      <c r="A43" s="222" t="s">
        <v>55</v>
      </c>
      <c r="B43" s="222"/>
      <c r="C43" s="78"/>
      <c r="D43" s="79"/>
      <c r="E43" s="78"/>
      <c r="F43" s="78"/>
      <c r="G43" s="78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</row>
    <row r="44" spans="1:37" x14ac:dyDescent="0.2">
      <c r="B44" s="80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</row>
    <row r="45" spans="1:37" x14ac:dyDescent="0.2"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</row>
    <row r="46" spans="1:37" x14ac:dyDescent="0.2">
      <c r="B46" s="80"/>
      <c r="D46" s="80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</row>
    <row r="47" spans="1:37" x14ac:dyDescent="0.2"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</row>
    <row r="48" spans="1:37" x14ac:dyDescent="0.2"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</row>
    <row r="49" spans="2:37" x14ac:dyDescent="0.2"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</row>
    <row r="50" spans="2:37" x14ac:dyDescent="0.2">
      <c r="B50" s="8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</row>
    <row r="51" spans="2:37" x14ac:dyDescent="0.2"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</row>
    <row r="52" spans="2:37" x14ac:dyDescent="0.2"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</row>
    <row r="53" spans="2:37" x14ac:dyDescent="0.2"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</row>
    <row r="54" spans="2:37" x14ac:dyDescent="0.2"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</row>
    <row r="55" spans="2:37" x14ac:dyDescent="0.2"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</row>
    <row r="56" spans="2:37" x14ac:dyDescent="0.2"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</row>
    <row r="57" spans="2:37" x14ac:dyDescent="0.2"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</row>
    <row r="58" spans="2:37" x14ac:dyDescent="0.2"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</row>
    <row r="59" spans="2:37" x14ac:dyDescent="0.2"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</row>
    <row r="60" spans="2:37" x14ac:dyDescent="0.2"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</row>
    <row r="61" spans="2:37" x14ac:dyDescent="0.2"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</row>
    <row r="62" spans="2:37" x14ac:dyDescent="0.2"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</row>
    <row r="63" spans="2:37" x14ac:dyDescent="0.2"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</row>
    <row r="64" spans="2:37" x14ac:dyDescent="0.2"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</row>
    <row r="65" spans="8:37" x14ac:dyDescent="0.2"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</row>
    <row r="66" spans="8:37" x14ac:dyDescent="0.2"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</row>
    <row r="67" spans="8:37" x14ac:dyDescent="0.2"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</row>
    <row r="68" spans="8:37" x14ac:dyDescent="0.2"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</row>
    <row r="69" spans="8:37" x14ac:dyDescent="0.2"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</row>
    <row r="70" spans="8:37" x14ac:dyDescent="0.2"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</row>
    <row r="71" spans="8:37" x14ac:dyDescent="0.2"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</row>
    <row r="72" spans="8:37" x14ac:dyDescent="0.2"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</row>
    <row r="73" spans="8:37" x14ac:dyDescent="0.2"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</row>
    <row r="74" spans="8:37" x14ac:dyDescent="0.2"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</row>
    <row r="75" spans="8:37" x14ac:dyDescent="0.2"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</row>
    <row r="76" spans="8:37" x14ac:dyDescent="0.2"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</row>
    <row r="77" spans="8:37" x14ac:dyDescent="0.2"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</row>
    <row r="78" spans="8:37" x14ac:dyDescent="0.2"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</row>
    <row r="79" spans="8:37" x14ac:dyDescent="0.2"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</row>
    <row r="80" spans="8:37" x14ac:dyDescent="0.2"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</row>
    <row r="81" spans="8:37" x14ac:dyDescent="0.2"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</row>
    <row r="82" spans="8:37" x14ac:dyDescent="0.2"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</row>
    <row r="83" spans="8:37" x14ac:dyDescent="0.2"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</row>
    <row r="84" spans="8:37" x14ac:dyDescent="0.2"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</row>
    <row r="85" spans="8:37" x14ac:dyDescent="0.2"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</row>
    <row r="86" spans="8:37" x14ac:dyDescent="0.2"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</row>
    <row r="87" spans="8:37" x14ac:dyDescent="0.2"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</row>
    <row r="88" spans="8:37" x14ac:dyDescent="0.2"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</row>
    <row r="89" spans="8:37" x14ac:dyDescent="0.2"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</row>
    <row r="90" spans="8:37" x14ac:dyDescent="0.2"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</row>
    <row r="91" spans="8:37" x14ac:dyDescent="0.2"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</row>
    <row r="92" spans="8:37" x14ac:dyDescent="0.2"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</row>
    <row r="93" spans="8:37" x14ac:dyDescent="0.2"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</row>
    <row r="94" spans="8:37" x14ac:dyDescent="0.2"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</row>
    <row r="95" spans="8:37" x14ac:dyDescent="0.2"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</row>
    <row r="96" spans="8:37" x14ac:dyDescent="0.2"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</row>
    <row r="97" spans="8:37" x14ac:dyDescent="0.2"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</row>
    <row r="98" spans="8:37" x14ac:dyDescent="0.2"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</row>
    <row r="99" spans="8:37" x14ac:dyDescent="0.2"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</row>
    <row r="100" spans="8:37" x14ac:dyDescent="0.2"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</row>
    <row r="101" spans="8:37" x14ac:dyDescent="0.2"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</row>
    <row r="102" spans="8:37" x14ac:dyDescent="0.2"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</row>
    <row r="103" spans="8:37" x14ac:dyDescent="0.2"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</row>
    <row r="104" spans="8:37" x14ac:dyDescent="0.2"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</row>
    <row r="105" spans="8:37" x14ac:dyDescent="0.2"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</row>
    <row r="106" spans="8:37" x14ac:dyDescent="0.2"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</row>
    <row r="107" spans="8:37" x14ac:dyDescent="0.2"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</row>
    <row r="108" spans="8:37" x14ac:dyDescent="0.2"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</row>
    <row r="109" spans="8:37" x14ac:dyDescent="0.2"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</row>
    <row r="110" spans="8:37" x14ac:dyDescent="0.2"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</row>
    <row r="111" spans="8:37" x14ac:dyDescent="0.2"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</row>
    <row r="112" spans="8:37" x14ac:dyDescent="0.2"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</row>
    <row r="113" spans="8:37" x14ac:dyDescent="0.2"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</row>
    <row r="114" spans="8:37" x14ac:dyDescent="0.2"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</row>
    <row r="115" spans="8:37" x14ac:dyDescent="0.2"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</row>
    <row r="116" spans="8:37" x14ac:dyDescent="0.2"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</row>
    <row r="117" spans="8:37" x14ac:dyDescent="0.2"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</row>
    <row r="118" spans="8:37" x14ac:dyDescent="0.2"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</row>
    <row r="119" spans="8:37" x14ac:dyDescent="0.2"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</row>
    <row r="120" spans="8:37" x14ac:dyDescent="0.2"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</row>
    <row r="121" spans="8:37" x14ac:dyDescent="0.2"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</row>
    <row r="122" spans="8:37" x14ac:dyDescent="0.2"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</row>
    <row r="123" spans="8:37" x14ac:dyDescent="0.2"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</row>
    <row r="124" spans="8:37" x14ac:dyDescent="0.2"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</row>
    <row r="125" spans="8:37" x14ac:dyDescent="0.2"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</row>
    <row r="126" spans="8:37" x14ac:dyDescent="0.2"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</row>
    <row r="127" spans="8:37" x14ac:dyDescent="0.2"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</row>
    <row r="128" spans="8:37" x14ac:dyDescent="0.2"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</row>
    <row r="129" spans="8:37" x14ac:dyDescent="0.2"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</row>
    <row r="130" spans="8:37" x14ac:dyDescent="0.2"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</row>
    <row r="131" spans="8:37" x14ac:dyDescent="0.2"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</row>
    <row r="132" spans="8:37" x14ac:dyDescent="0.2"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</row>
    <row r="133" spans="8:37" x14ac:dyDescent="0.2"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</row>
    <row r="134" spans="8:37" x14ac:dyDescent="0.2"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</row>
    <row r="135" spans="8:37" x14ac:dyDescent="0.2"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</row>
    <row r="136" spans="8:37" x14ac:dyDescent="0.2"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</row>
    <row r="137" spans="8:37" x14ac:dyDescent="0.2"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</row>
    <row r="138" spans="8:37" x14ac:dyDescent="0.2"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</row>
    <row r="139" spans="8:37" x14ac:dyDescent="0.2"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</row>
    <row r="140" spans="8:37" x14ac:dyDescent="0.2"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</row>
    <row r="141" spans="8:37" x14ac:dyDescent="0.2"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</row>
    <row r="142" spans="8:37" x14ac:dyDescent="0.2"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</row>
    <row r="143" spans="8:37" x14ac:dyDescent="0.2"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</row>
    <row r="144" spans="8:37" x14ac:dyDescent="0.2"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</row>
    <row r="145" spans="8:37" x14ac:dyDescent="0.2"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</row>
    <row r="146" spans="8:37" x14ac:dyDescent="0.2"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</row>
    <row r="147" spans="8:37" x14ac:dyDescent="0.2"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</row>
    <row r="148" spans="8:37" x14ac:dyDescent="0.2"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</row>
    <row r="149" spans="8:37" x14ac:dyDescent="0.2"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</row>
    <row r="150" spans="8:37" x14ac:dyDescent="0.2"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</row>
    <row r="151" spans="8:37" x14ac:dyDescent="0.2"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</row>
    <row r="152" spans="8:37" x14ac:dyDescent="0.2"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</row>
    <row r="153" spans="8:37" x14ac:dyDescent="0.2"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</row>
    <row r="154" spans="8:37" x14ac:dyDescent="0.2"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</row>
    <row r="155" spans="8:37" x14ac:dyDescent="0.2"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</row>
    <row r="156" spans="8:37" x14ac:dyDescent="0.2"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</row>
    <row r="157" spans="8:37" x14ac:dyDescent="0.2"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</row>
    <row r="158" spans="8:37" x14ac:dyDescent="0.2"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</row>
    <row r="159" spans="8:37" x14ac:dyDescent="0.2"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</row>
    <row r="160" spans="8:37" x14ac:dyDescent="0.2"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</row>
    <row r="161" spans="8:37" x14ac:dyDescent="0.2"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</row>
    <row r="162" spans="8:37" x14ac:dyDescent="0.2"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</row>
    <row r="163" spans="8:37" x14ac:dyDescent="0.2"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</row>
    <row r="164" spans="8:37" x14ac:dyDescent="0.2"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</row>
    <row r="165" spans="8:37" x14ac:dyDescent="0.2"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</row>
    <row r="166" spans="8:37" x14ac:dyDescent="0.2"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</row>
    <row r="167" spans="8:37" x14ac:dyDescent="0.2"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</row>
    <row r="168" spans="8:37" x14ac:dyDescent="0.2"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</row>
    <row r="169" spans="8:37" x14ac:dyDescent="0.2"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</row>
    <row r="170" spans="8:37" x14ac:dyDescent="0.2"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</row>
    <row r="171" spans="8:37" x14ac:dyDescent="0.2"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</row>
    <row r="172" spans="8:37" x14ac:dyDescent="0.2"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</row>
    <row r="173" spans="8:37" x14ac:dyDescent="0.2"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</row>
    <row r="174" spans="8:37" x14ac:dyDescent="0.2"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</row>
    <row r="175" spans="8:37" x14ac:dyDescent="0.2"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</row>
    <row r="176" spans="8:37" x14ac:dyDescent="0.2"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</row>
    <row r="177" spans="8:37" x14ac:dyDescent="0.2"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</row>
    <row r="178" spans="8:37" x14ac:dyDescent="0.2"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</row>
    <row r="179" spans="8:37" x14ac:dyDescent="0.2"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</row>
    <row r="180" spans="8:37" x14ac:dyDescent="0.2"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</row>
    <row r="181" spans="8:37" x14ac:dyDescent="0.2"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</row>
    <row r="182" spans="8:37" x14ac:dyDescent="0.2"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</row>
    <row r="183" spans="8:37" x14ac:dyDescent="0.2"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</row>
    <row r="184" spans="8:37" x14ac:dyDescent="0.2"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</row>
    <row r="185" spans="8:37" x14ac:dyDescent="0.2"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</row>
    <row r="186" spans="8:37" x14ac:dyDescent="0.2"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</row>
    <row r="187" spans="8:37" x14ac:dyDescent="0.2"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</row>
    <row r="188" spans="8:37" x14ac:dyDescent="0.2"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</row>
    <row r="189" spans="8:37" x14ac:dyDescent="0.2"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</row>
    <row r="190" spans="8:37" x14ac:dyDescent="0.2"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</row>
    <row r="191" spans="8:37" x14ac:dyDescent="0.2"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</row>
    <row r="192" spans="8:37" x14ac:dyDescent="0.2"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</row>
    <row r="193" spans="8:37" x14ac:dyDescent="0.2"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</row>
    <row r="194" spans="8:37" x14ac:dyDescent="0.2"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</row>
    <row r="195" spans="8:37" x14ac:dyDescent="0.2"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</row>
    <row r="196" spans="8:37" x14ac:dyDescent="0.2"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</row>
    <row r="197" spans="8:37" x14ac:dyDescent="0.2"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</row>
    <row r="198" spans="8:37" x14ac:dyDescent="0.2"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</row>
    <row r="199" spans="8:37" x14ac:dyDescent="0.2"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</row>
    <row r="200" spans="8:37" x14ac:dyDescent="0.2"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</row>
    <row r="201" spans="8:37" x14ac:dyDescent="0.2"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</row>
    <row r="202" spans="8:37" x14ac:dyDescent="0.2"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</row>
    <row r="203" spans="8:37" x14ac:dyDescent="0.2"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</row>
    <row r="204" spans="8:37" x14ac:dyDescent="0.2"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</row>
    <row r="205" spans="8:37" x14ac:dyDescent="0.2"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</row>
    <row r="206" spans="8:37" x14ac:dyDescent="0.2"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</row>
    <row r="207" spans="8:37" x14ac:dyDescent="0.2"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</row>
    <row r="208" spans="8:37" x14ac:dyDescent="0.2"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</row>
    <row r="209" spans="8:37" x14ac:dyDescent="0.2"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</row>
    <row r="210" spans="8:37" x14ac:dyDescent="0.2"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</row>
    <row r="211" spans="8:37" x14ac:dyDescent="0.2"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</row>
    <row r="212" spans="8:37" x14ac:dyDescent="0.2"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</row>
    <row r="213" spans="8:37" x14ac:dyDescent="0.2"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</row>
    <row r="214" spans="8:37" x14ac:dyDescent="0.2"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</row>
    <row r="215" spans="8:37" x14ac:dyDescent="0.2"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</row>
    <row r="216" spans="8:37" x14ac:dyDescent="0.2"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</row>
    <row r="217" spans="8:37" x14ac:dyDescent="0.2"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</row>
    <row r="218" spans="8:37" x14ac:dyDescent="0.2"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</row>
    <row r="219" spans="8:37" x14ac:dyDescent="0.2"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</row>
    <row r="220" spans="8:37" x14ac:dyDescent="0.2"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</row>
    <row r="221" spans="8:37" x14ac:dyDescent="0.2"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</row>
    <row r="222" spans="8:37" x14ac:dyDescent="0.2"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</row>
    <row r="223" spans="8:37" x14ac:dyDescent="0.2"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</row>
    <row r="224" spans="8:37" x14ac:dyDescent="0.2"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</row>
    <row r="225" spans="8:37" x14ac:dyDescent="0.2"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</row>
    <row r="226" spans="8:37" x14ac:dyDescent="0.2"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</row>
    <row r="227" spans="8:37" x14ac:dyDescent="0.2"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</row>
    <row r="228" spans="8:37" x14ac:dyDescent="0.2"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</row>
    <row r="229" spans="8:37" x14ac:dyDescent="0.2"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</row>
    <row r="230" spans="8:37" x14ac:dyDescent="0.2"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</row>
    <row r="231" spans="8:37" x14ac:dyDescent="0.2"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</row>
    <row r="232" spans="8:37" x14ac:dyDescent="0.2"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</row>
    <row r="233" spans="8:37" x14ac:dyDescent="0.2"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</row>
    <row r="234" spans="8:37" x14ac:dyDescent="0.2"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</row>
    <row r="235" spans="8:37" x14ac:dyDescent="0.2"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</row>
    <row r="236" spans="8:37" x14ac:dyDescent="0.2"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</row>
    <row r="237" spans="8:37" x14ac:dyDescent="0.2"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</row>
    <row r="238" spans="8:37" x14ac:dyDescent="0.2"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</row>
    <row r="239" spans="8:37" x14ac:dyDescent="0.2"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</row>
    <row r="240" spans="8:37" x14ac:dyDescent="0.2"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</row>
    <row r="241" spans="8:37" x14ac:dyDescent="0.2"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</row>
    <row r="242" spans="8:37" x14ac:dyDescent="0.2"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</row>
    <row r="243" spans="8:37" x14ac:dyDescent="0.2"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</row>
    <row r="244" spans="8:37" x14ac:dyDescent="0.2"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</row>
    <row r="245" spans="8:37" x14ac:dyDescent="0.2"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</row>
    <row r="246" spans="8:37" x14ac:dyDescent="0.2"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</row>
    <row r="247" spans="8:37" x14ac:dyDescent="0.2"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</row>
    <row r="248" spans="8:37" x14ac:dyDescent="0.2"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</row>
    <row r="249" spans="8:37" x14ac:dyDescent="0.2"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</row>
    <row r="250" spans="8:37" x14ac:dyDescent="0.2"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</row>
    <row r="251" spans="8:37" x14ac:dyDescent="0.2"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</row>
    <row r="252" spans="8:37" x14ac:dyDescent="0.2"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</row>
    <row r="253" spans="8:37" x14ac:dyDescent="0.2"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</row>
    <row r="254" spans="8:37" x14ac:dyDescent="0.2"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</row>
    <row r="255" spans="8:37" x14ac:dyDescent="0.2"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</row>
    <row r="256" spans="8:37" x14ac:dyDescent="0.2"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</row>
    <row r="257" spans="8:37" x14ac:dyDescent="0.2"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</row>
    <row r="258" spans="8:37" x14ac:dyDescent="0.2"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</row>
    <row r="259" spans="8:37" x14ac:dyDescent="0.2"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</row>
    <row r="260" spans="8:37" x14ac:dyDescent="0.2"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</row>
    <row r="261" spans="8:37" x14ac:dyDescent="0.2"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</row>
    <row r="262" spans="8:37" x14ac:dyDescent="0.2"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</row>
    <row r="263" spans="8:37" x14ac:dyDescent="0.2"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</row>
    <row r="264" spans="8:37" x14ac:dyDescent="0.2"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</row>
    <row r="265" spans="8:37" x14ac:dyDescent="0.2"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</row>
    <row r="266" spans="8:37" x14ac:dyDescent="0.2"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</row>
    <row r="267" spans="8:37" x14ac:dyDescent="0.2"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</row>
    <row r="268" spans="8:37" x14ac:dyDescent="0.2"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</row>
    <row r="269" spans="8:37" x14ac:dyDescent="0.2"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</row>
    <row r="270" spans="8:37" x14ac:dyDescent="0.2"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</row>
    <row r="271" spans="8:37" x14ac:dyDescent="0.2"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</row>
    <row r="272" spans="8:37" x14ac:dyDescent="0.2"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</row>
    <row r="273" spans="8:37" x14ac:dyDescent="0.2"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</row>
    <row r="274" spans="8:37" x14ac:dyDescent="0.2"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</row>
    <row r="275" spans="8:37" x14ac:dyDescent="0.2"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</row>
    <row r="276" spans="8:37" x14ac:dyDescent="0.2"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</row>
    <row r="277" spans="8:37" x14ac:dyDescent="0.2"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</row>
    <row r="278" spans="8:37" x14ac:dyDescent="0.2"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</row>
    <row r="279" spans="8:37" x14ac:dyDescent="0.2"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</row>
    <row r="280" spans="8:37" x14ac:dyDescent="0.2"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</row>
    <row r="281" spans="8:37" x14ac:dyDescent="0.2"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</row>
    <row r="282" spans="8:37" x14ac:dyDescent="0.2"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</row>
    <row r="283" spans="8:37" x14ac:dyDescent="0.2"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</row>
    <row r="284" spans="8:37" x14ac:dyDescent="0.2"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</row>
    <row r="285" spans="8:37" x14ac:dyDescent="0.2"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</row>
    <row r="286" spans="8:37" x14ac:dyDescent="0.2"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</row>
    <row r="287" spans="8:37" x14ac:dyDescent="0.2"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</row>
    <row r="288" spans="8:37" x14ac:dyDescent="0.2"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</row>
    <row r="289" spans="8:37" x14ac:dyDescent="0.2"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</row>
    <row r="290" spans="8:37" x14ac:dyDescent="0.2"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</row>
    <row r="291" spans="8:37" x14ac:dyDescent="0.2"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</row>
    <row r="292" spans="8:37" x14ac:dyDescent="0.2"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</row>
    <row r="293" spans="8:37" x14ac:dyDescent="0.2"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</row>
    <row r="294" spans="8:37" x14ac:dyDescent="0.2"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</row>
    <row r="295" spans="8:37" x14ac:dyDescent="0.2"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</row>
    <row r="296" spans="8:37" x14ac:dyDescent="0.2"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</row>
    <row r="297" spans="8:37" x14ac:dyDescent="0.2"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</row>
    <row r="298" spans="8:37" x14ac:dyDescent="0.2"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</row>
    <row r="299" spans="8:37" x14ac:dyDescent="0.2"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</row>
    <row r="300" spans="8:37" x14ac:dyDescent="0.2"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</row>
    <row r="301" spans="8:37" x14ac:dyDescent="0.2"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</row>
    <row r="302" spans="8:37" x14ac:dyDescent="0.2"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</row>
    <row r="303" spans="8:37" x14ac:dyDescent="0.2"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</row>
    <row r="304" spans="8:37" x14ac:dyDescent="0.2"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</row>
    <row r="305" spans="8:37" x14ac:dyDescent="0.2"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</row>
    <row r="306" spans="8:37" x14ac:dyDescent="0.2"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</row>
    <row r="307" spans="8:37" x14ac:dyDescent="0.2"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</row>
    <row r="308" spans="8:37" x14ac:dyDescent="0.2"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</row>
    <row r="309" spans="8:37" x14ac:dyDescent="0.2"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</row>
    <row r="310" spans="8:37" x14ac:dyDescent="0.2"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</row>
    <row r="311" spans="8:37" x14ac:dyDescent="0.2"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</row>
    <row r="312" spans="8:37" x14ac:dyDescent="0.2"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</row>
    <row r="313" spans="8:37" x14ac:dyDescent="0.2"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</row>
    <row r="314" spans="8:37" x14ac:dyDescent="0.2"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</row>
    <row r="315" spans="8:37" x14ac:dyDescent="0.2"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</row>
    <row r="316" spans="8:37" x14ac:dyDescent="0.2"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</row>
    <row r="317" spans="8:37" x14ac:dyDescent="0.2"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</row>
    <row r="318" spans="8:37" x14ac:dyDescent="0.2"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</row>
    <row r="319" spans="8:37" x14ac:dyDescent="0.2"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</row>
    <row r="320" spans="8:37" x14ac:dyDescent="0.2"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</row>
    <row r="321" spans="8:37" x14ac:dyDescent="0.2"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</row>
    <row r="322" spans="8:37" x14ac:dyDescent="0.2"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</row>
    <row r="323" spans="8:37" x14ac:dyDescent="0.2"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</row>
    <row r="324" spans="8:37" x14ac:dyDescent="0.2"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</row>
    <row r="325" spans="8:37" x14ac:dyDescent="0.2"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</row>
    <row r="326" spans="8:37" x14ac:dyDescent="0.2"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</row>
    <row r="327" spans="8:37" x14ac:dyDescent="0.2"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</row>
    <row r="328" spans="8:37" x14ac:dyDescent="0.2"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</row>
    <row r="329" spans="8:37" x14ac:dyDescent="0.2"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</row>
    <row r="330" spans="8:37" x14ac:dyDescent="0.2"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</row>
    <row r="331" spans="8:37" x14ac:dyDescent="0.2"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</row>
    <row r="332" spans="8:37" x14ac:dyDescent="0.2"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</row>
    <row r="333" spans="8:37" x14ac:dyDescent="0.2"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</row>
    <row r="334" spans="8:37" x14ac:dyDescent="0.2"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</row>
    <row r="335" spans="8:37" x14ac:dyDescent="0.2"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</row>
    <row r="336" spans="8:37" x14ac:dyDescent="0.2"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</row>
    <row r="337" spans="8:37" x14ac:dyDescent="0.2"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</row>
    <row r="338" spans="8:37" x14ac:dyDescent="0.2"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</row>
    <row r="339" spans="8:37" x14ac:dyDescent="0.2"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</row>
    <row r="340" spans="8:37" x14ac:dyDescent="0.2"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</row>
    <row r="341" spans="8:37" x14ac:dyDescent="0.2"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</row>
    <row r="342" spans="8:37" x14ac:dyDescent="0.2"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</row>
    <row r="343" spans="8:37" x14ac:dyDescent="0.2"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</row>
    <row r="344" spans="8:37" x14ac:dyDescent="0.2"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</row>
    <row r="345" spans="8:37" x14ac:dyDescent="0.2"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</row>
    <row r="346" spans="8:37" x14ac:dyDescent="0.2"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</row>
    <row r="347" spans="8:37" x14ac:dyDescent="0.2"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</row>
    <row r="348" spans="8:37" x14ac:dyDescent="0.2"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</row>
    <row r="349" spans="8:37" x14ac:dyDescent="0.2"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</row>
    <row r="350" spans="8:37" x14ac:dyDescent="0.2"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</row>
    <row r="351" spans="8:37" x14ac:dyDescent="0.2"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</row>
    <row r="352" spans="8:37" x14ac:dyDescent="0.2"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</row>
    <row r="353" spans="8:37" x14ac:dyDescent="0.2"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</row>
    <row r="354" spans="8:37" x14ac:dyDescent="0.2"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</row>
    <row r="355" spans="8:37" x14ac:dyDescent="0.2"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</row>
    <row r="356" spans="8:37" x14ac:dyDescent="0.2"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</row>
    <row r="357" spans="8:37" x14ac:dyDescent="0.2"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</row>
    <row r="358" spans="8:37" x14ac:dyDescent="0.2"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</row>
    <row r="359" spans="8:37" x14ac:dyDescent="0.2"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</row>
    <row r="360" spans="8:37" x14ac:dyDescent="0.2"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</row>
    <row r="361" spans="8:37" x14ac:dyDescent="0.2"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</row>
    <row r="362" spans="8:37" x14ac:dyDescent="0.2"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</row>
    <row r="363" spans="8:37" x14ac:dyDescent="0.2"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</row>
    <row r="364" spans="8:37" x14ac:dyDescent="0.2"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</row>
    <row r="365" spans="8:37" x14ac:dyDescent="0.2"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</row>
    <row r="366" spans="8:37" x14ac:dyDescent="0.2"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</row>
    <row r="367" spans="8:37" x14ac:dyDescent="0.2"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</row>
    <row r="368" spans="8:37" x14ac:dyDescent="0.2"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</row>
    <row r="369" spans="8:37" x14ac:dyDescent="0.2"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</row>
    <row r="370" spans="8:37" x14ac:dyDescent="0.2"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</row>
    <row r="371" spans="8:37" x14ac:dyDescent="0.2"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</row>
    <row r="372" spans="8:37" x14ac:dyDescent="0.2"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</row>
    <row r="373" spans="8:37" x14ac:dyDescent="0.2"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</row>
    <row r="374" spans="8:37" x14ac:dyDescent="0.2"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</row>
    <row r="375" spans="8:37" x14ac:dyDescent="0.2"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</row>
    <row r="376" spans="8:37" x14ac:dyDescent="0.2"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</row>
    <row r="377" spans="8:37" x14ac:dyDescent="0.2"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</row>
    <row r="378" spans="8:37" x14ac:dyDescent="0.2"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</row>
    <row r="379" spans="8:37" x14ac:dyDescent="0.2"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</row>
    <row r="380" spans="8:37" x14ac:dyDescent="0.2"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</row>
    <row r="381" spans="8:37" x14ac:dyDescent="0.2"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</row>
    <row r="382" spans="8:37" x14ac:dyDescent="0.2"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</row>
    <row r="383" spans="8:37" x14ac:dyDescent="0.2"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</row>
    <row r="384" spans="8:37" x14ac:dyDescent="0.2"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</row>
    <row r="385" spans="8:37" x14ac:dyDescent="0.2"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</row>
    <row r="386" spans="8:37" x14ac:dyDescent="0.2"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</row>
    <row r="387" spans="8:37" x14ac:dyDescent="0.2"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</row>
    <row r="388" spans="8:37" x14ac:dyDescent="0.2"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</row>
    <row r="389" spans="8:37" x14ac:dyDescent="0.2"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</row>
    <row r="390" spans="8:37" x14ac:dyDescent="0.2"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</row>
    <row r="391" spans="8:37" x14ac:dyDescent="0.2"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</row>
    <row r="392" spans="8:37" x14ac:dyDescent="0.2"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</row>
    <row r="393" spans="8:37" x14ac:dyDescent="0.2"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</row>
    <row r="394" spans="8:37" x14ac:dyDescent="0.2"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</row>
    <row r="395" spans="8:37" x14ac:dyDescent="0.2"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</row>
    <row r="396" spans="8:37" x14ac:dyDescent="0.2"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</row>
    <row r="397" spans="8:37" x14ac:dyDescent="0.2"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</row>
    <row r="398" spans="8:37" x14ac:dyDescent="0.2"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</row>
    <row r="399" spans="8:37" x14ac:dyDescent="0.2"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</row>
    <row r="400" spans="8:37" x14ac:dyDescent="0.2"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</row>
    <row r="401" spans="8:37" x14ac:dyDescent="0.2"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</row>
    <row r="402" spans="8:37" x14ac:dyDescent="0.2"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</row>
    <row r="403" spans="8:37" x14ac:dyDescent="0.2"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</row>
    <row r="404" spans="8:37" x14ac:dyDescent="0.2"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</row>
    <row r="405" spans="8:37" x14ac:dyDescent="0.2"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</row>
    <row r="406" spans="8:37" x14ac:dyDescent="0.2"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</row>
    <row r="407" spans="8:37" x14ac:dyDescent="0.2"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</row>
    <row r="408" spans="8:37" x14ac:dyDescent="0.2"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</row>
    <row r="409" spans="8:37" x14ac:dyDescent="0.2"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</row>
    <row r="410" spans="8:37" x14ac:dyDescent="0.2"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</row>
    <row r="411" spans="8:37" x14ac:dyDescent="0.2"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</row>
    <row r="412" spans="8:37" x14ac:dyDescent="0.2"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</row>
    <row r="413" spans="8:37" x14ac:dyDescent="0.2"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</row>
    <row r="414" spans="8:37" x14ac:dyDescent="0.2"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</row>
    <row r="415" spans="8:37" x14ac:dyDescent="0.2"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</row>
    <row r="416" spans="8:37" x14ac:dyDescent="0.2"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</row>
    <row r="417" spans="8:37" x14ac:dyDescent="0.2"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</row>
    <row r="418" spans="8:37" x14ac:dyDescent="0.2"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</row>
    <row r="419" spans="8:37" x14ac:dyDescent="0.2"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</row>
    <row r="420" spans="8:37" x14ac:dyDescent="0.2"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</row>
    <row r="421" spans="8:37" x14ac:dyDescent="0.2"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</row>
    <row r="422" spans="8:37" x14ac:dyDescent="0.2"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</row>
    <row r="423" spans="8:37" x14ac:dyDescent="0.2"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</row>
    <row r="424" spans="8:37" x14ac:dyDescent="0.2"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</row>
    <row r="425" spans="8:37" x14ac:dyDescent="0.2"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</row>
    <row r="426" spans="8:37" x14ac:dyDescent="0.2"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</row>
    <row r="427" spans="8:37" x14ac:dyDescent="0.2"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</row>
    <row r="428" spans="8:37" x14ac:dyDescent="0.2"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</row>
    <row r="429" spans="8:37" x14ac:dyDescent="0.2"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</row>
    <row r="430" spans="8:37" x14ac:dyDescent="0.2"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</row>
    <row r="431" spans="8:37" x14ac:dyDescent="0.2"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</row>
    <row r="432" spans="8:37" x14ac:dyDescent="0.2"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</row>
    <row r="433" spans="8:37" x14ac:dyDescent="0.2"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</row>
    <row r="434" spans="8:37" x14ac:dyDescent="0.2"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</row>
    <row r="435" spans="8:37" x14ac:dyDescent="0.2"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</row>
    <row r="436" spans="8:37" x14ac:dyDescent="0.2"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</row>
    <row r="437" spans="8:37" x14ac:dyDescent="0.2"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</row>
    <row r="438" spans="8:37" x14ac:dyDescent="0.2"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</row>
    <row r="439" spans="8:37" x14ac:dyDescent="0.2"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</row>
    <row r="440" spans="8:37" x14ac:dyDescent="0.2"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</row>
    <row r="441" spans="8:37" x14ac:dyDescent="0.2"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</row>
    <row r="442" spans="8:37" x14ac:dyDescent="0.2"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</row>
    <row r="443" spans="8:37" x14ac:dyDescent="0.2"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</row>
    <row r="444" spans="8:37" x14ac:dyDescent="0.2"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</row>
    <row r="445" spans="8:37" x14ac:dyDescent="0.2"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</row>
    <row r="446" spans="8:37" x14ac:dyDescent="0.2"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</row>
    <row r="447" spans="8:37" x14ac:dyDescent="0.2"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</row>
    <row r="448" spans="8:37" x14ac:dyDescent="0.2"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</row>
    <row r="449" spans="8:37" x14ac:dyDescent="0.2"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</row>
    <row r="450" spans="8:37" x14ac:dyDescent="0.2"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</row>
    <row r="451" spans="8:37" x14ac:dyDescent="0.2"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</row>
    <row r="452" spans="8:37" x14ac:dyDescent="0.2"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</row>
    <row r="453" spans="8:37" x14ac:dyDescent="0.2"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</row>
    <row r="454" spans="8:37" x14ac:dyDescent="0.2"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</row>
    <row r="455" spans="8:37" x14ac:dyDescent="0.2"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</row>
    <row r="456" spans="8:37" x14ac:dyDescent="0.2"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</row>
    <row r="457" spans="8:37" x14ac:dyDescent="0.2"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</row>
    <row r="458" spans="8:37" x14ac:dyDescent="0.2"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</row>
    <row r="459" spans="8:37" x14ac:dyDescent="0.2"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</row>
    <row r="460" spans="8:37" x14ac:dyDescent="0.2"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</row>
    <row r="461" spans="8:37" x14ac:dyDescent="0.2"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</row>
    <row r="462" spans="8:37" x14ac:dyDescent="0.2"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</row>
    <row r="463" spans="8:37" x14ac:dyDescent="0.2"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</row>
    <row r="464" spans="8:37" x14ac:dyDescent="0.2"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</row>
    <row r="465" spans="8:37" x14ac:dyDescent="0.2"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</row>
    <row r="466" spans="8:37" x14ac:dyDescent="0.2"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</row>
    <row r="467" spans="8:37" x14ac:dyDescent="0.2"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</row>
    <row r="468" spans="8:37" x14ac:dyDescent="0.2"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</row>
    <row r="469" spans="8:37" x14ac:dyDescent="0.2"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</row>
    <row r="470" spans="8:37" x14ac:dyDescent="0.2"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</row>
    <row r="471" spans="8:37" x14ac:dyDescent="0.2"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</row>
    <row r="472" spans="8:37" x14ac:dyDescent="0.2"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</row>
    <row r="473" spans="8:37" x14ac:dyDescent="0.2"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</row>
    <row r="474" spans="8:37" x14ac:dyDescent="0.2"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</row>
    <row r="475" spans="8:37" x14ac:dyDescent="0.2"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</row>
    <row r="476" spans="8:37" x14ac:dyDescent="0.2"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</row>
    <row r="477" spans="8:37" x14ac:dyDescent="0.2"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</row>
    <row r="478" spans="8:37" x14ac:dyDescent="0.2"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</row>
    <row r="479" spans="8:37" x14ac:dyDescent="0.2"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</row>
    <row r="480" spans="8:37" x14ac:dyDescent="0.2"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</row>
    <row r="481" spans="8:37" x14ac:dyDescent="0.2"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</row>
    <row r="482" spans="8:37" x14ac:dyDescent="0.2"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</row>
    <row r="483" spans="8:37" x14ac:dyDescent="0.2"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</row>
    <row r="484" spans="8:37" x14ac:dyDescent="0.2"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</row>
    <row r="485" spans="8:37" x14ac:dyDescent="0.2"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</row>
    <row r="486" spans="8:37" x14ac:dyDescent="0.2"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</row>
    <row r="487" spans="8:37" x14ac:dyDescent="0.2"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</row>
    <row r="488" spans="8:37" x14ac:dyDescent="0.2"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</row>
    <row r="489" spans="8:37" x14ac:dyDescent="0.2"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</row>
    <row r="490" spans="8:37" x14ac:dyDescent="0.2"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</row>
    <row r="491" spans="8:37" x14ac:dyDescent="0.2"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</row>
    <row r="492" spans="8:37" x14ac:dyDescent="0.2"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</row>
    <row r="493" spans="8:37" x14ac:dyDescent="0.2"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</row>
    <row r="494" spans="8:37" x14ac:dyDescent="0.2"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</row>
    <row r="495" spans="8:37" x14ac:dyDescent="0.2"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</row>
    <row r="496" spans="8:37" x14ac:dyDescent="0.2"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</row>
    <row r="497" spans="8:37" x14ac:dyDescent="0.2"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</row>
    <row r="498" spans="8:37" x14ac:dyDescent="0.2"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</row>
    <row r="499" spans="8:37" x14ac:dyDescent="0.2"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</row>
    <row r="500" spans="8:37" x14ac:dyDescent="0.2"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</row>
    <row r="501" spans="8:37" x14ac:dyDescent="0.2"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</row>
    <row r="502" spans="8:37" x14ac:dyDescent="0.2"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</row>
    <row r="503" spans="8:37" x14ac:dyDescent="0.2"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</row>
    <row r="504" spans="8:37" x14ac:dyDescent="0.2"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</row>
    <row r="505" spans="8:37" x14ac:dyDescent="0.2"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</row>
    <row r="506" spans="8:37" x14ac:dyDescent="0.2"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</row>
    <row r="507" spans="8:37" x14ac:dyDescent="0.2"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</row>
    <row r="508" spans="8:37" x14ac:dyDescent="0.2"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</row>
    <row r="509" spans="8:37" x14ac:dyDescent="0.2"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</row>
    <row r="510" spans="8:37" x14ac:dyDescent="0.2"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</row>
    <row r="511" spans="8:37" x14ac:dyDescent="0.2"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</row>
    <row r="512" spans="8:37" x14ac:dyDescent="0.2"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</row>
    <row r="513" spans="8:37" x14ac:dyDescent="0.2"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</row>
    <row r="514" spans="8:37" x14ac:dyDescent="0.2"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</row>
    <row r="515" spans="8:37" x14ac:dyDescent="0.2"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</row>
    <row r="516" spans="8:37" x14ac:dyDescent="0.2"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</row>
    <row r="517" spans="8:37" x14ac:dyDescent="0.2"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</row>
    <row r="518" spans="8:37" x14ac:dyDescent="0.2"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</row>
    <row r="519" spans="8:37" x14ac:dyDescent="0.2"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</row>
    <row r="520" spans="8:37" x14ac:dyDescent="0.2"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</row>
    <row r="521" spans="8:37" x14ac:dyDescent="0.2"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</row>
    <row r="522" spans="8:37" x14ac:dyDescent="0.2"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</row>
    <row r="523" spans="8:37" x14ac:dyDescent="0.2"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</row>
    <row r="524" spans="8:37" x14ac:dyDescent="0.2"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</row>
    <row r="525" spans="8:37" x14ac:dyDescent="0.2"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</row>
    <row r="526" spans="8:37" x14ac:dyDescent="0.2"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</row>
    <row r="527" spans="8:37" x14ac:dyDescent="0.2"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</row>
    <row r="528" spans="8:37" x14ac:dyDescent="0.2"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</row>
    <row r="529" spans="8:37" x14ac:dyDescent="0.2"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</row>
    <row r="530" spans="8:37" x14ac:dyDescent="0.2"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</row>
    <row r="531" spans="8:37" x14ac:dyDescent="0.2"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</row>
    <row r="532" spans="8:37" x14ac:dyDescent="0.2"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</row>
    <row r="533" spans="8:37" x14ac:dyDescent="0.2"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</row>
    <row r="534" spans="8:37" x14ac:dyDescent="0.2"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</row>
    <row r="535" spans="8:37" x14ac:dyDescent="0.2"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</row>
    <row r="536" spans="8:37" x14ac:dyDescent="0.2"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</row>
    <row r="537" spans="8:37" x14ac:dyDescent="0.2"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</row>
    <row r="538" spans="8:37" x14ac:dyDescent="0.2"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</row>
    <row r="539" spans="8:37" x14ac:dyDescent="0.2"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</row>
    <row r="540" spans="8:37" x14ac:dyDescent="0.2"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</row>
    <row r="541" spans="8:37" x14ac:dyDescent="0.2"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</row>
    <row r="542" spans="8:37" x14ac:dyDescent="0.2"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</row>
    <row r="543" spans="8:37" x14ac:dyDescent="0.2"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</row>
    <row r="544" spans="8:37" x14ac:dyDescent="0.2"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</row>
    <row r="545" spans="8:37" x14ac:dyDescent="0.2"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</row>
    <row r="546" spans="8:37" x14ac:dyDescent="0.2"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</row>
    <row r="547" spans="8:37" x14ac:dyDescent="0.2"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</row>
    <row r="548" spans="8:37" x14ac:dyDescent="0.2"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</row>
    <row r="549" spans="8:37" x14ac:dyDescent="0.2"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</row>
    <row r="550" spans="8:37" x14ac:dyDescent="0.2"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</row>
    <row r="551" spans="8:37" x14ac:dyDescent="0.2"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</row>
    <row r="552" spans="8:37" x14ac:dyDescent="0.2"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</row>
    <row r="553" spans="8:37" x14ac:dyDescent="0.2"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</row>
    <row r="554" spans="8:37" x14ac:dyDescent="0.2"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  <c r="AJ554" s="21"/>
      <c r="AK554" s="21"/>
    </row>
    <row r="555" spans="8:37" x14ac:dyDescent="0.2"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</row>
    <row r="556" spans="8:37" x14ac:dyDescent="0.2"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</row>
    <row r="557" spans="8:37" x14ac:dyDescent="0.2"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  <c r="AJ557" s="21"/>
      <c r="AK557" s="21"/>
    </row>
    <row r="558" spans="8:37" x14ac:dyDescent="0.2"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  <c r="AJ558" s="21"/>
      <c r="AK558" s="21"/>
    </row>
    <row r="559" spans="8:37" x14ac:dyDescent="0.2"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  <c r="AJ559" s="21"/>
      <c r="AK559" s="21"/>
    </row>
    <row r="560" spans="8:37" x14ac:dyDescent="0.2"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  <c r="AJ560" s="21"/>
      <c r="AK560" s="21"/>
    </row>
    <row r="561" spans="8:37" x14ac:dyDescent="0.2"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  <c r="AJ561" s="21"/>
      <c r="AK561" s="21"/>
    </row>
    <row r="562" spans="8:37" x14ac:dyDescent="0.2"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  <c r="AJ562" s="21"/>
      <c r="AK562" s="21"/>
    </row>
    <row r="563" spans="8:37" x14ac:dyDescent="0.2"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  <c r="AJ563" s="21"/>
      <c r="AK563" s="21"/>
    </row>
    <row r="564" spans="8:37" x14ac:dyDescent="0.2"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  <c r="AJ564" s="21"/>
      <c r="AK564" s="21"/>
    </row>
    <row r="565" spans="8:37" x14ac:dyDescent="0.2"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  <c r="AJ565" s="21"/>
      <c r="AK565" s="21"/>
    </row>
    <row r="566" spans="8:37" x14ac:dyDescent="0.2"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  <c r="AJ566" s="21"/>
      <c r="AK566" s="21"/>
    </row>
    <row r="567" spans="8:37" x14ac:dyDescent="0.2"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  <c r="AJ567" s="21"/>
      <c r="AK567" s="21"/>
    </row>
    <row r="568" spans="8:37" x14ac:dyDescent="0.2"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  <c r="AJ568" s="21"/>
      <c r="AK568" s="21"/>
    </row>
    <row r="569" spans="8:37" x14ac:dyDescent="0.2"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  <c r="AJ569" s="21"/>
      <c r="AK569" s="21"/>
    </row>
    <row r="570" spans="8:37" x14ac:dyDescent="0.2"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  <c r="AJ570" s="21"/>
      <c r="AK570" s="21"/>
    </row>
    <row r="571" spans="8:37" x14ac:dyDescent="0.2"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  <c r="AJ571" s="21"/>
      <c r="AK571" s="21"/>
    </row>
    <row r="572" spans="8:37" x14ac:dyDescent="0.2"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  <c r="AJ572" s="21"/>
      <c r="AK572" s="21"/>
    </row>
    <row r="573" spans="8:37" x14ac:dyDescent="0.2"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  <c r="AJ573" s="21"/>
      <c r="AK573" s="21"/>
    </row>
    <row r="574" spans="8:37" x14ac:dyDescent="0.2"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</row>
    <row r="575" spans="8:37" x14ac:dyDescent="0.2"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</row>
    <row r="576" spans="8:37" x14ac:dyDescent="0.2"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</row>
    <row r="577" spans="8:37" x14ac:dyDescent="0.2"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</row>
    <row r="578" spans="8:37" x14ac:dyDescent="0.2"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  <c r="AJ578" s="21"/>
      <c r="AK578" s="21"/>
    </row>
    <row r="579" spans="8:37" x14ac:dyDescent="0.2"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  <c r="AJ579" s="21"/>
      <c r="AK579" s="21"/>
    </row>
    <row r="580" spans="8:37" x14ac:dyDescent="0.2"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1"/>
    </row>
    <row r="581" spans="8:37" x14ac:dyDescent="0.2"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</row>
    <row r="582" spans="8:37" x14ac:dyDescent="0.2"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  <c r="AJ582" s="21"/>
      <c r="AK582" s="21"/>
    </row>
    <row r="583" spans="8:37" x14ac:dyDescent="0.2"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</row>
    <row r="584" spans="8:37" x14ac:dyDescent="0.2"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  <c r="AJ584" s="21"/>
      <c r="AK584" s="21"/>
    </row>
    <row r="585" spans="8:37" x14ac:dyDescent="0.2"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  <c r="AJ585" s="21"/>
      <c r="AK585" s="21"/>
    </row>
    <row r="586" spans="8:37" x14ac:dyDescent="0.2"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  <c r="AJ586" s="21"/>
      <c r="AK586" s="21"/>
    </row>
    <row r="587" spans="8:37" x14ac:dyDescent="0.2"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  <c r="AJ587" s="21"/>
      <c r="AK587" s="21"/>
    </row>
    <row r="588" spans="8:37" x14ac:dyDescent="0.2"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  <c r="AJ588" s="21"/>
      <c r="AK588" s="21"/>
    </row>
    <row r="589" spans="8:37" x14ac:dyDescent="0.2"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  <c r="AJ589" s="21"/>
      <c r="AK589" s="21"/>
    </row>
    <row r="590" spans="8:37" x14ac:dyDescent="0.2"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  <c r="AJ590" s="21"/>
      <c r="AK590" s="21"/>
    </row>
    <row r="591" spans="8:37" x14ac:dyDescent="0.2"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  <c r="AJ591" s="21"/>
      <c r="AK591" s="21"/>
    </row>
    <row r="592" spans="8:37" x14ac:dyDescent="0.2"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  <c r="AK592" s="21"/>
    </row>
    <row r="593" spans="8:37" x14ac:dyDescent="0.2"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  <c r="AJ593" s="21"/>
      <c r="AK593" s="21"/>
    </row>
    <row r="594" spans="8:37" x14ac:dyDescent="0.2"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  <c r="AJ594" s="21"/>
      <c r="AK594" s="21"/>
    </row>
    <row r="595" spans="8:37" x14ac:dyDescent="0.2"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  <c r="AJ595" s="21"/>
      <c r="AK595" s="21"/>
    </row>
    <row r="596" spans="8:37" x14ac:dyDescent="0.2"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  <c r="AJ596" s="21"/>
      <c r="AK596" s="21"/>
    </row>
    <row r="597" spans="8:37" x14ac:dyDescent="0.2"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  <c r="AJ597" s="21"/>
      <c r="AK597" s="21"/>
    </row>
    <row r="598" spans="8:37" x14ac:dyDescent="0.2"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  <c r="AJ598" s="21"/>
      <c r="AK598" s="21"/>
    </row>
    <row r="599" spans="8:37" x14ac:dyDescent="0.2"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</row>
    <row r="600" spans="8:37" x14ac:dyDescent="0.2"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  <c r="AJ600" s="21"/>
      <c r="AK600" s="21"/>
    </row>
    <row r="601" spans="8:37" x14ac:dyDescent="0.2"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  <c r="AJ601" s="21"/>
      <c r="AK601" s="21"/>
    </row>
    <row r="602" spans="8:37" x14ac:dyDescent="0.2"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  <c r="AJ602" s="21"/>
      <c r="AK602" s="21"/>
    </row>
    <row r="603" spans="8:37" x14ac:dyDescent="0.2"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  <c r="AJ603" s="21"/>
      <c r="AK603" s="21"/>
    </row>
    <row r="604" spans="8:37" x14ac:dyDescent="0.2"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  <c r="AJ604" s="21"/>
      <c r="AK604" s="21"/>
    </row>
    <row r="605" spans="8:37" x14ac:dyDescent="0.2"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  <c r="AJ605" s="21"/>
      <c r="AK605" s="21"/>
    </row>
    <row r="606" spans="8:37" x14ac:dyDescent="0.2"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  <c r="AJ606" s="21"/>
      <c r="AK606" s="21"/>
    </row>
    <row r="607" spans="8:37" x14ac:dyDescent="0.2"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  <c r="AJ607" s="21"/>
      <c r="AK607" s="21"/>
    </row>
    <row r="608" spans="8:37" x14ac:dyDescent="0.2"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  <c r="AJ608" s="21"/>
      <c r="AK608" s="21"/>
    </row>
    <row r="609" spans="8:37" x14ac:dyDescent="0.2"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  <c r="AJ609" s="21"/>
      <c r="AK609" s="21"/>
    </row>
    <row r="610" spans="8:37" x14ac:dyDescent="0.2"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  <c r="AJ610" s="21"/>
      <c r="AK610" s="21"/>
    </row>
    <row r="611" spans="8:37" x14ac:dyDescent="0.2"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</row>
    <row r="612" spans="8:37" x14ac:dyDescent="0.2"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</row>
    <row r="613" spans="8:37" x14ac:dyDescent="0.2"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  <c r="AJ613" s="21"/>
      <c r="AK613" s="21"/>
    </row>
    <row r="614" spans="8:37" x14ac:dyDescent="0.2"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  <c r="AI614" s="21"/>
      <c r="AJ614" s="21"/>
      <c r="AK614" s="21"/>
    </row>
    <row r="615" spans="8:37" x14ac:dyDescent="0.2"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  <c r="AJ615" s="21"/>
      <c r="AK615" s="21"/>
    </row>
    <row r="616" spans="8:37" x14ac:dyDescent="0.2"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  <c r="AJ616" s="21"/>
      <c r="AK616" s="21"/>
    </row>
    <row r="617" spans="8:37" x14ac:dyDescent="0.2"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  <c r="AI617" s="21"/>
      <c r="AJ617" s="21"/>
      <c r="AK617" s="21"/>
    </row>
    <row r="618" spans="8:37" x14ac:dyDescent="0.2"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  <c r="AI618" s="21"/>
      <c r="AJ618" s="21"/>
      <c r="AK618" s="21"/>
    </row>
    <row r="619" spans="8:37" x14ac:dyDescent="0.2"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  <c r="AI619" s="21"/>
      <c r="AJ619" s="21"/>
      <c r="AK619" s="21"/>
    </row>
    <row r="620" spans="8:37" x14ac:dyDescent="0.2"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  <c r="AI620" s="21"/>
      <c r="AJ620" s="21"/>
      <c r="AK620" s="21"/>
    </row>
    <row r="621" spans="8:37" x14ac:dyDescent="0.2"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  <c r="AI621" s="21"/>
      <c r="AJ621" s="21"/>
      <c r="AK621" s="21"/>
    </row>
    <row r="622" spans="8:37" x14ac:dyDescent="0.2"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  <c r="AI622" s="21"/>
      <c r="AJ622" s="21"/>
      <c r="AK622" s="21"/>
    </row>
    <row r="623" spans="8:37" x14ac:dyDescent="0.2"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  <c r="AI623" s="21"/>
      <c r="AJ623" s="21"/>
      <c r="AK623" s="21"/>
    </row>
    <row r="624" spans="8:37" x14ac:dyDescent="0.2"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  <c r="AI624" s="21"/>
      <c r="AJ624" s="21"/>
      <c r="AK624" s="21"/>
    </row>
    <row r="625" spans="8:37" x14ac:dyDescent="0.2"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  <c r="AI625" s="21"/>
      <c r="AJ625" s="21"/>
      <c r="AK625" s="21"/>
    </row>
    <row r="626" spans="8:37" x14ac:dyDescent="0.2"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  <c r="AI626" s="21"/>
      <c r="AJ626" s="21"/>
      <c r="AK626" s="21"/>
    </row>
    <row r="627" spans="8:37" x14ac:dyDescent="0.2"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  <c r="AI627" s="21"/>
      <c r="AJ627" s="21"/>
      <c r="AK627" s="21"/>
    </row>
    <row r="628" spans="8:37" x14ac:dyDescent="0.2"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  <c r="AI628" s="21"/>
      <c r="AJ628" s="21"/>
      <c r="AK628" s="21"/>
    </row>
    <row r="629" spans="8:37" x14ac:dyDescent="0.2"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  <c r="AI629" s="21"/>
      <c r="AJ629" s="21"/>
      <c r="AK629" s="21"/>
    </row>
    <row r="630" spans="8:37" x14ac:dyDescent="0.2"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  <c r="AJ630" s="21"/>
      <c r="AK630" s="21"/>
    </row>
    <row r="631" spans="8:37" x14ac:dyDescent="0.2"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  <c r="AI631" s="21"/>
      <c r="AJ631" s="21"/>
      <c r="AK631" s="21"/>
    </row>
    <row r="632" spans="8:37" x14ac:dyDescent="0.2"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  <c r="AI632" s="21"/>
      <c r="AJ632" s="21"/>
      <c r="AK632" s="21"/>
    </row>
    <row r="633" spans="8:37" x14ac:dyDescent="0.2"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  <c r="AI633" s="21"/>
      <c r="AJ633" s="21"/>
      <c r="AK633" s="21"/>
    </row>
    <row r="634" spans="8:37" x14ac:dyDescent="0.2"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  <c r="AI634" s="21"/>
      <c r="AJ634" s="21"/>
      <c r="AK634" s="21"/>
    </row>
    <row r="635" spans="8:37" x14ac:dyDescent="0.2"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  <c r="AI635" s="21"/>
      <c r="AJ635" s="21"/>
      <c r="AK635" s="21"/>
    </row>
    <row r="636" spans="8:37" x14ac:dyDescent="0.2"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  <c r="AI636" s="21"/>
      <c r="AJ636" s="21"/>
      <c r="AK636" s="21"/>
    </row>
    <row r="637" spans="8:37" x14ac:dyDescent="0.2"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  <c r="AI637" s="21"/>
      <c r="AJ637" s="21"/>
      <c r="AK637" s="21"/>
    </row>
    <row r="638" spans="8:37" x14ac:dyDescent="0.2"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  <c r="AI638" s="21"/>
      <c r="AJ638" s="21"/>
      <c r="AK638" s="21"/>
    </row>
    <row r="639" spans="8:37" x14ac:dyDescent="0.2"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  <c r="AI639" s="21"/>
      <c r="AJ639" s="21"/>
      <c r="AK639" s="21"/>
    </row>
    <row r="640" spans="8:37" x14ac:dyDescent="0.2"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  <c r="AI640" s="21"/>
      <c r="AJ640" s="21"/>
      <c r="AK640" s="21"/>
    </row>
    <row r="641" spans="8:37" x14ac:dyDescent="0.2"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  <c r="AI641" s="21"/>
      <c r="AJ641" s="21"/>
      <c r="AK641" s="21"/>
    </row>
    <row r="642" spans="8:37" x14ac:dyDescent="0.2"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  <c r="AI642" s="21"/>
      <c r="AJ642" s="21"/>
      <c r="AK642" s="21"/>
    </row>
    <row r="643" spans="8:37" x14ac:dyDescent="0.2"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  <c r="AI643" s="21"/>
      <c r="AJ643" s="21"/>
      <c r="AK643" s="21"/>
    </row>
    <row r="644" spans="8:37" x14ac:dyDescent="0.2"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  <c r="AI644" s="21"/>
      <c r="AJ644" s="21"/>
      <c r="AK644" s="21"/>
    </row>
    <row r="645" spans="8:37" x14ac:dyDescent="0.2"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  <c r="AI645" s="21"/>
      <c r="AJ645" s="21"/>
      <c r="AK645" s="21"/>
    </row>
    <row r="646" spans="8:37" x14ac:dyDescent="0.2"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  <c r="AI646" s="21"/>
      <c r="AJ646" s="21"/>
      <c r="AK646" s="21"/>
    </row>
    <row r="647" spans="8:37" x14ac:dyDescent="0.2"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  <c r="AI647" s="21"/>
      <c r="AJ647" s="21"/>
      <c r="AK647" s="21"/>
    </row>
    <row r="648" spans="8:37" x14ac:dyDescent="0.2"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  <c r="AI648" s="21"/>
      <c r="AJ648" s="21"/>
      <c r="AK648" s="21"/>
    </row>
    <row r="649" spans="8:37" x14ac:dyDescent="0.2"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  <c r="AI649" s="21"/>
      <c r="AJ649" s="21"/>
      <c r="AK649" s="21"/>
    </row>
    <row r="650" spans="8:37" x14ac:dyDescent="0.2"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  <c r="AI650" s="21"/>
      <c r="AJ650" s="21"/>
      <c r="AK650" s="21"/>
    </row>
    <row r="651" spans="8:37" x14ac:dyDescent="0.2"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  <c r="AI651" s="21"/>
      <c r="AJ651" s="21"/>
      <c r="AK651" s="21"/>
    </row>
    <row r="652" spans="8:37" x14ac:dyDescent="0.2"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  <c r="AI652" s="21"/>
      <c r="AJ652" s="21"/>
      <c r="AK652" s="21"/>
    </row>
    <row r="653" spans="8:37" x14ac:dyDescent="0.2"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  <c r="AH653" s="21"/>
      <c r="AI653" s="21"/>
      <c r="AJ653" s="21"/>
      <c r="AK653" s="21"/>
    </row>
    <row r="654" spans="8:37" x14ac:dyDescent="0.2"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  <c r="AI654" s="21"/>
      <c r="AJ654" s="21"/>
      <c r="AK654" s="21"/>
    </row>
    <row r="655" spans="8:37" x14ac:dyDescent="0.2"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  <c r="AF655" s="21"/>
      <c r="AG655" s="21"/>
      <c r="AH655" s="21"/>
      <c r="AI655" s="21"/>
      <c r="AJ655" s="21"/>
      <c r="AK655" s="21"/>
    </row>
    <row r="656" spans="8:37" x14ac:dyDescent="0.2"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  <c r="AH656" s="21"/>
      <c r="AI656" s="21"/>
      <c r="AJ656" s="21"/>
      <c r="AK656" s="21"/>
    </row>
    <row r="657" spans="8:37" x14ac:dyDescent="0.2"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  <c r="AF657" s="21"/>
      <c r="AG657" s="21"/>
      <c r="AH657" s="21"/>
      <c r="AI657" s="21"/>
      <c r="AJ657" s="21"/>
      <c r="AK657" s="21"/>
    </row>
    <row r="658" spans="8:37" x14ac:dyDescent="0.2"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  <c r="AH658" s="21"/>
      <c r="AI658" s="21"/>
      <c r="AJ658" s="21"/>
      <c r="AK658" s="21"/>
    </row>
    <row r="659" spans="8:37" x14ac:dyDescent="0.2"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  <c r="AF659" s="21"/>
      <c r="AG659" s="21"/>
      <c r="AH659" s="21"/>
      <c r="AI659" s="21"/>
      <c r="AJ659" s="21"/>
      <c r="AK659" s="21"/>
    </row>
    <row r="660" spans="8:37" x14ac:dyDescent="0.2"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21"/>
      <c r="AH660" s="21"/>
      <c r="AI660" s="21"/>
      <c r="AJ660" s="21"/>
      <c r="AK660" s="21"/>
    </row>
    <row r="661" spans="8:37" x14ac:dyDescent="0.2"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  <c r="AF661" s="21"/>
      <c r="AG661" s="21"/>
      <c r="AH661" s="21"/>
      <c r="AI661" s="21"/>
      <c r="AJ661" s="21"/>
      <c r="AK661" s="21"/>
    </row>
    <row r="662" spans="8:37" x14ac:dyDescent="0.2"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  <c r="AH662" s="21"/>
      <c r="AI662" s="21"/>
      <c r="AJ662" s="21"/>
      <c r="AK662" s="21"/>
    </row>
    <row r="663" spans="8:37" x14ac:dyDescent="0.2"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  <c r="AG663" s="21"/>
      <c r="AH663" s="21"/>
      <c r="AI663" s="21"/>
      <c r="AJ663" s="21"/>
      <c r="AK663" s="21"/>
    </row>
    <row r="664" spans="8:37" x14ac:dyDescent="0.2"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  <c r="AG664" s="21"/>
      <c r="AH664" s="21"/>
      <c r="AI664" s="21"/>
      <c r="AJ664" s="21"/>
      <c r="AK664" s="21"/>
    </row>
    <row r="665" spans="8:37" x14ac:dyDescent="0.2"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  <c r="AF665" s="21"/>
      <c r="AG665" s="21"/>
      <c r="AH665" s="21"/>
      <c r="AI665" s="21"/>
      <c r="AJ665" s="21"/>
      <c r="AK665" s="21"/>
    </row>
    <row r="666" spans="8:37" x14ac:dyDescent="0.2"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  <c r="AG666" s="21"/>
      <c r="AH666" s="21"/>
      <c r="AI666" s="21"/>
      <c r="AJ666" s="21"/>
      <c r="AK666" s="21"/>
    </row>
    <row r="667" spans="8:37" x14ac:dyDescent="0.2"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  <c r="AF667" s="21"/>
      <c r="AG667" s="21"/>
      <c r="AH667" s="21"/>
      <c r="AI667" s="21"/>
      <c r="AJ667" s="21"/>
      <c r="AK667" s="21"/>
    </row>
    <row r="668" spans="8:37" x14ac:dyDescent="0.2"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  <c r="AG668" s="21"/>
      <c r="AH668" s="21"/>
      <c r="AI668" s="21"/>
      <c r="AJ668" s="21"/>
      <c r="AK668" s="21"/>
    </row>
    <row r="669" spans="8:37" x14ac:dyDescent="0.2"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  <c r="AF669" s="21"/>
      <c r="AG669" s="21"/>
      <c r="AH669" s="21"/>
      <c r="AI669" s="21"/>
      <c r="AJ669" s="21"/>
      <c r="AK669" s="21"/>
    </row>
    <row r="670" spans="8:37" x14ac:dyDescent="0.2"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  <c r="AH670" s="21"/>
      <c r="AI670" s="21"/>
      <c r="AJ670" s="21"/>
      <c r="AK670" s="21"/>
    </row>
    <row r="671" spans="8:37" x14ac:dyDescent="0.2"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  <c r="AF671" s="21"/>
      <c r="AG671" s="21"/>
      <c r="AH671" s="21"/>
      <c r="AI671" s="21"/>
      <c r="AJ671" s="21"/>
      <c r="AK671" s="21"/>
    </row>
    <row r="672" spans="8:37" x14ac:dyDescent="0.2"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  <c r="AH672" s="21"/>
      <c r="AI672" s="21"/>
      <c r="AJ672" s="21"/>
      <c r="AK672" s="21"/>
    </row>
    <row r="673" spans="8:37" x14ac:dyDescent="0.2"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  <c r="AF673" s="21"/>
      <c r="AG673" s="21"/>
      <c r="AH673" s="21"/>
      <c r="AI673" s="21"/>
      <c r="AJ673" s="21"/>
      <c r="AK673" s="21"/>
    </row>
    <row r="674" spans="8:37" x14ac:dyDescent="0.2"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  <c r="AH674" s="21"/>
      <c r="AI674" s="21"/>
      <c r="AJ674" s="21"/>
      <c r="AK674" s="21"/>
    </row>
    <row r="675" spans="8:37" x14ac:dyDescent="0.2"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  <c r="AF675" s="21"/>
      <c r="AG675" s="21"/>
      <c r="AH675" s="21"/>
      <c r="AI675" s="21"/>
      <c r="AJ675" s="21"/>
      <c r="AK675" s="21"/>
    </row>
    <row r="676" spans="8:37" x14ac:dyDescent="0.2"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  <c r="AG676" s="21"/>
      <c r="AH676" s="21"/>
      <c r="AI676" s="21"/>
      <c r="AJ676" s="21"/>
      <c r="AK676" s="21"/>
    </row>
    <row r="677" spans="8:37" x14ac:dyDescent="0.2"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  <c r="AG677" s="21"/>
      <c r="AH677" s="21"/>
      <c r="AI677" s="21"/>
      <c r="AJ677" s="21"/>
      <c r="AK677" s="21"/>
    </row>
    <row r="678" spans="8:37" x14ac:dyDescent="0.2"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  <c r="AH678" s="21"/>
      <c r="AI678" s="21"/>
      <c r="AJ678" s="21"/>
      <c r="AK678" s="21"/>
    </row>
    <row r="679" spans="8:37" x14ac:dyDescent="0.2"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  <c r="AF679" s="21"/>
      <c r="AG679" s="21"/>
      <c r="AH679" s="21"/>
      <c r="AI679" s="21"/>
      <c r="AJ679" s="21"/>
      <c r="AK679" s="21"/>
    </row>
    <row r="680" spans="8:37" x14ac:dyDescent="0.2"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  <c r="AH680" s="21"/>
      <c r="AI680" s="21"/>
      <c r="AJ680" s="21"/>
      <c r="AK680" s="21"/>
    </row>
    <row r="681" spans="8:37" x14ac:dyDescent="0.2"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  <c r="AF681" s="21"/>
      <c r="AG681" s="21"/>
      <c r="AH681" s="21"/>
      <c r="AI681" s="21"/>
      <c r="AJ681" s="21"/>
      <c r="AK681" s="21"/>
    </row>
    <row r="682" spans="8:37" x14ac:dyDescent="0.2"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  <c r="AG682" s="21"/>
      <c r="AH682" s="21"/>
      <c r="AI682" s="21"/>
      <c r="AJ682" s="21"/>
      <c r="AK682" s="21"/>
    </row>
    <row r="683" spans="8:37" x14ac:dyDescent="0.2"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  <c r="AF683" s="21"/>
      <c r="AG683" s="21"/>
      <c r="AH683" s="21"/>
      <c r="AI683" s="21"/>
      <c r="AJ683" s="21"/>
      <c r="AK683" s="21"/>
    </row>
    <row r="684" spans="8:37" x14ac:dyDescent="0.2"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21"/>
      <c r="AH684" s="21"/>
      <c r="AI684" s="21"/>
      <c r="AJ684" s="21"/>
      <c r="AK684" s="21"/>
    </row>
    <row r="685" spans="8:37" x14ac:dyDescent="0.2"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  <c r="AF685" s="21"/>
      <c r="AG685" s="21"/>
      <c r="AH685" s="21"/>
      <c r="AI685" s="21"/>
      <c r="AJ685" s="21"/>
      <c r="AK685" s="21"/>
    </row>
    <row r="686" spans="8:37" x14ac:dyDescent="0.2"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  <c r="AG686" s="21"/>
      <c r="AH686" s="21"/>
      <c r="AI686" s="21"/>
      <c r="AJ686" s="21"/>
      <c r="AK686" s="21"/>
    </row>
    <row r="687" spans="8:37" x14ac:dyDescent="0.2"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  <c r="AG687" s="21"/>
      <c r="AH687" s="21"/>
      <c r="AI687" s="21"/>
      <c r="AJ687" s="21"/>
      <c r="AK687" s="21"/>
    </row>
    <row r="688" spans="8:37" x14ac:dyDescent="0.2"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  <c r="AG688" s="21"/>
      <c r="AH688" s="21"/>
      <c r="AI688" s="21"/>
      <c r="AJ688" s="21"/>
      <c r="AK688" s="21"/>
    </row>
    <row r="689" spans="8:37" x14ac:dyDescent="0.2"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  <c r="AF689" s="21"/>
      <c r="AG689" s="21"/>
      <c r="AH689" s="21"/>
      <c r="AI689" s="21"/>
      <c r="AJ689" s="21"/>
      <c r="AK689" s="21"/>
    </row>
    <row r="690" spans="8:37" x14ac:dyDescent="0.2"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  <c r="AH690" s="21"/>
      <c r="AI690" s="21"/>
      <c r="AJ690" s="21"/>
      <c r="AK690" s="21"/>
    </row>
    <row r="691" spans="8:37" x14ac:dyDescent="0.2"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  <c r="AF691" s="21"/>
      <c r="AG691" s="21"/>
      <c r="AH691" s="21"/>
      <c r="AI691" s="21"/>
      <c r="AJ691" s="21"/>
      <c r="AK691" s="21"/>
    </row>
    <row r="692" spans="8:37" x14ac:dyDescent="0.2"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21"/>
      <c r="AH692" s="21"/>
      <c r="AI692" s="21"/>
      <c r="AJ692" s="21"/>
      <c r="AK692" s="21"/>
    </row>
    <row r="693" spans="8:37" x14ac:dyDescent="0.2"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  <c r="AF693" s="21"/>
      <c r="AG693" s="21"/>
      <c r="AH693" s="21"/>
      <c r="AI693" s="21"/>
      <c r="AJ693" s="21"/>
      <c r="AK693" s="21"/>
    </row>
    <row r="694" spans="8:37" x14ac:dyDescent="0.2"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21"/>
      <c r="AH694" s="21"/>
      <c r="AI694" s="21"/>
      <c r="AJ694" s="21"/>
      <c r="AK694" s="21"/>
    </row>
    <row r="695" spans="8:37" x14ac:dyDescent="0.2"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  <c r="AF695" s="21"/>
      <c r="AG695" s="21"/>
      <c r="AH695" s="21"/>
      <c r="AI695" s="21"/>
      <c r="AJ695" s="21"/>
      <c r="AK695" s="21"/>
    </row>
    <row r="696" spans="8:37" x14ac:dyDescent="0.2"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21"/>
      <c r="AH696" s="21"/>
      <c r="AI696" s="21"/>
      <c r="AJ696" s="21"/>
      <c r="AK696" s="21"/>
    </row>
    <row r="697" spans="8:37" x14ac:dyDescent="0.2"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  <c r="AF697" s="21"/>
      <c r="AG697" s="21"/>
      <c r="AH697" s="21"/>
      <c r="AI697" s="21"/>
      <c r="AJ697" s="21"/>
      <c r="AK697" s="21"/>
    </row>
    <row r="698" spans="8:37" x14ac:dyDescent="0.2"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21"/>
      <c r="AH698" s="21"/>
      <c r="AI698" s="21"/>
      <c r="AJ698" s="21"/>
      <c r="AK698" s="21"/>
    </row>
    <row r="699" spans="8:37" x14ac:dyDescent="0.2"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  <c r="AF699" s="21"/>
      <c r="AG699" s="21"/>
      <c r="AH699" s="21"/>
      <c r="AI699" s="21"/>
      <c r="AJ699" s="21"/>
      <c r="AK699" s="21"/>
    </row>
    <row r="700" spans="8:37" x14ac:dyDescent="0.2"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  <c r="AG700" s="21"/>
      <c r="AH700" s="21"/>
      <c r="AI700" s="21"/>
      <c r="AJ700" s="21"/>
      <c r="AK700" s="21"/>
    </row>
    <row r="701" spans="8:37" x14ac:dyDescent="0.2"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  <c r="AF701" s="21"/>
      <c r="AG701" s="21"/>
      <c r="AH701" s="21"/>
      <c r="AI701" s="21"/>
      <c r="AJ701" s="21"/>
      <c r="AK701" s="21"/>
    </row>
    <row r="702" spans="8:37" x14ac:dyDescent="0.2"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  <c r="AF702" s="21"/>
      <c r="AG702" s="21"/>
      <c r="AH702" s="21"/>
      <c r="AI702" s="21"/>
      <c r="AJ702" s="21"/>
      <c r="AK702" s="21"/>
    </row>
    <row r="703" spans="8:37" x14ac:dyDescent="0.2"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  <c r="AF703" s="21"/>
      <c r="AG703" s="21"/>
      <c r="AH703" s="21"/>
      <c r="AI703" s="21"/>
      <c r="AJ703" s="21"/>
      <c r="AK703" s="21"/>
    </row>
    <row r="704" spans="8:37" x14ac:dyDescent="0.2"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  <c r="AG704" s="21"/>
      <c r="AH704" s="21"/>
      <c r="AI704" s="21"/>
      <c r="AJ704" s="21"/>
      <c r="AK704" s="21"/>
    </row>
    <row r="705" spans="8:37" x14ac:dyDescent="0.2"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  <c r="AF705" s="21"/>
      <c r="AG705" s="21"/>
      <c r="AH705" s="21"/>
      <c r="AI705" s="21"/>
      <c r="AJ705" s="21"/>
      <c r="AK705" s="21"/>
    </row>
    <row r="706" spans="8:37" x14ac:dyDescent="0.2"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  <c r="AG706" s="21"/>
      <c r="AH706" s="21"/>
      <c r="AI706" s="21"/>
      <c r="AJ706" s="21"/>
      <c r="AK706" s="21"/>
    </row>
    <row r="707" spans="8:37" x14ac:dyDescent="0.2"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  <c r="AF707" s="21"/>
      <c r="AG707" s="21"/>
      <c r="AH707" s="21"/>
      <c r="AI707" s="21"/>
      <c r="AJ707" s="21"/>
      <c r="AK707" s="21"/>
    </row>
    <row r="708" spans="8:37" x14ac:dyDescent="0.2"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  <c r="AG708" s="21"/>
      <c r="AH708" s="21"/>
      <c r="AI708" s="21"/>
      <c r="AJ708" s="21"/>
      <c r="AK708" s="21"/>
    </row>
    <row r="709" spans="8:37" x14ac:dyDescent="0.2"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  <c r="AF709" s="21"/>
      <c r="AG709" s="21"/>
      <c r="AH709" s="21"/>
      <c r="AI709" s="21"/>
      <c r="AJ709" s="21"/>
      <c r="AK709" s="21"/>
    </row>
    <row r="710" spans="8:37" x14ac:dyDescent="0.2"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  <c r="AG710" s="21"/>
      <c r="AH710" s="21"/>
      <c r="AI710" s="21"/>
      <c r="AJ710" s="21"/>
      <c r="AK710" s="21"/>
    </row>
    <row r="711" spans="8:37" x14ac:dyDescent="0.2"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  <c r="AG711" s="21"/>
      <c r="AH711" s="21"/>
      <c r="AI711" s="21"/>
      <c r="AJ711" s="21"/>
      <c r="AK711" s="21"/>
    </row>
    <row r="712" spans="8:37" x14ac:dyDescent="0.2"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  <c r="AG712" s="21"/>
      <c r="AH712" s="21"/>
      <c r="AI712" s="21"/>
      <c r="AJ712" s="21"/>
      <c r="AK712" s="21"/>
    </row>
    <row r="713" spans="8:37" x14ac:dyDescent="0.2"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  <c r="AF713" s="21"/>
      <c r="AG713" s="21"/>
      <c r="AH713" s="21"/>
      <c r="AI713" s="21"/>
      <c r="AJ713" s="21"/>
      <c r="AK713" s="21"/>
    </row>
    <row r="714" spans="8:37" x14ac:dyDescent="0.2"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  <c r="AH714" s="21"/>
      <c r="AI714" s="21"/>
      <c r="AJ714" s="21"/>
      <c r="AK714" s="21"/>
    </row>
    <row r="715" spans="8:37" x14ac:dyDescent="0.2"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  <c r="AF715" s="21"/>
      <c r="AG715" s="21"/>
      <c r="AH715" s="21"/>
      <c r="AI715" s="21"/>
      <c r="AJ715" s="21"/>
      <c r="AK715" s="21"/>
    </row>
    <row r="716" spans="8:37" x14ac:dyDescent="0.2"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21"/>
      <c r="AH716" s="21"/>
      <c r="AI716" s="21"/>
      <c r="AJ716" s="21"/>
      <c r="AK716" s="21"/>
    </row>
    <row r="717" spans="8:37" x14ac:dyDescent="0.2"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  <c r="AF717" s="21"/>
      <c r="AG717" s="21"/>
      <c r="AH717" s="21"/>
      <c r="AI717" s="21"/>
      <c r="AJ717" s="21"/>
      <c r="AK717" s="21"/>
    </row>
    <row r="718" spans="8:37" x14ac:dyDescent="0.2"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  <c r="AG718" s="21"/>
      <c r="AH718" s="21"/>
      <c r="AI718" s="21"/>
      <c r="AJ718" s="21"/>
      <c r="AK718" s="21"/>
    </row>
    <row r="719" spans="8:37" x14ac:dyDescent="0.2"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  <c r="AF719" s="21"/>
      <c r="AG719" s="21"/>
      <c r="AH719" s="21"/>
      <c r="AI719" s="21"/>
      <c r="AJ719" s="21"/>
      <c r="AK719" s="21"/>
    </row>
    <row r="720" spans="8:37" x14ac:dyDescent="0.2"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  <c r="AG720" s="21"/>
      <c r="AH720" s="21"/>
      <c r="AI720" s="21"/>
      <c r="AJ720" s="21"/>
      <c r="AK720" s="21"/>
    </row>
    <row r="721" spans="8:37" x14ac:dyDescent="0.2"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  <c r="AF721" s="21"/>
      <c r="AG721" s="21"/>
      <c r="AH721" s="21"/>
      <c r="AI721" s="21"/>
      <c r="AJ721" s="21"/>
      <c r="AK721" s="21"/>
    </row>
    <row r="722" spans="8:37" x14ac:dyDescent="0.2"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  <c r="AG722" s="21"/>
      <c r="AH722" s="21"/>
      <c r="AI722" s="21"/>
      <c r="AJ722" s="21"/>
      <c r="AK722" s="21"/>
    </row>
    <row r="723" spans="8:37" x14ac:dyDescent="0.2"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  <c r="AF723" s="21"/>
      <c r="AG723" s="21"/>
      <c r="AH723" s="21"/>
      <c r="AI723" s="21"/>
      <c r="AJ723" s="21"/>
      <c r="AK723" s="21"/>
    </row>
    <row r="724" spans="8:37" x14ac:dyDescent="0.2"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  <c r="AG724" s="21"/>
      <c r="AH724" s="21"/>
      <c r="AI724" s="21"/>
      <c r="AJ724" s="21"/>
      <c r="AK724" s="21"/>
    </row>
    <row r="725" spans="8:37" x14ac:dyDescent="0.2"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  <c r="AF725" s="21"/>
      <c r="AG725" s="21"/>
      <c r="AH725" s="21"/>
      <c r="AI725" s="21"/>
      <c r="AJ725" s="21"/>
      <c r="AK725" s="21"/>
    </row>
    <row r="726" spans="8:37" x14ac:dyDescent="0.2"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  <c r="AH726" s="21"/>
      <c r="AI726" s="21"/>
      <c r="AJ726" s="21"/>
      <c r="AK726" s="21"/>
    </row>
    <row r="727" spans="8:37" x14ac:dyDescent="0.2"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  <c r="AF727" s="21"/>
      <c r="AG727" s="21"/>
      <c r="AH727" s="21"/>
      <c r="AI727" s="21"/>
      <c r="AJ727" s="21"/>
      <c r="AK727" s="21"/>
    </row>
    <row r="728" spans="8:37" x14ac:dyDescent="0.2"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  <c r="AH728" s="21"/>
      <c r="AI728" s="21"/>
      <c r="AJ728" s="21"/>
      <c r="AK728" s="21"/>
    </row>
    <row r="729" spans="8:37" x14ac:dyDescent="0.2"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  <c r="AF729" s="21"/>
      <c r="AG729" s="21"/>
      <c r="AH729" s="21"/>
      <c r="AI729" s="21"/>
      <c r="AJ729" s="21"/>
      <c r="AK729" s="21"/>
    </row>
    <row r="730" spans="8:37" x14ac:dyDescent="0.2"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21"/>
      <c r="AH730" s="21"/>
      <c r="AI730" s="21"/>
      <c r="AJ730" s="21"/>
      <c r="AK730" s="21"/>
    </row>
    <row r="731" spans="8:37" x14ac:dyDescent="0.2"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  <c r="AF731" s="21"/>
      <c r="AG731" s="21"/>
      <c r="AH731" s="21"/>
      <c r="AI731" s="21"/>
      <c r="AJ731" s="21"/>
      <c r="AK731" s="21"/>
    </row>
    <row r="732" spans="8:37" x14ac:dyDescent="0.2"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  <c r="AH732" s="21"/>
      <c r="AI732" s="21"/>
      <c r="AJ732" s="21"/>
      <c r="AK732" s="21"/>
    </row>
    <row r="733" spans="8:37" x14ac:dyDescent="0.2"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  <c r="AF733" s="21"/>
      <c r="AG733" s="21"/>
      <c r="AH733" s="21"/>
      <c r="AI733" s="21"/>
      <c r="AJ733" s="21"/>
      <c r="AK733" s="21"/>
    </row>
    <row r="734" spans="8:37" x14ac:dyDescent="0.2"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  <c r="AH734" s="21"/>
      <c r="AI734" s="21"/>
      <c r="AJ734" s="21"/>
      <c r="AK734" s="21"/>
    </row>
    <row r="735" spans="8:37" x14ac:dyDescent="0.2"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  <c r="AF735" s="21"/>
      <c r="AG735" s="21"/>
      <c r="AH735" s="21"/>
      <c r="AI735" s="21"/>
      <c r="AJ735" s="21"/>
      <c r="AK735" s="21"/>
    </row>
    <row r="736" spans="8:37" x14ac:dyDescent="0.2"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  <c r="AH736" s="21"/>
      <c r="AI736" s="21"/>
      <c r="AJ736" s="21"/>
      <c r="AK736" s="21"/>
    </row>
    <row r="737" spans="8:37" x14ac:dyDescent="0.2"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  <c r="AF737" s="21"/>
      <c r="AG737" s="21"/>
      <c r="AH737" s="21"/>
      <c r="AI737" s="21"/>
      <c r="AJ737" s="21"/>
      <c r="AK737" s="21"/>
    </row>
    <row r="738" spans="8:37" x14ac:dyDescent="0.2"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  <c r="AG738" s="21"/>
      <c r="AH738" s="21"/>
      <c r="AI738" s="21"/>
      <c r="AJ738" s="21"/>
      <c r="AK738" s="21"/>
    </row>
    <row r="739" spans="8:37" x14ac:dyDescent="0.2"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  <c r="AE739" s="21"/>
      <c r="AF739" s="21"/>
      <c r="AG739" s="21"/>
      <c r="AH739" s="21"/>
      <c r="AI739" s="21"/>
      <c r="AJ739" s="21"/>
      <c r="AK739" s="21"/>
    </row>
    <row r="740" spans="8:37" x14ac:dyDescent="0.2"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  <c r="AG740" s="21"/>
      <c r="AH740" s="21"/>
      <c r="AI740" s="21"/>
      <c r="AJ740" s="21"/>
      <c r="AK740" s="21"/>
    </row>
    <row r="741" spans="8:37" x14ac:dyDescent="0.2"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  <c r="AF741" s="21"/>
      <c r="AG741" s="21"/>
      <c r="AH741" s="21"/>
      <c r="AI741" s="21"/>
      <c r="AJ741" s="21"/>
      <c r="AK741" s="21"/>
    </row>
    <row r="742" spans="8:37" x14ac:dyDescent="0.2"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  <c r="AG742" s="21"/>
      <c r="AH742" s="21"/>
      <c r="AI742" s="21"/>
      <c r="AJ742" s="21"/>
      <c r="AK742" s="21"/>
    </row>
    <row r="743" spans="8:37" x14ac:dyDescent="0.2"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  <c r="AF743" s="21"/>
      <c r="AG743" s="21"/>
      <c r="AH743" s="21"/>
      <c r="AI743" s="21"/>
      <c r="AJ743" s="21"/>
      <c r="AK743" s="21"/>
    </row>
    <row r="744" spans="8:37" x14ac:dyDescent="0.2"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21"/>
      <c r="AH744" s="21"/>
      <c r="AI744" s="21"/>
      <c r="AJ744" s="21"/>
      <c r="AK744" s="21"/>
    </row>
    <row r="745" spans="8:37" x14ac:dyDescent="0.2"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  <c r="AF745" s="21"/>
      <c r="AG745" s="21"/>
      <c r="AH745" s="21"/>
      <c r="AI745" s="21"/>
      <c r="AJ745" s="21"/>
      <c r="AK745" s="21"/>
    </row>
    <row r="746" spans="8:37" x14ac:dyDescent="0.2"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21"/>
      <c r="AH746" s="21"/>
      <c r="AI746" s="21"/>
      <c r="AJ746" s="21"/>
      <c r="AK746" s="21"/>
    </row>
    <row r="747" spans="8:37" x14ac:dyDescent="0.2"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  <c r="AE747" s="21"/>
      <c r="AF747" s="21"/>
      <c r="AG747" s="21"/>
      <c r="AH747" s="21"/>
      <c r="AI747" s="21"/>
      <c r="AJ747" s="21"/>
      <c r="AK747" s="21"/>
    </row>
    <row r="748" spans="8:37" x14ac:dyDescent="0.2"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  <c r="AF748" s="21"/>
      <c r="AG748" s="21"/>
      <c r="AH748" s="21"/>
      <c r="AI748" s="21"/>
      <c r="AJ748" s="21"/>
      <c r="AK748" s="21"/>
    </row>
    <row r="749" spans="8:37" x14ac:dyDescent="0.2"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  <c r="AE749" s="21"/>
      <c r="AF749" s="21"/>
      <c r="AG749" s="21"/>
      <c r="AH749" s="21"/>
      <c r="AI749" s="21"/>
      <c r="AJ749" s="21"/>
      <c r="AK749" s="21"/>
    </row>
    <row r="750" spans="8:37" x14ac:dyDescent="0.2"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  <c r="AG750" s="21"/>
      <c r="AH750" s="21"/>
      <c r="AI750" s="21"/>
      <c r="AJ750" s="21"/>
      <c r="AK750" s="21"/>
    </row>
    <row r="751" spans="8:37" x14ac:dyDescent="0.2"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  <c r="AF751" s="21"/>
      <c r="AG751" s="21"/>
      <c r="AH751" s="21"/>
      <c r="AI751" s="21"/>
      <c r="AJ751" s="21"/>
      <c r="AK751" s="21"/>
    </row>
    <row r="752" spans="8:37" x14ac:dyDescent="0.2"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21"/>
      <c r="AH752" s="21"/>
      <c r="AI752" s="21"/>
      <c r="AJ752" s="21"/>
      <c r="AK752" s="21"/>
    </row>
    <row r="753" spans="8:37" x14ac:dyDescent="0.2"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  <c r="AF753" s="21"/>
      <c r="AG753" s="21"/>
      <c r="AH753" s="21"/>
      <c r="AI753" s="21"/>
      <c r="AJ753" s="21"/>
      <c r="AK753" s="21"/>
    </row>
    <row r="754" spans="8:37" x14ac:dyDescent="0.2"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  <c r="AG754" s="21"/>
      <c r="AH754" s="21"/>
      <c r="AI754" s="21"/>
      <c r="AJ754" s="21"/>
      <c r="AK754" s="21"/>
    </row>
    <row r="755" spans="8:37" x14ac:dyDescent="0.2"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  <c r="AE755" s="21"/>
      <c r="AF755" s="21"/>
      <c r="AG755" s="21"/>
      <c r="AH755" s="21"/>
      <c r="AI755" s="21"/>
      <c r="AJ755" s="21"/>
      <c r="AK755" s="21"/>
    </row>
    <row r="756" spans="8:37" x14ac:dyDescent="0.2"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  <c r="AF756" s="21"/>
      <c r="AG756" s="21"/>
      <c r="AH756" s="21"/>
      <c r="AI756" s="21"/>
      <c r="AJ756" s="21"/>
      <c r="AK756" s="21"/>
    </row>
    <row r="757" spans="8:37" x14ac:dyDescent="0.2"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  <c r="AE757" s="21"/>
      <c r="AF757" s="21"/>
      <c r="AG757" s="21"/>
      <c r="AH757" s="21"/>
      <c r="AI757" s="21"/>
      <c r="AJ757" s="21"/>
      <c r="AK757" s="21"/>
    </row>
    <row r="758" spans="8:37" x14ac:dyDescent="0.2"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  <c r="AH758" s="21"/>
      <c r="AI758" s="21"/>
      <c r="AJ758" s="21"/>
      <c r="AK758" s="21"/>
    </row>
    <row r="759" spans="8:37" x14ac:dyDescent="0.2"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  <c r="AF759" s="21"/>
      <c r="AG759" s="21"/>
      <c r="AH759" s="21"/>
      <c r="AI759" s="21"/>
      <c r="AJ759" s="21"/>
      <c r="AK759" s="21"/>
    </row>
    <row r="760" spans="8:37" x14ac:dyDescent="0.2"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  <c r="AG760" s="21"/>
      <c r="AH760" s="21"/>
      <c r="AI760" s="21"/>
      <c r="AJ760" s="21"/>
      <c r="AK760" s="21"/>
    </row>
    <row r="761" spans="8:37" x14ac:dyDescent="0.2"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  <c r="AE761" s="21"/>
      <c r="AF761" s="21"/>
      <c r="AG761" s="21"/>
      <c r="AH761" s="21"/>
      <c r="AI761" s="21"/>
      <c r="AJ761" s="21"/>
      <c r="AK761" s="21"/>
    </row>
    <row r="762" spans="8:37" x14ac:dyDescent="0.2"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  <c r="AG762" s="21"/>
      <c r="AH762" s="21"/>
      <c r="AI762" s="21"/>
      <c r="AJ762" s="21"/>
      <c r="AK762" s="21"/>
    </row>
    <row r="763" spans="8:37" x14ac:dyDescent="0.2"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  <c r="AE763" s="21"/>
      <c r="AF763" s="21"/>
      <c r="AG763" s="21"/>
      <c r="AH763" s="21"/>
      <c r="AI763" s="21"/>
      <c r="AJ763" s="21"/>
      <c r="AK763" s="21"/>
    </row>
    <row r="764" spans="8:37" x14ac:dyDescent="0.2"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  <c r="AG764" s="21"/>
      <c r="AH764" s="21"/>
      <c r="AI764" s="21"/>
      <c r="AJ764" s="21"/>
      <c r="AK764" s="21"/>
    </row>
    <row r="765" spans="8:37" x14ac:dyDescent="0.2"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  <c r="AE765" s="21"/>
      <c r="AF765" s="21"/>
      <c r="AG765" s="21"/>
      <c r="AH765" s="21"/>
      <c r="AI765" s="21"/>
      <c r="AJ765" s="21"/>
      <c r="AK765" s="21"/>
    </row>
    <row r="766" spans="8:37" x14ac:dyDescent="0.2"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  <c r="AG766" s="21"/>
      <c r="AH766" s="21"/>
      <c r="AI766" s="21"/>
      <c r="AJ766" s="21"/>
      <c r="AK766" s="21"/>
    </row>
    <row r="767" spans="8:37" x14ac:dyDescent="0.2"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  <c r="AE767" s="21"/>
      <c r="AF767" s="21"/>
      <c r="AG767" s="21"/>
      <c r="AH767" s="21"/>
      <c r="AI767" s="21"/>
      <c r="AJ767" s="21"/>
      <c r="AK767" s="21"/>
    </row>
    <row r="768" spans="8:37" x14ac:dyDescent="0.2"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  <c r="AG768" s="21"/>
      <c r="AH768" s="21"/>
      <c r="AI768" s="21"/>
      <c r="AJ768" s="21"/>
      <c r="AK768" s="21"/>
    </row>
    <row r="769" spans="8:37" x14ac:dyDescent="0.2"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  <c r="AE769" s="21"/>
      <c r="AF769" s="21"/>
      <c r="AG769" s="21"/>
      <c r="AH769" s="21"/>
      <c r="AI769" s="21"/>
      <c r="AJ769" s="21"/>
      <c r="AK769" s="21"/>
    </row>
    <row r="770" spans="8:37" x14ac:dyDescent="0.2"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  <c r="AG770" s="21"/>
      <c r="AH770" s="21"/>
      <c r="AI770" s="21"/>
      <c r="AJ770" s="21"/>
      <c r="AK770" s="21"/>
    </row>
    <row r="771" spans="8:37" x14ac:dyDescent="0.2"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  <c r="AE771" s="21"/>
      <c r="AF771" s="21"/>
      <c r="AG771" s="21"/>
      <c r="AH771" s="21"/>
      <c r="AI771" s="21"/>
      <c r="AJ771" s="21"/>
      <c r="AK771" s="21"/>
    </row>
    <row r="772" spans="8:37" x14ac:dyDescent="0.2"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  <c r="AG772" s="21"/>
      <c r="AH772" s="21"/>
      <c r="AI772" s="21"/>
      <c r="AJ772" s="21"/>
      <c r="AK772" s="21"/>
    </row>
    <row r="773" spans="8:37" x14ac:dyDescent="0.2"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  <c r="AE773" s="21"/>
      <c r="AF773" s="21"/>
      <c r="AG773" s="21"/>
      <c r="AH773" s="21"/>
      <c r="AI773" s="21"/>
      <c r="AJ773" s="21"/>
      <c r="AK773" s="21"/>
    </row>
    <row r="774" spans="8:37" x14ac:dyDescent="0.2"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  <c r="AF774" s="21"/>
      <c r="AG774" s="21"/>
      <c r="AH774" s="21"/>
      <c r="AI774" s="21"/>
      <c r="AJ774" s="21"/>
      <c r="AK774" s="21"/>
    </row>
    <row r="775" spans="8:37" x14ac:dyDescent="0.2"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  <c r="AF775" s="21"/>
      <c r="AG775" s="21"/>
      <c r="AH775" s="21"/>
      <c r="AI775" s="21"/>
      <c r="AJ775" s="21"/>
      <c r="AK775" s="21"/>
    </row>
    <row r="776" spans="8:37" x14ac:dyDescent="0.2"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21"/>
      <c r="AH776" s="21"/>
      <c r="AI776" s="21"/>
      <c r="AJ776" s="21"/>
      <c r="AK776" s="21"/>
    </row>
    <row r="777" spans="8:37" x14ac:dyDescent="0.2"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  <c r="AE777" s="21"/>
      <c r="AF777" s="21"/>
      <c r="AG777" s="21"/>
      <c r="AH777" s="21"/>
      <c r="AI777" s="21"/>
      <c r="AJ777" s="21"/>
      <c r="AK777" s="21"/>
    </row>
    <row r="778" spans="8:37" x14ac:dyDescent="0.2"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  <c r="AF778" s="21"/>
      <c r="AG778" s="21"/>
      <c r="AH778" s="21"/>
      <c r="AI778" s="21"/>
      <c r="AJ778" s="21"/>
      <c r="AK778" s="21"/>
    </row>
    <row r="779" spans="8:37" x14ac:dyDescent="0.2"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  <c r="AE779" s="21"/>
      <c r="AF779" s="21"/>
      <c r="AG779" s="21"/>
      <c r="AH779" s="21"/>
      <c r="AI779" s="21"/>
      <c r="AJ779" s="21"/>
      <c r="AK779" s="21"/>
    </row>
    <row r="780" spans="8:37" x14ac:dyDescent="0.2"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  <c r="AF780" s="21"/>
      <c r="AG780" s="21"/>
      <c r="AH780" s="21"/>
      <c r="AI780" s="21"/>
      <c r="AJ780" s="21"/>
      <c r="AK780" s="21"/>
    </row>
    <row r="781" spans="8:37" x14ac:dyDescent="0.2"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  <c r="AE781" s="21"/>
      <c r="AF781" s="21"/>
      <c r="AG781" s="21"/>
      <c r="AH781" s="21"/>
      <c r="AI781" s="21"/>
      <c r="AJ781" s="21"/>
      <c r="AK781" s="21"/>
    </row>
    <row r="782" spans="8:37" x14ac:dyDescent="0.2"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  <c r="AG782" s="21"/>
      <c r="AH782" s="21"/>
      <c r="AI782" s="21"/>
      <c r="AJ782" s="21"/>
      <c r="AK782" s="21"/>
    </row>
    <row r="783" spans="8:37" x14ac:dyDescent="0.2"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  <c r="AE783" s="21"/>
      <c r="AF783" s="21"/>
      <c r="AG783" s="21"/>
      <c r="AH783" s="21"/>
      <c r="AI783" s="21"/>
      <c r="AJ783" s="21"/>
      <c r="AK783" s="21"/>
    </row>
    <row r="784" spans="8:37" x14ac:dyDescent="0.2"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  <c r="AF784" s="21"/>
      <c r="AG784" s="21"/>
      <c r="AH784" s="21"/>
      <c r="AI784" s="21"/>
      <c r="AJ784" s="21"/>
      <c r="AK784" s="21"/>
    </row>
    <row r="785" spans="8:37" x14ac:dyDescent="0.2"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  <c r="AE785" s="21"/>
      <c r="AF785" s="21"/>
      <c r="AG785" s="21"/>
      <c r="AH785" s="21"/>
      <c r="AI785" s="21"/>
      <c r="AJ785" s="21"/>
      <c r="AK785" s="21"/>
    </row>
    <row r="786" spans="8:37" x14ac:dyDescent="0.2"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  <c r="AE786" s="21"/>
      <c r="AF786" s="21"/>
      <c r="AG786" s="21"/>
      <c r="AH786" s="21"/>
      <c r="AI786" s="21"/>
      <c r="AJ786" s="21"/>
      <c r="AK786" s="21"/>
    </row>
    <row r="787" spans="8:37" x14ac:dyDescent="0.2"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  <c r="AE787" s="21"/>
      <c r="AF787" s="21"/>
      <c r="AG787" s="21"/>
      <c r="AH787" s="21"/>
      <c r="AI787" s="21"/>
      <c r="AJ787" s="21"/>
      <c r="AK787" s="21"/>
    </row>
    <row r="788" spans="8:37" x14ac:dyDescent="0.2"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  <c r="AF788" s="21"/>
      <c r="AG788" s="21"/>
      <c r="AH788" s="21"/>
      <c r="AI788" s="21"/>
      <c r="AJ788" s="21"/>
      <c r="AK788" s="21"/>
    </row>
    <row r="789" spans="8:37" x14ac:dyDescent="0.2"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  <c r="AE789" s="21"/>
      <c r="AF789" s="21"/>
      <c r="AG789" s="21"/>
      <c r="AH789" s="21"/>
      <c r="AI789" s="21"/>
      <c r="AJ789" s="21"/>
      <c r="AK789" s="21"/>
    </row>
    <row r="790" spans="8:37" x14ac:dyDescent="0.2"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  <c r="AG790" s="21"/>
      <c r="AH790" s="21"/>
      <c r="AI790" s="21"/>
      <c r="AJ790" s="21"/>
      <c r="AK790" s="21"/>
    </row>
    <row r="791" spans="8:37" x14ac:dyDescent="0.2"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  <c r="AE791" s="21"/>
      <c r="AF791" s="21"/>
      <c r="AG791" s="21"/>
      <c r="AH791" s="21"/>
      <c r="AI791" s="21"/>
      <c r="AJ791" s="21"/>
      <c r="AK791" s="21"/>
    </row>
    <row r="792" spans="8:37" x14ac:dyDescent="0.2"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  <c r="AG792" s="21"/>
      <c r="AH792" s="21"/>
      <c r="AI792" s="21"/>
      <c r="AJ792" s="21"/>
      <c r="AK792" s="21"/>
    </row>
    <row r="793" spans="8:37" x14ac:dyDescent="0.2"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  <c r="AE793" s="21"/>
      <c r="AF793" s="21"/>
      <c r="AG793" s="21"/>
      <c r="AH793" s="21"/>
      <c r="AI793" s="21"/>
      <c r="AJ793" s="21"/>
      <c r="AK793" s="21"/>
    </row>
    <row r="794" spans="8:37" x14ac:dyDescent="0.2"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  <c r="AG794" s="21"/>
      <c r="AH794" s="21"/>
      <c r="AI794" s="21"/>
      <c r="AJ794" s="21"/>
      <c r="AK794" s="21"/>
    </row>
    <row r="795" spans="8:37" x14ac:dyDescent="0.2"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  <c r="AE795" s="21"/>
      <c r="AF795" s="21"/>
      <c r="AG795" s="21"/>
      <c r="AH795" s="21"/>
      <c r="AI795" s="21"/>
      <c r="AJ795" s="21"/>
      <c r="AK795" s="21"/>
    </row>
    <row r="796" spans="8:37" x14ac:dyDescent="0.2"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  <c r="AG796" s="21"/>
      <c r="AH796" s="21"/>
      <c r="AI796" s="21"/>
      <c r="AJ796" s="21"/>
      <c r="AK796" s="21"/>
    </row>
    <row r="797" spans="8:37" x14ac:dyDescent="0.2"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  <c r="AE797" s="21"/>
      <c r="AF797" s="21"/>
      <c r="AG797" s="21"/>
      <c r="AH797" s="21"/>
      <c r="AI797" s="21"/>
      <c r="AJ797" s="21"/>
      <c r="AK797" s="21"/>
    </row>
    <row r="798" spans="8:37" x14ac:dyDescent="0.2"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  <c r="AG798" s="21"/>
      <c r="AH798" s="21"/>
      <c r="AI798" s="21"/>
      <c r="AJ798" s="21"/>
      <c r="AK798" s="21"/>
    </row>
    <row r="799" spans="8:37" x14ac:dyDescent="0.2"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  <c r="AE799" s="21"/>
      <c r="AF799" s="21"/>
      <c r="AG799" s="21"/>
      <c r="AH799" s="21"/>
      <c r="AI799" s="21"/>
      <c r="AJ799" s="21"/>
      <c r="AK799" s="21"/>
    </row>
    <row r="800" spans="8:37" x14ac:dyDescent="0.2"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  <c r="AG800" s="21"/>
      <c r="AH800" s="21"/>
      <c r="AI800" s="21"/>
      <c r="AJ800" s="21"/>
      <c r="AK800" s="21"/>
    </row>
    <row r="801" spans="8:37" x14ac:dyDescent="0.2"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  <c r="AE801" s="21"/>
      <c r="AF801" s="21"/>
      <c r="AG801" s="21"/>
      <c r="AH801" s="21"/>
      <c r="AI801" s="21"/>
      <c r="AJ801" s="21"/>
      <c r="AK801" s="21"/>
    </row>
    <row r="802" spans="8:37" x14ac:dyDescent="0.2"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  <c r="AF802" s="21"/>
      <c r="AG802" s="21"/>
      <c r="AH802" s="21"/>
      <c r="AI802" s="21"/>
      <c r="AJ802" s="21"/>
      <c r="AK802" s="21"/>
    </row>
    <row r="803" spans="8:37" x14ac:dyDescent="0.2"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  <c r="AE803" s="21"/>
      <c r="AF803" s="21"/>
      <c r="AG803" s="21"/>
      <c r="AH803" s="21"/>
      <c r="AI803" s="21"/>
      <c r="AJ803" s="21"/>
      <c r="AK803" s="21"/>
    </row>
    <row r="804" spans="8:37" x14ac:dyDescent="0.2"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  <c r="AF804" s="21"/>
      <c r="AG804" s="21"/>
      <c r="AH804" s="21"/>
      <c r="AI804" s="21"/>
      <c r="AJ804" s="21"/>
      <c r="AK804" s="21"/>
    </row>
    <row r="805" spans="8:37" x14ac:dyDescent="0.2"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  <c r="AE805" s="21"/>
      <c r="AF805" s="21"/>
      <c r="AG805" s="21"/>
      <c r="AH805" s="21"/>
      <c r="AI805" s="21"/>
      <c r="AJ805" s="21"/>
      <c r="AK805" s="21"/>
    </row>
    <row r="806" spans="8:37" x14ac:dyDescent="0.2"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  <c r="AG806" s="21"/>
      <c r="AH806" s="21"/>
      <c r="AI806" s="21"/>
      <c r="AJ806" s="21"/>
      <c r="AK806" s="21"/>
    </row>
    <row r="807" spans="8:37" x14ac:dyDescent="0.2"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  <c r="AE807" s="21"/>
      <c r="AF807" s="21"/>
      <c r="AG807" s="21"/>
      <c r="AH807" s="21"/>
      <c r="AI807" s="21"/>
      <c r="AJ807" s="21"/>
      <c r="AK807" s="21"/>
    </row>
    <row r="808" spans="8:37" x14ac:dyDescent="0.2"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  <c r="AG808" s="21"/>
      <c r="AH808" s="21"/>
      <c r="AI808" s="21"/>
      <c r="AJ808" s="21"/>
      <c r="AK808" s="21"/>
    </row>
    <row r="809" spans="8:37" x14ac:dyDescent="0.2"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  <c r="AF809" s="21"/>
      <c r="AG809" s="21"/>
      <c r="AH809" s="21"/>
      <c r="AI809" s="21"/>
      <c r="AJ809" s="21"/>
      <c r="AK809" s="21"/>
    </row>
    <row r="810" spans="8:37" x14ac:dyDescent="0.2"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  <c r="AG810" s="21"/>
      <c r="AH810" s="21"/>
      <c r="AI810" s="21"/>
      <c r="AJ810" s="21"/>
      <c r="AK810" s="21"/>
    </row>
    <row r="811" spans="8:37" x14ac:dyDescent="0.2"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  <c r="AE811" s="21"/>
      <c r="AF811" s="21"/>
      <c r="AG811" s="21"/>
      <c r="AH811" s="21"/>
      <c r="AI811" s="21"/>
      <c r="AJ811" s="21"/>
      <c r="AK811" s="21"/>
    </row>
    <row r="812" spans="8:37" x14ac:dyDescent="0.2"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  <c r="AG812" s="21"/>
      <c r="AH812" s="21"/>
      <c r="AI812" s="21"/>
      <c r="AJ812" s="21"/>
      <c r="AK812" s="21"/>
    </row>
    <row r="813" spans="8:37" x14ac:dyDescent="0.2"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  <c r="AE813" s="21"/>
      <c r="AF813" s="21"/>
      <c r="AG813" s="21"/>
      <c r="AH813" s="21"/>
      <c r="AI813" s="21"/>
      <c r="AJ813" s="21"/>
      <c r="AK813" s="21"/>
    </row>
    <row r="814" spans="8:37" x14ac:dyDescent="0.2"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  <c r="AF814" s="21"/>
      <c r="AG814" s="21"/>
      <c r="AH814" s="21"/>
      <c r="AI814" s="21"/>
      <c r="AJ814" s="21"/>
      <c r="AK814" s="21"/>
    </row>
    <row r="815" spans="8:37" x14ac:dyDescent="0.2"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  <c r="AE815" s="21"/>
      <c r="AF815" s="21"/>
      <c r="AG815" s="21"/>
      <c r="AH815" s="21"/>
      <c r="AI815" s="21"/>
      <c r="AJ815" s="21"/>
      <c r="AK815" s="21"/>
    </row>
    <row r="816" spans="8:37" x14ac:dyDescent="0.2"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  <c r="AE816" s="21"/>
      <c r="AF816" s="21"/>
      <c r="AG816" s="21"/>
      <c r="AH816" s="21"/>
      <c r="AI816" s="21"/>
      <c r="AJ816" s="21"/>
      <c r="AK816" s="21"/>
    </row>
    <row r="817" spans="8:37" x14ac:dyDescent="0.2"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  <c r="AE817" s="21"/>
      <c r="AF817" s="21"/>
      <c r="AG817" s="21"/>
      <c r="AH817" s="21"/>
      <c r="AI817" s="21"/>
      <c r="AJ817" s="21"/>
      <c r="AK817" s="21"/>
    </row>
    <row r="818" spans="8:37" x14ac:dyDescent="0.2"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  <c r="AF818" s="21"/>
      <c r="AG818" s="21"/>
      <c r="AH818" s="21"/>
      <c r="AI818" s="21"/>
      <c r="AJ818" s="21"/>
      <c r="AK818" s="21"/>
    </row>
    <row r="819" spans="8:37" x14ac:dyDescent="0.2"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  <c r="AE819" s="21"/>
      <c r="AF819" s="21"/>
      <c r="AG819" s="21"/>
      <c r="AH819" s="21"/>
      <c r="AI819" s="21"/>
      <c r="AJ819" s="21"/>
      <c r="AK819" s="21"/>
    </row>
    <row r="820" spans="8:37" x14ac:dyDescent="0.2"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  <c r="AF820" s="21"/>
      <c r="AG820" s="21"/>
      <c r="AH820" s="21"/>
      <c r="AI820" s="21"/>
      <c r="AJ820" s="21"/>
      <c r="AK820" s="21"/>
    </row>
    <row r="821" spans="8:37" x14ac:dyDescent="0.2"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  <c r="AE821" s="21"/>
      <c r="AF821" s="21"/>
      <c r="AG821" s="21"/>
      <c r="AH821" s="21"/>
      <c r="AI821" s="21"/>
      <c r="AJ821" s="21"/>
      <c r="AK821" s="21"/>
    </row>
    <row r="822" spans="8:37" x14ac:dyDescent="0.2"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  <c r="AF822" s="21"/>
      <c r="AG822" s="21"/>
      <c r="AH822" s="21"/>
      <c r="AI822" s="21"/>
      <c r="AJ822" s="21"/>
      <c r="AK822" s="21"/>
    </row>
    <row r="823" spans="8:37" x14ac:dyDescent="0.2"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  <c r="AE823" s="21"/>
      <c r="AF823" s="21"/>
      <c r="AG823" s="21"/>
      <c r="AH823" s="21"/>
      <c r="AI823" s="21"/>
      <c r="AJ823" s="21"/>
      <c r="AK823" s="21"/>
    </row>
    <row r="824" spans="8:37" x14ac:dyDescent="0.2"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  <c r="AG824" s="21"/>
      <c r="AH824" s="21"/>
      <c r="AI824" s="21"/>
      <c r="AJ824" s="21"/>
      <c r="AK824" s="21"/>
    </row>
    <row r="825" spans="8:37" x14ac:dyDescent="0.2"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  <c r="AE825" s="21"/>
      <c r="AF825" s="21"/>
      <c r="AG825" s="21"/>
      <c r="AH825" s="21"/>
      <c r="AI825" s="21"/>
      <c r="AJ825" s="21"/>
      <c r="AK825" s="21"/>
    </row>
    <row r="826" spans="8:37" x14ac:dyDescent="0.2"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  <c r="AF826" s="21"/>
      <c r="AG826" s="21"/>
      <c r="AH826" s="21"/>
      <c r="AI826" s="21"/>
      <c r="AJ826" s="21"/>
      <c r="AK826" s="21"/>
    </row>
    <row r="827" spans="8:37" x14ac:dyDescent="0.2"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  <c r="AE827" s="21"/>
      <c r="AF827" s="21"/>
      <c r="AG827" s="21"/>
      <c r="AH827" s="21"/>
      <c r="AI827" s="21"/>
      <c r="AJ827" s="21"/>
      <c r="AK827" s="21"/>
    </row>
    <row r="828" spans="8:37" x14ac:dyDescent="0.2"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  <c r="AF828" s="21"/>
      <c r="AG828" s="21"/>
      <c r="AH828" s="21"/>
      <c r="AI828" s="21"/>
      <c r="AJ828" s="21"/>
      <c r="AK828" s="21"/>
    </row>
    <row r="829" spans="8:37" x14ac:dyDescent="0.2"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  <c r="AE829" s="21"/>
      <c r="AF829" s="21"/>
      <c r="AG829" s="21"/>
      <c r="AH829" s="21"/>
      <c r="AI829" s="21"/>
      <c r="AJ829" s="21"/>
      <c r="AK829" s="21"/>
    </row>
    <row r="830" spans="8:37" x14ac:dyDescent="0.2"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  <c r="AG830" s="21"/>
      <c r="AH830" s="21"/>
      <c r="AI830" s="21"/>
      <c r="AJ830" s="21"/>
      <c r="AK830" s="21"/>
    </row>
    <row r="831" spans="8:37" x14ac:dyDescent="0.2"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  <c r="AE831" s="21"/>
      <c r="AF831" s="21"/>
      <c r="AG831" s="21"/>
      <c r="AH831" s="21"/>
      <c r="AI831" s="21"/>
      <c r="AJ831" s="21"/>
      <c r="AK831" s="21"/>
    </row>
    <row r="832" spans="8:37" x14ac:dyDescent="0.2"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  <c r="AF832" s="21"/>
      <c r="AG832" s="21"/>
      <c r="AH832" s="21"/>
      <c r="AI832" s="21"/>
      <c r="AJ832" s="21"/>
      <c r="AK832" s="21"/>
    </row>
    <row r="833" spans="8:37" x14ac:dyDescent="0.2"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  <c r="AE833" s="21"/>
      <c r="AF833" s="21"/>
      <c r="AG833" s="21"/>
      <c r="AH833" s="21"/>
      <c r="AI833" s="21"/>
      <c r="AJ833" s="21"/>
      <c r="AK833" s="21"/>
    </row>
    <row r="834" spans="8:37" x14ac:dyDescent="0.2"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  <c r="AE834" s="21"/>
      <c r="AF834" s="21"/>
      <c r="AG834" s="21"/>
      <c r="AH834" s="21"/>
      <c r="AI834" s="21"/>
      <c r="AJ834" s="21"/>
      <c r="AK834" s="21"/>
    </row>
    <row r="835" spans="8:37" x14ac:dyDescent="0.2"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  <c r="AE835" s="21"/>
      <c r="AF835" s="21"/>
      <c r="AG835" s="21"/>
      <c r="AH835" s="21"/>
      <c r="AI835" s="21"/>
      <c r="AJ835" s="21"/>
      <c r="AK835" s="21"/>
    </row>
    <row r="836" spans="8:37" x14ac:dyDescent="0.2"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  <c r="AG836" s="21"/>
      <c r="AH836" s="21"/>
      <c r="AI836" s="21"/>
      <c r="AJ836" s="21"/>
      <c r="AK836" s="21"/>
    </row>
    <row r="837" spans="8:37" x14ac:dyDescent="0.2"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  <c r="AE837" s="21"/>
      <c r="AF837" s="21"/>
      <c r="AG837" s="21"/>
      <c r="AH837" s="21"/>
      <c r="AI837" s="21"/>
      <c r="AJ837" s="21"/>
      <c r="AK837" s="21"/>
    </row>
    <row r="838" spans="8:37" x14ac:dyDescent="0.2"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  <c r="AF838" s="21"/>
      <c r="AG838" s="21"/>
      <c r="AH838" s="21"/>
      <c r="AI838" s="21"/>
      <c r="AJ838" s="21"/>
      <c r="AK838" s="21"/>
    </row>
    <row r="839" spans="8:37" x14ac:dyDescent="0.2"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  <c r="AE839" s="21"/>
      <c r="AF839" s="21"/>
      <c r="AG839" s="21"/>
      <c r="AH839" s="21"/>
      <c r="AI839" s="21"/>
      <c r="AJ839" s="21"/>
      <c r="AK839" s="21"/>
    </row>
    <row r="840" spans="8:37" x14ac:dyDescent="0.2"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  <c r="AF840" s="21"/>
      <c r="AG840" s="21"/>
      <c r="AH840" s="21"/>
      <c r="AI840" s="21"/>
      <c r="AJ840" s="21"/>
      <c r="AK840" s="21"/>
    </row>
    <row r="841" spans="8:37" x14ac:dyDescent="0.2"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  <c r="AE841" s="21"/>
      <c r="AF841" s="21"/>
      <c r="AG841" s="21"/>
      <c r="AH841" s="21"/>
      <c r="AI841" s="21"/>
      <c r="AJ841" s="21"/>
      <c r="AK841" s="21"/>
    </row>
    <row r="842" spans="8:37" x14ac:dyDescent="0.2"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  <c r="AG842" s="21"/>
      <c r="AH842" s="21"/>
      <c r="AI842" s="21"/>
      <c r="AJ842" s="21"/>
      <c r="AK842" s="21"/>
    </row>
    <row r="843" spans="8:37" x14ac:dyDescent="0.2"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  <c r="AE843" s="21"/>
      <c r="AF843" s="21"/>
      <c r="AG843" s="21"/>
      <c r="AH843" s="21"/>
      <c r="AI843" s="21"/>
      <c r="AJ843" s="21"/>
      <c r="AK843" s="21"/>
    </row>
    <row r="844" spans="8:37" x14ac:dyDescent="0.2"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  <c r="AF844" s="21"/>
      <c r="AG844" s="21"/>
      <c r="AH844" s="21"/>
      <c r="AI844" s="21"/>
      <c r="AJ844" s="21"/>
      <c r="AK844" s="21"/>
    </row>
    <row r="845" spans="8:37" x14ac:dyDescent="0.2"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  <c r="AE845" s="21"/>
      <c r="AF845" s="21"/>
      <c r="AG845" s="21"/>
      <c r="AH845" s="21"/>
      <c r="AI845" s="21"/>
      <c r="AJ845" s="21"/>
      <c r="AK845" s="21"/>
    </row>
    <row r="846" spans="8:37" x14ac:dyDescent="0.2"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  <c r="AF846" s="21"/>
      <c r="AG846" s="21"/>
      <c r="AH846" s="21"/>
      <c r="AI846" s="21"/>
      <c r="AJ846" s="21"/>
      <c r="AK846" s="21"/>
    </row>
    <row r="847" spans="8:37" x14ac:dyDescent="0.2"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  <c r="AE847" s="21"/>
      <c r="AF847" s="21"/>
      <c r="AG847" s="21"/>
      <c r="AH847" s="21"/>
      <c r="AI847" s="21"/>
      <c r="AJ847" s="21"/>
      <c r="AK847" s="21"/>
    </row>
    <row r="848" spans="8:37" x14ac:dyDescent="0.2"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  <c r="AG848" s="21"/>
      <c r="AH848" s="21"/>
      <c r="AI848" s="21"/>
      <c r="AJ848" s="21"/>
      <c r="AK848" s="21"/>
    </row>
    <row r="849" spans="8:37" x14ac:dyDescent="0.2"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  <c r="AE849" s="21"/>
      <c r="AF849" s="21"/>
      <c r="AG849" s="21"/>
      <c r="AH849" s="21"/>
      <c r="AI849" s="21"/>
      <c r="AJ849" s="21"/>
      <c r="AK849" s="21"/>
    </row>
    <row r="850" spans="8:37" x14ac:dyDescent="0.2"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  <c r="AG850" s="21"/>
      <c r="AH850" s="21"/>
      <c r="AI850" s="21"/>
      <c r="AJ850" s="21"/>
      <c r="AK850" s="21"/>
    </row>
    <row r="851" spans="8:37" x14ac:dyDescent="0.2"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  <c r="AE851" s="21"/>
      <c r="AF851" s="21"/>
      <c r="AG851" s="21"/>
      <c r="AH851" s="21"/>
      <c r="AI851" s="21"/>
      <c r="AJ851" s="21"/>
      <c r="AK851" s="21"/>
    </row>
    <row r="852" spans="8:37" x14ac:dyDescent="0.2"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  <c r="AG852" s="21"/>
      <c r="AH852" s="21"/>
      <c r="AI852" s="21"/>
      <c r="AJ852" s="21"/>
      <c r="AK852" s="21"/>
    </row>
    <row r="853" spans="8:37" x14ac:dyDescent="0.2"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  <c r="AE853" s="21"/>
      <c r="AF853" s="21"/>
      <c r="AG853" s="21"/>
      <c r="AH853" s="21"/>
      <c r="AI853" s="21"/>
      <c r="AJ853" s="21"/>
      <c r="AK853" s="21"/>
    </row>
    <row r="854" spans="8:37" x14ac:dyDescent="0.2"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  <c r="AG854" s="21"/>
      <c r="AH854" s="21"/>
      <c r="AI854" s="21"/>
      <c r="AJ854" s="21"/>
      <c r="AK854" s="21"/>
    </row>
    <row r="855" spans="8:37" x14ac:dyDescent="0.2"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  <c r="AE855" s="21"/>
      <c r="AF855" s="21"/>
      <c r="AG855" s="21"/>
      <c r="AH855" s="21"/>
      <c r="AI855" s="21"/>
      <c r="AJ855" s="21"/>
      <c r="AK855" s="21"/>
    </row>
    <row r="856" spans="8:37" x14ac:dyDescent="0.2"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  <c r="AG856" s="21"/>
      <c r="AH856" s="21"/>
      <c r="AI856" s="21"/>
      <c r="AJ856" s="21"/>
      <c r="AK856" s="21"/>
    </row>
    <row r="857" spans="8:37" x14ac:dyDescent="0.2"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  <c r="AE857" s="21"/>
      <c r="AF857" s="21"/>
      <c r="AG857" s="21"/>
      <c r="AH857" s="21"/>
      <c r="AI857" s="21"/>
      <c r="AJ857" s="21"/>
      <c r="AK857" s="21"/>
    </row>
    <row r="858" spans="8:37" x14ac:dyDescent="0.2"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  <c r="AG858" s="21"/>
      <c r="AH858" s="21"/>
      <c r="AI858" s="21"/>
      <c r="AJ858" s="21"/>
      <c r="AK858" s="21"/>
    </row>
    <row r="859" spans="8:37" x14ac:dyDescent="0.2"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  <c r="AE859" s="21"/>
      <c r="AF859" s="21"/>
      <c r="AG859" s="21"/>
      <c r="AH859" s="21"/>
      <c r="AI859" s="21"/>
      <c r="AJ859" s="21"/>
      <c r="AK859" s="21"/>
    </row>
    <row r="860" spans="8:37" x14ac:dyDescent="0.2"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  <c r="AG860" s="21"/>
      <c r="AH860" s="21"/>
      <c r="AI860" s="21"/>
      <c r="AJ860" s="21"/>
      <c r="AK860" s="21"/>
    </row>
    <row r="861" spans="8:37" x14ac:dyDescent="0.2"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  <c r="AE861" s="21"/>
      <c r="AF861" s="21"/>
      <c r="AG861" s="21"/>
      <c r="AH861" s="21"/>
      <c r="AI861" s="21"/>
      <c r="AJ861" s="21"/>
      <c r="AK861" s="21"/>
    </row>
    <row r="862" spans="8:37" x14ac:dyDescent="0.2"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  <c r="AG862" s="21"/>
      <c r="AH862" s="21"/>
      <c r="AI862" s="21"/>
      <c r="AJ862" s="21"/>
      <c r="AK862" s="21"/>
    </row>
    <row r="863" spans="8:37" x14ac:dyDescent="0.2"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  <c r="AE863" s="21"/>
      <c r="AF863" s="21"/>
      <c r="AG863" s="21"/>
      <c r="AH863" s="21"/>
      <c r="AI863" s="21"/>
      <c r="AJ863" s="21"/>
      <c r="AK863" s="21"/>
    </row>
    <row r="864" spans="8:37" x14ac:dyDescent="0.2"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  <c r="AG864" s="21"/>
      <c r="AH864" s="21"/>
      <c r="AI864" s="21"/>
      <c r="AJ864" s="21"/>
      <c r="AK864" s="21"/>
    </row>
    <row r="865" spans="8:37" x14ac:dyDescent="0.2"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  <c r="AE865" s="21"/>
      <c r="AF865" s="21"/>
      <c r="AG865" s="21"/>
      <c r="AH865" s="21"/>
      <c r="AI865" s="21"/>
      <c r="AJ865" s="21"/>
      <c r="AK865" s="21"/>
    </row>
    <row r="866" spans="8:37" x14ac:dyDescent="0.2"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  <c r="AG866" s="21"/>
      <c r="AH866" s="21"/>
      <c r="AI866" s="21"/>
      <c r="AJ866" s="21"/>
      <c r="AK866" s="21"/>
    </row>
    <row r="867" spans="8:37" x14ac:dyDescent="0.2"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  <c r="AE867" s="21"/>
      <c r="AF867" s="21"/>
      <c r="AG867" s="21"/>
      <c r="AH867" s="21"/>
      <c r="AI867" s="21"/>
      <c r="AJ867" s="21"/>
      <c r="AK867" s="21"/>
    </row>
    <row r="868" spans="8:37" x14ac:dyDescent="0.2"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  <c r="AF868" s="21"/>
      <c r="AG868" s="21"/>
      <c r="AH868" s="21"/>
      <c r="AI868" s="21"/>
      <c r="AJ868" s="21"/>
      <c r="AK868" s="21"/>
    </row>
    <row r="869" spans="8:37" x14ac:dyDescent="0.2"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  <c r="AE869" s="21"/>
      <c r="AF869" s="21"/>
      <c r="AG869" s="21"/>
      <c r="AH869" s="21"/>
      <c r="AI869" s="21"/>
      <c r="AJ869" s="21"/>
      <c r="AK869" s="21"/>
    </row>
    <row r="870" spans="8:37" x14ac:dyDescent="0.2"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  <c r="AG870" s="21"/>
      <c r="AH870" s="21"/>
      <c r="AI870" s="21"/>
      <c r="AJ870" s="21"/>
      <c r="AK870" s="21"/>
    </row>
    <row r="871" spans="8:37" x14ac:dyDescent="0.2"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  <c r="AE871" s="21"/>
      <c r="AF871" s="21"/>
      <c r="AG871" s="21"/>
      <c r="AH871" s="21"/>
      <c r="AI871" s="21"/>
      <c r="AJ871" s="21"/>
      <c r="AK871" s="21"/>
    </row>
    <row r="872" spans="8:37" x14ac:dyDescent="0.2"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  <c r="AG872" s="21"/>
      <c r="AH872" s="21"/>
      <c r="AI872" s="21"/>
      <c r="AJ872" s="21"/>
      <c r="AK872" s="21"/>
    </row>
    <row r="873" spans="8:37" x14ac:dyDescent="0.2"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  <c r="AE873" s="21"/>
      <c r="AF873" s="21"/>
      <c r="AG873" s="21"/>
      <c r="AH873" s="21"/>
      <c r="AI873" s="21"/>
      <c r="AJ873" s="21"/>
      <c r="AK873" s="21"/>
    </row>
    <row r="874" spans="8:37" x14ac:dyDescent="0.2"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  <c r="AF874" s="21"/>
      <c r="AG874" s="21"/>
      <c r="AH874" s="21"/>
      <c r="AI874" s="21"/>
      <c r="AJ874" s="21"/>
      <c r="AK874" s="21"/>
    </row>
    <row r="875" spans="8:37" x14ac:dyDescent="0.2"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  <c r="AE875" s="21"/>
      <c r="AF875" s="21"/>
      <c r="AG875" s="21"/>
      <c r="AH875" s="21"/>
      <c r="AI875" s="21"/>
      <c r="AJ875" s="21"/>
      <c r="AK875" s="21"/>
    </row>
    <row r="876" spans="8:37" x14ac:dyDescent="0.2"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  <c r="AF876" s="21"/>
      <c r="AG876" s="21"/>
      <c r="AH876" s="21"/>
      <c r="AI876" s="21"/>
      <c r="AJ876" s="21"/>
      <c r="AK876" s="21"/>
    </row>
    <row r="877" spans="8:37" x14ac:dyDescent="0.2"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  <c r="AE877" s="21"/>
      <c r="AF877" s="21"/>
      <c r="AG877" s="21"/>
      <c r="AH877" s="21"/>
      <c r="AI877" s="21"/>
      <c r="AJ877" s="21"/>
      <c r="AK877" s="21"/>
    </row>
    <row r="878" spans="8:37" x14ac:dyDescent="0.2"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  <c r="AG878" s="21"/>
      <c r="AH878" s="21"/>
      <c r="AI878" s="21"/>
      <c r="AJ878" s="21"/>
      <c r="AK878" s="21"/>
    </row>
    <row r="879" spans="8:37" x14ac:dyDescent="0.2"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  <c r="AE879" s="21"/>
      <c r="AF879" s="21"/>
      <c r="AG879" s="21"/>
      <c r="AH879" s="21"/>
      <c r="AI879" s="21"/>
      <c r="AJ879" s="21"/>
      <c r="AK879" s="21"/>
    </row>
    <row r="880" spans="8:37" x14ac:dyDescent="0.2"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  <c r="AF880" s="21"/>
      <c r="AG880" s="21"/>
      <c r="AH880" s="21"/>
      <c r="AI880" s="21"/>
      <c r="AJ880" s="21"/>
      <c r="AK880" s="21"/>
    </row>
    <row r="881" spans="8:37" x14ac:dyDescent="0.2"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  <c r="AE881" s="21"/>
      <c r="AF881" s="21"/>
      <c r="AG881" s="21"/>
      <c r="AH881" s="21"/>
      <c r="AI881" s="21"/>
      <c r="AJ881" s="21"/>
      <c r="AK881" s="21"/>
    </row>
    <row r="882" spans="8:37" x14ac:dyDescent="0.2"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  <c r="AF882" s="21"/>
      <c r="AG882" s="21"/>
      <c r="AH882" s="21"/>
      <c r="AI882" s="21"/>
      <c r="AJ882" s="21"/>
      <c r="AK882" s="21"/>
    </row>
    <row r="883" spans="8:37" x14ac:dyDescent="0.2"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  <c r="AE883" s="21"/>
      <c r="AF883" s="21"/>
      <c r="AG883" s="21"/>
      <c r="AH883" s="21"/>
      <c r="AI883" s="21"/>
      <c r="AJ883" s="21"/>
      <c r="AK883" s="21"/>
    </row>
    <row r="884" spans="8:37" x14ac:dyDescent="0.2"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  <c r="AF884" s="21"/>
      <c r="AG884" s="21"/>
      <c r="AH884" s="21"/>
      <c r="AI884" s="21"/>
      <c r="AJ884" s="21"/>
      <c r="AK884" s="21"/>
    </row>
    <row r="885" spans="8:37" x14ac:dyDescent="0.2"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  <c r="AE885" s="21"/>
      <c r="AF885" s="21"/>
      <c r="AG885" s="21"/>
      <c r="AH885" s="21"/>
      <c r="AI885" s="21"/>
      <c r="AJ885" s="21"/>
      <c r="AK885" s="21"/>
    </row>
    <row r="886" spans="8:37" x14ac:dyDescent="0.2"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  <c r="AF886" s="21"/>
      <c r="AG886" s="21"/>
      <c r="AH886" s="21"/>
      <c r="AI886" s="21"/>
      <c r="AJ886" s="21"/>
      <c r="AK886" s="21"/>
    </row>
    <row r="887" spans="8:37" x14ac:dyDescent="0.2"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  <c r="AE887" s="21"/>
      <c r="AF887" s="21"/>
      <c r="AG887" s="21"/>
      <c r="AH887" s="21"/>
      <c r="AI887" s="21"/>
      <c r="AJ887" s="21"/>
      <c r="AK887" s="21"/>
    </row>
    <row r="888" spans="8:37" x14ac:dyDescent="0.2"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  <c r="AF888" s="21"/>
      <c r="AG888" s="21"/>
      <c r="AH888" s="21"/>
      <c r="AI888" s="21"/>
      <c r="AJ888" s="21"/>
      <c r="AK888" s="21"/>
    </row>
    <row r="889" spans="8:37" x14ac:dyDescent="0.2"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  <c r="AE889" s="21"/>
      <c r="AF889" s="21"/>
      <c r="AG889" s="21"/>
      <c r="AH889" s="21"/>
      <c r="AI889" s="21"/>
      <c r="AJ889" s="21"/>
      <c r="AK889" s="21"/>
    </row>
    <row r="890" spans="8:37" x14ac:dyDescent="0.2"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  <c r="AF890" s="21"/>
      <c r="AG890" s="21"/>
      <c r="AH890" s="21"/>
      <c r="AI890" s="21"/>
      <c r="AJ890" s="21"/>
      <c r="AK890" s="21"/>
    </row>
    <row r="891" spans="8:37" x14ac:dyDescent="0.2"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  <c r="AE891" s="21"/>
      <c r="AF891" s="21"/>
      <c r="AG891" s="21"/>
      <c r="AH891" s="21"/>
      <c r="AI891" s="21"/>
      <c r="AJ891" s="21"/>
      <c r="AK891" s="21"/>
    </row>
    <row r="892" spans="8:37" x14ac:dyDescent="0.2"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  <c r="AF892" s="21"/>
      <c r="AG892" s="21"/>
      <c r="AH892" s="21"/>
      <c r="AI892" s="21"/>
      <c r="AJ892" s="21"/>
      <c r="AK892" s="21"/>
    </row>
    <row r="893" spans="8:37" x14ac:dyDescent="0.2"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  <c r="AE893" s="21"/>
      <c r="AF893" s="21"/>
      <c r="AG893" s="21"/>
      <c r="AH893" s="21"/>
      <c r="AI893" s="21"/>
      <c r="AJ893" s="21"/>
      <c r="AK893" s="21"/>
    </row>
    <row r="894" spans="8:37" x14ac:dyDescent="0.2"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  <c r="AE894" s="21"/>
      <c r="AF894" s="21"/>
      <c r="AG894" s="21"/>
      <c r="AH894" s="21"/>
      <c r="AI894" s="21"/>
      <c r="AJ894" s="21"/>
      <c r="AK894" s="21"/>
    </row>
    <row r="895" spans="8:37" x14ac:dyDescent="0.2"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  <c r="AE895" s="21"/>
      <c r="AF895" s="21"/>
      <c r="AG895" s="21"/>
      <c r="AH895" s="21"/>
      <c r="AI895" s="21"/>
      <c r="AJ895" s="21"/>
      <c r="AK895" s="21"/>
    </row>
    <row r="896" spans="8:37" x14ac:dyDescent="0.2"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  <c r="AF896" s="21"/>
      <c r="AG896" s="21"/>
      <c r="AH896" s="21"/>
      <c r="AI896" s="21"/>
      <c r="AJ896" s="21"/>
      <c r="AK896" s="21"/>
    </row>
    <row r="897" spans="8:37" x14ac:dyDescent="0.2"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  <c r="AE897" s="21"/>
      <c r="AF897" s="21"/>
      <c r="AG897" s="21"/>
      <c r="AH897" s="21"/>
      <c r="AI897" s="21"/>
      <c r="AJ897" s="21"/>
      <c r="AK897" s="21"/>
    </row>
    <row r="898" spans="8:37" x14ac:dyDescent="0.2"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  <c r="AE898" s="21"/>
      <c r="AF898" s="21"/>
      <c r="AG898" s="21"/>
      <c r="AH898" s="21"/>
      <c r="AI898" s="21"/>
      <c r="AJ898" s="21"/>
      <c r="AK898" s="21"/>
    </row>
    <row r="899" spans="8:37" x14ac:dyDescent="0.2"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  <c r="AE899" s="21"/>
      <c r="AF899" s="21"/>
      <c r="AG899" s="21"/>
      <c r="AH899" s="21"/>
      <c r="AI899" s="21"/>
      <c r="AJ899" s="21"/>
      <c r="AK899" s="21"/>
    </row>
    <row r="900" spans="8:37" x14ac:dyDescent="0.2"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  <c r="AF900" s="21"/>
      <c r="AG900" s="21"/>
      <c r="AH900" s="21"/>
      <c r="AI900" s="21"/>
      <c r="AJ900" s="21"/>
      <c r="AK900" s="21"/>
    </row>
    <row r="901" spans="8:37" x14ac:dyDescent="0.2"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  <c r="AE901" s="21"/>
      <c r="AF901" s="21"/>
      <c r="AG901" s="21"/>
      <c r="AH901" s="21"/>
      <c r="AI901" s="21"/>
      <c r="AJ901" s="21"/>
      <c r="AK901" s="21"/>
    </row>
    <row r="902" spans="8:37" x14ac:dyDescent="0.2"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  <c r="AF902" s="21"/>
      <c r="AG902" s="21"/>
      <c r="AH902" s="21"/>
      <c r="AI902" s="21"/>
      <c r="AJ902" s="21"/>
      <c r="AK902" s="21"/>
    </row>
    <row r="903" spans="8:37" x14ac:dyDescent="0.2"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  <c r="AE903" s="21"/>
      <c r="AF903" s="21"/>
      <c r="AG903" s="21"/>
      <c r="AH903" s="21"/>
      <c r="AI903" s="21"/>
      <c r="AJ903" s="21"/>
      <c r="AK903" s="21"/>
    </row>
    <row r="904" spans="8:37" x14ac:dyDescent="0.2"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  <c r="AF904" s="21"/>
      <c r="AG904" s="21"/>
      <c r="AH904" s="21"/>
      <c r="AI904" s="21"/>
      <c r="AJ904" s="21"/>
      <c r="AK904" s="21"/>
    </row>
    <row r="905" spans="8:37" x14ac:dyDescent="0.2"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  <c r="AE905" s="21"/>
      <c r="AF905" s="21"/>
      <c r="AG905" s="21"/>
      <c r="AH905" s="21"/>
      <c r="AI905" s="21"/>
      <c r="AJ905" s="21"/>
      <c r="AK905" s="21"/>
    </row>
    <row r="906" spans="8:37" x14ac:dyDescent="0.2"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  <c r="AF906" s="21"/>
      <c r="AG906" s="21"/>
      <c r="AH906" s="21"/>
      <c r="AI906" s="21"/>
      <c r="AJ906" s="21"/>
      <c r="AK906" s="21"/>
    </row>
    <row r="907" spans="8:37" x14ac:dyDescent="0.2"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  <c r="AE907" s="21"/>
      <c r="AF907" s="21"/>
      <c r="AG907" s="21"/>
      <c r="AH907" s="21"/>
      <c r="AI907" s="21"/>
      <c r="AJ907" s="21"/>
      <c r="AK907" s="21"/>
    </row>
    <row r="908" spans="8:37" x14ac:dyDescent="0.2"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  <c r="AF908" s="21"/>
      <c r="AG908" s="21"/>
      <c r="AH908" s="21"/>
      <c r="AI908" s="21"/>
      <c r="AJ908" s="21"/>
      <c r="AK908" s="21"/>
    </row>
    <row r="909" spans="8:37" x14ac:dyDescent="0.2"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  <c r="AE909" s="21"/>
      <c r="AF909" s="21"/>
      <c r="AG909" s="21"/>
      <c r="AH909" s="21"/>
      <c r="AI909" s="21"/>
      <c r="AJ909" s="21"/>
      <c r="AK909" s="21"/>
    </row>
    <row r="910" spans="8:37" x14ac:dyDescent="0.2"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  <c r="AE910" s="21"/>
      <c r="AF910" s="21"/>
      <c r="AG910" s="21"/>
      <c r="AH910" s="21"/>
      <c r="AI910" s="21"/>
      <c r="AJ910" s="21"/>
      <c r="AK910" s="21"/>
    </row>
    <row r="911" spans="8:37" x14ac:dyDescent="0.2"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  <c r="AE911" s="21"/>
      <c r="AF911" s="21"/>
      <c r="AG911" s="21"/>
      <c r="AH911" s="21"/>
      <c r="AI911" s="21"/>
      <c r="AJ911" s="21"/>
      <c r="AK911" s="21"/>
    </row>
    <row r="912" spans="8:37" x14ac:dyDescent="0.2"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  <c r="AE912" s="21"/>
      <c r="AF912" s="21"/>
      <c r="AG912" s="21"/>
      <c r="AH912" s="21"/>
      <c r="AI912" s="21"/>
      <c r="AJ912" s="21"/>
      <c r="AK912" s="21"/>
    </row>
    <row r="913" spans="8:37" x14ac:dyDescent="0.2"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  <c r="AE913" s="21"/>
      <c r="AF913" s="21"/>
      <c r="AG913" s="21"/>
      <c r="AH913" s="21"/>
      <c r="AI913" s="21"/>
      <c r="AJ913" s="21"/>
      <c r="AK913" s="21"/>
    </row>
    <row r="914" spans="8:37" x14ac:dyDescent="0.2"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  <c r="AE914" s="21"/>
      <c r="AF914" s="21"/>
      <c r="AG914" s="21"/>
      <c r="AH914" s="21"/>
      <c r="AI914" s="21"/>
      <c r="AJ914" s="21"/>
      <c r="AK914" s="21"/>
    </row>
    <row r="915" spans="8:37" x14ac:dyDescent="0.2"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  <c r="AE915" s="21"/>
      <c r="AF915" s="21"/>
      <c r="AG915" s="21"/>
      <c r="AH915" s="21"/>
      <c r="AI915" s="21"/>
      <c r="AJ915" s="21"/>
      <c r="AK915" s="21"/>
    </row>
    <row r="916" spans="8:37" x14ac:dyDescent="0.2"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  <c r="AE916" s="21"/>
      <c r="AF916" s="21"/>
      <c r="AG916" s="21"/>
      <c r="AH916" s="21"/>
      <c r="AI916" s="21"/>
      <c r="AJ916" s="21"/>
      <c r="AK916" s="21"/>
    </row>
    <row r="917" spans="8:37" x14ac:dyDescent="0.2"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  <c r="AE917" s="21"/>
      <c r="AF917" s="21"/>
      <c r="AG917" s="21"/>
      <c r="AH917" s="21"/>
      <c r="AI917" s="21"/>
      <c r="AJ917" s="21"/>
      <c r="AK917" s="21"/>
    </row>
    <row r="918" spans="8:37" x14ac:dyDescent="0.2"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  <c r="AJ918" s="21"/>
      <c r="AK918" s="21"/>
    </row>
    <row r="919" spans="8:37" x14ac:dyDescent="0.2"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  <c r="AE919" s="21"/>
      <c r="AF919" s="21"/>
      <c r="AG919" s="21"/>
      <c r="AH919" s="21"/>
      <c r="AI919" s="21"/>
      <c r="AJ919" s="21"/>
      <c r="AK919" s="21"/>
    </row>
    <row r="920" spans="8:37" x14ac:dyDescent="0.2"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  <c r="AF920" s="21"/>
      <c r="AG920" s="21"/>
      <c r="AH920" s="21"/>
      <c r="AI920" s="21"/>
      <c r="AJ920" s="21"/>
      <c r="AK920" s="21"/>
    </row>
    <row r="921" spans="8:37" x14ac:dyDescent="0.2"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  <c r="AE921" s="21"/>
      <c r="AF921" s="21"/>
      <c r="AG921" s="21"/>
      <c r="AH921" s="21"/>
      <c r="AI921" s="21"/>
      <c r="AJ921" s="21"/>
      <c r="AK921" s="21"/>
    </row>
    <row r="922" spans="8:37" x14ac:dyDescent="0.2"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  <c r="AE922" s="21"/>
      <c r="AF922" s="21"/>
      <c r="AG922" s="21"/>
      <c r="AH922" s="21"/>
      <c r="AI922" s="21"/>
      <c r="AJ922" s="21"/>
      <c r="AK922" s="21"/>
    </row>
    <row r="923" spans="8:37" x14ac:dyDescent="0.2"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  <c r="AE923" s="21"/>
      <c r="AF923" s="21"/>
      <c r="AG923" s="21"/>
      <c r="AH923" s="21"/>
      <c r="AI923" s="21"/>
      <c r="AJ923" s="21"/>
      <c r="AK923" s="21"/>
    </row>
    <row r="924" spans="8:37" x14ac:dyDescent="0.2"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  <c r="AE924" s="21"/>
      <c r="AF924" s="21"/>
      <c r="AG924" s="21"/>
      <c r="AH924" s="21"/>
      <c r="AI924" s="21"/>
      <c r="AJ924" s="21"/>
      <c r="AK924" s="21"/>
    </row>
    <row r="925" spans="8:37" x14ac:dyDescent="0.2"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  <c r="AE925" s="21"/>
      <c r="AF925" s="21"/>
      <c r="AG925" s="21"/>
      <c r="AH925" s="21"/>
      <c r="AI925" s="21"/>
      <c r="AJ925" s="21"/>
      <c r="AK925" s="21"/>
    </row>
    <row r="926" spans="8:37" x14ac:dyDescent="0.2"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  <c r="AE926" s="21"/>
      <c r="AF926" s="21"/>
      <c r="AG926" s="21"/>
      <c r="AH926" s="21"/>
      <c r="AI926" s="21"/>
      <c r="AJ926" s="21"/>
      <c r="AK926" s="21"/>
    </row>
    <row r="927" spans="8:37" x14ac:dyDescent="0.2"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  <c r="AE927" s="21"/>
      <c r="AF927" s="21"/>
      <c r="AG927" s="21"/>
      <c r="AH927" s="21"/>
      <c r="AI927" s="21"/>
      <c r="AJ927" s="21"/>
      <c r="AK927" s="21"/>
    </row>
    <row r="928" spans="8:37" x14ac:dyDescent="0.2"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  <c r="AE928" s="21"/>
      <c r="AF928" s="21"/>
      <c r="AG928" s="21"/>
      <c r="AH928" s="21"/>
      <c r="AI928" s="21"/>
      <c r="AJ928" s="21"/>
      <c r="AK928" s="21"/>
    </row>
    <row r="929" spans="8:37" x14ac:dyDescent="0.2"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  <c r="AE929" s="21"/>
      <c r="AF929" s="21"/>
      <c r="AG929" s="21"/>
      <c r="AH929" s="21"/>
      <c r="AI929" s="21"/>
      <c r="AJ929" s="21"/>
      <c r="AK929" s="21"/>
    </row>
    <row r="930" spans="8:37" x14ac:dyDescent="0.2"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  <c r="AE930" s="21"/>
      <c r="AF930" s="21"/>
      <c r="AG930" s="21"/>
      <c r="AH930" s="21"/>
      <c r="AI930" s="21"/>
      <c r="AJ930" s="21"/>
      <c r="AK930" s="21"/>
    </row>
    <row r="931" spans="8:37" x14ac:dyDescent="0.2"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  <c r="AE931" s="21"/>
      <c r="AF931" s="21"/>
      <c r="AG931" s="21"/>
      <c r="AH931" s="21"/>
      <c r="AI931" s="21"/>
      <c r="AJ931" s="21"/>
      <c r="AK931" s="21"/>
    </row>
    <row r="932" spans="8:37" x14ac:dyDescent="0.2"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  <c r="AE932" s="21"/>
      <c r="AF932" s="21"/>
      <c r="AG932" s="21"/>
      <c r="AH932" s="21"/>
      <c r="AI932" s="21"/>
      <c r="AJ932" s="21"/>
      <c r="AK932" s="21"/>
    </row>
    <row r="933" spans="8:37" x14ac:dyDescent="0.2"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  <c r="AE933" s="21"/>
      <c r="AF933" s="21"/>
      <c r="AG933" s="21"/>
      <c r="AH933" s="21"/>
      <c r="AI933" s="21"/>
      <c r="AJ933" s="21"/>
      <c r="AK933" s="21"/>
    </row>
    <row r="934" spans="8:37" x14ac:dyDescent="0.2"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  <c r="AE934" s="21"/>
      <c r="AF934" s="21"/>
      <c r="AG934" s="21"/>
      <c r="AH934" s="21"/>
      <c r="AI934" s="21"/>
      <c r="AJ934" s="21"/>
      <c r="AK934" s="21"/>
    </row>
    <row r="935" spans="8:37" x14ac:dyDescent="0.2"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  <c r="AE935" s="21"/>
      <c r="AF935" s="21"/>
      <c r="AG935" s="21"/>
      <c r="AH935" s="21"/>
      <c r="AI935" s="21"/>
      <c r="AJ935" s="21"/>
      <c r="AK935" s="21"/>
    </row>
    <row r="936" spans="8:37" x14ac:dyDescent="0.2"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  <c r="AG936" s="21"/>
      <c r="AH936" s="21"/>
      <c r="AI936" s="21"/>
      <c r="AJ936" s="21"/>
      <c r="AK936" s="21"/>
    </row>
    <row r="937" spans="8:37" x14ac:dyDescent="0.2"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  <c r="AE937" s="21"/>
      <c r="AF937" s="21"/>
      <c r="AG937" s="21"/>
      <c r="AH937" s="21"/>
      <c r="AI937" s="21"/>
      <c r="AJ937" s="21"/>
      <c r="AK937" s="21"/>
    </row>
    <row r="938" spans="8:37" x14ac:dyDescent="0.2"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  <c r="AG938" s="21"/>
      <c r="AH938" s="21"/>
      <c r="AI938" s="21"/>
      <c r="AJ938" s="21"/>
      <c r="AK938" s="21"/>
    </row>
    <row r="939" spans="8:37" x14ac:dyDescent="0.2"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  <c r="AE939" s="21"/>
      <c r="AF939" s="21"/>
      <c r="AG939" s="21"/>
      <c r="AH939" s="21"/>
      <c r="AI939" s="21"/>
      <c r="AJ939" s="21"/>
      <c r="AK939" s="21"/>
    </row>
    <row r="940" spans="8:37" x14ac:dyDescent="0.2"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  <c r="AE940" s="21"/>
      <c r="AF940" s="21"/>
      <c r="AG940" s="21"/>
      <c r="AH940" s="21"/>
      <c r="AI940" s="21"/>
      <c r="AJ940" s="21"/>
      <c r="AK940" s="21"/>
    </row>
    <row r="941" spans="8:37" x14ac:dyDescent="0.2"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  <c r="AE941" s="21"/>
      <c r="AF941" s="21"/>
      <c r="AG941" s="21"/>
      <c r="AH941" s="21"/>
      <c r="AI941" s="21"/>
      <c r="AJ941" s="21"/>
      <c r="AK941" s="21"/>
    </row>
    <row r="942" spans="8:37" x14ac:dyDescent="0.2"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  <c r="AE942" s="21"/>
      <c r="AF942" s="21"/>
      <c r="AG942" s="21"/>
      <c r="AH942" s="21"/>
      <c r="AI942" s="21"/>
      <c r="AJ942" s="21"/>
      <c r="AK942" s="21"/>
    </row>
    <row r="943" spans="8:37" x14ac:dyDescent="0.2"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  <c r="AE943" s="21"/>
      <c r="AF943" s="21"/>
      <c r="AG943" s="21"/>
      <c r="AH943" s="21"/>
      <c r="AI943" s="21"/>
      <c r="AJ943" s="21"/>
      <c r="AK943" s="21"/>
    </row>
    <row r="944" spans="8:37" x14ac:dyDescent="0.2"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  <c r="AF944" s="21"/>
      <c r="AG944" s="21"/>
      <c r="AH944" s="21"/>
      <c r="AI944" s="21"/>
      <c r="AJ944" s="21"/>
      <c r="AK944" s="21"/>
    </row>
    <row r="945" spans="8:37" x14ac:dyDescent="0.2"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  <c r="AE945" s="21"/>
      <c r="AF945" s="21"/>
      <c r="AG945" s="21"/>
      <c r="AH945" s="21"/>
      <c r="AI945" s="21"/>
      <c r="AJ945" s="21"/>
      <c r="AK945" s="21"/>
    </row>
    <row r="946" spans="8:37" x14ac:dyDescent="0.2"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  <c r="AE946" s="21"/>
      <c r="AF946" s="21"/>
      <c r="AG946" s="21"/>
      <c r="AH946" s="21"/>
      <c r="AI946" s="21"/>
      <c r="AJ946" s="21"/>
      <c r="AK946" s="21"/>
    </row>
    <row r="947" spans="8:37" x14ac:dyDescent="0.2"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  <c r="AE947" s="21"/>
      <c r="AF947" s="21"/>
      <c r="AG947" s="21"/>
      <c r="AH947" s="21"/>
      <c r="AI947" s="21"/>
      <c r="AJ947" s="21"/>
      <c r="AK947" s="21"/>
    </row>
    <row r="948" spans="8:37" x14ac:dyDescent="0.2"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  <c r="AE948" s="21"/>
      <c r="AF948" s="21"/>
      <c r="AG948" s="21"/>
      <c r="AH948" s="21"/>
      <c r="AI948" s="21"/>
      <c r="AJ948" s="21"/>
      <c r="AK948" s="21"/>
    </row>
    <row r="949" spans="8:37" x14ac:dyDescent="0.2"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  <c r="AE949" s="21"/>
      <c r="AF949" s="21"/>
      <c r="AG949" s="21"/>
      <c r="AH949" s="21"/>
      <c r="AI949" s="21"/>
      <c r="AJ949" s="21"/>
      <c r="AK949" s="21"/>
    </row>
    <row r="950" spans="8:37" x14ac:dyDescent="0.2"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  <c r="AE950" s="21"/>
      <c r="AF950" s="21"/>
      <c r="AG950" s="21"/>
      <c r="AH950" s="21"/>
      <c r="AI950" s="21"/>
      <c r="AJ950" s="21"/>
      <c r="AK950" s="21"/>
    </row>
    <row r="951" spans="8:37" x14ac:dyDescent="0.2"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  <c r="AE951" s="21"/>
      <c r="AF951" s="21"/>
      <c r="AG951" s="21"/>
      <c r="AH951" s="21"/>
      <c r="AI951" s="21"/>
      <c r="AJ951" s="21"/>
      <c r="AK951" s="21"/>
    </row>
    <row r="952" spans="8:37" x14ac:dyDescent="0.2"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  <c r="AE952" s="21"/>
      <c r="AF952" s="21"/>
      <c r="AG952" s="21"/>
      <c r="AH952" s="21"/>
      <c r="AI952" s="21"/>
      <c r="AJ952" s="21"/>
      <c r="AK952" s="21"/>
    </row>
    <row r="953" spans="8:37" x14ac:dyDescent="0.2"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  <c r="AE953" s="21"/>
      <c r="AF953" s="21"/>
      <c r="AG953" s="21"/>
      <c r="AH953" s="21"/>
      <c r="AI953" s="21"/>
      <c r="AJ953" s="21"/>
      <c r="AK953" s="21"/>
    </row>
    <row r="954" spans="8:37" x14ac:dyDescent="0.2"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  <c r="AE954" s="21"/>
      <c r="AF954" s="21"/>
      <c r="AG954" s="21"/>
      <c r="AH954" s="21"/>
      <c r="AI954" s="21"/>
      <c r="AJ954" s="21"/>
      <c r="AK954" s="21"/>
    </row>
    <row r="955" spans="8:37" x14ac:dyDescent="0.2"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  <c r="AE955" s="21"/>
      <c r="AF955" s="21"/>
      <c r="AG955" s="21"/>
      <c r="AH955" s="21"/>
      <c r="AI955" s="21"/>
      <c r="AJ955" s="21"/>
      <c r="AK955" s="21"/>
    </row>
    <row r="956" spans="8:37" x14ac:dyDescent="0.2"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  <c r="AE956" s="21"/>
      <c r="AF956" s="21"/>
      <c r="AG956" s="21"/>
      <c r="AH956" s="21"/>
      <c r="AI956" s="21"/>
      <c r="AJ956" s="21"/>
      <c r="AK956" s="21"/>
    </row>
    <row r="957" spans="8:37" x14ac:dyDescent="0.2"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  <c r="AE957" s="21"/>
      <c r="AF957" s="21"/>
      <c r="AG957" s="21"/>
      <c r="AH957" s="21"/>
      <c r="AI957" s="21"/>
      <c r="AJ957" s="21"/>
      <c r="AK957" s="21"/>
    </row>
    <row r="958" spans="8:37" x14ac:dyDescent="0.2"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  <c r="AE958" s="21"/>
      <c r="AF958" s="21"/>
      <c r="AG958" s="21"/>
      <c r="AH958" s="21"/>
      <c r="AI958" s="21"/>
      <c r="AJ958" s="21"/>
      <c r="AK958" s="21"/>
    </row>
    <row r="959" spans="8:37" x14ac:dyDescent="0.2"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  <c r="AE959" s="21"/>
      <c r="AF959" s="21"/>
      <c r="AG959" s="21"/>
      <c r="AH959" s="21"/>
      <c r="AI959" s="21"/>
      <c r="AJ959" s="21"/>
      <c r="AK959" s="21"/>
    </row>
    <row r="960" spans="8:37" x14ac:dyDescent="0.2"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  <c r="AE960" s="21"/>
      <c r="AF960" s="21"/>
      <c r="AG960" s="21"/>
      <c r="AH960" s="21"/>
      <c r="AI960" s="21"/>
      <c r="AJ960" s="21"/>
      <c r="AK960" s="21"/>
    </row>
    <row r="961" spans="8:37" x14ac:dyDescent="0.2"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  <c r="AE961" s="21"/>
      <c r="AF961" s="21"/>
      <c r="AG961" s="21"/>
      <c r="AH961" s="21"/>
      <c r="AI961" s="21"/>
      <c r="AJ961" s="21"/>
      <c r="AK961" s="21"/>
    </row>
    <row r="962" spans="8:37" x14ac:dyDescent="0.2"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  <c r="AE962" s="21"/>
      <c r="AF962" s="21"/>
      <c r="AG962" s="21"/>
      <c r="AH962" s="21"/>
      <c r="AI962" s="21"/>
      <c r="AJ962" s="21"/>
      <c r="AK962" s="21"/>
    </row>
    <row r="963" spans="8:37" x14ac:dyDescent="0.2"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  <c r="AE963" s="21"/>
      <c r="AF963" s="21"/>
      <c r="AG963" s="21"/>
      <c r="AH963" s="21"/>
      <c r="AI963" s="21"/>
      <c r="AJ963" s="21"/>
      <c r="AK963" s="21"/>
    </row>
    <row r="964" spans="8:37" x14ac:dyDescent="0.2"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  <c r="AE964" s="21"/>
      <c r="AF964" s="21"/>
      <c r="AG964" s="21"/>
      <c r="AH964" s="21"/>
      <c r="AI964" s="21"/>
      <c r="AJ964" s="21"/>
      <c r="AK964" s="21"/>
    </row>
    <row r="965" spans="8:37" x14ac:dyDescent="0.2"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  <c r="AE965" s="21"/>
      <c r="AF965" s="21"/>
      <c r="AG965" s="21"/>
      <c r="AH965" s="21"/>
      <c r="AI965" s="21"/>
      <c r="AJ965" s="21"/>
      <c r="AK965" s="21"/>
    </row>
    <row r="966" spans="8:37" x14ac:dyDescent="0.2"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  <c r="AE966" s="21"/>
      <c r="AF966" s="21"/>
      <c r="AG966" s="21"/>
      <c r="AH966" s="21"/>
      <c r="AI966" s="21"/>
      <c r="AJ966" s="21"/>
      <c r="AK966" s="21"/>
    </row>
    <row r="967" spans="8:37" x14ac:dyDescent="0.2"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  <c r="AE967" s="21"/>
      <c r="AF967" s="21"/>
      <c r="AG967" s="21"/>
      <c r="AH967" s="21"/>
      <c r="AI967" s="21"/>
      <c r="AJ967" s="21"/>
      <c r="AK967" s="21"/>
    </row>
    <row r="968" spans="8:37" x14ac:dyDescent="0.2"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  <c r="AE968" s="21"/>
      <c r="AF968" s="21"/>
      <c r="AG968" s="21"/>
      <c r="AH968" s="21"/>
      <c r="AI968" s="21"/>
      <c r="AJ968" s="21"/>
      <c r="AK968" s="21"/>
    </row>
    <row r="969" spans="8:37" x14ac:dyDescent="0.2"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  <c r="AE969" s="21"/>
      <c r="AF969" s="21"/>
      <c r="AG969" s="21"/>
      <c r="AH969" s="21"/>
      <c r="AI969" s="21"/>
      <c r="AJ969" s="21"/>
      <c r="AK969" s="21"/>
    </row>
    <row r="970" spans="8:37" x14ac:dyDescent="0.2"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  <c r="AE970" s="21"/>
      <c r="AF970" s="21"/>
      <c r="AG970" s="21"/>
      <c r="AH970" s="21"/>
      <c r="AI970" s="21"/>
      <c r="AJ970" s="21"/>
      <c r="AK970" s="21"/>
    </row>
    <row r="971" spans="8:37" x14ac:dyDescent="0.2"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  <c r="AE971" s="21"/>
      <c r="AF971" s="21"/>
      <c r="AG971" s="21"/>
      <c r="AH971" s="21"/>
      <c r="AI971" s="21"/>
      <c r="AJ971" s="21"/>
      <c r="AK971" s="21"/>
    </row>
    <row r="972" spans="8:37" x14ac:dyDescent="0.2"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  <c r="AE972" s="21"/>
      <c r="AF972" s="21"/>
      <c r="AG972" s="21"/>
      <c r="AH972" s="21"/>
      <c r="AI972" s="21"/>
      <c r="AJ972" s="21"/>
      <c r="AK972" s="21"/>
    </row>
    <row r="973" spans="8:37" x14ac:dyDescent="0.2"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  <c r="AE973" s="21"/>
      <c r="AF973" s="21"/>
      <c r="AG973" s="21"/>
      <c r="AH973" s="21"/>
      <c r="AI973" s="21"/>
      <c r="AJ973" s="21"/>
      <c r="AK973" s="21"/>
    </row>
    <row r="974" spans="8:37" x14ac:dyDescent="0.2"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  <c r="AE974" s="21"/>
      <c r="AF974" s="21"/>
      <c r="AG974" s="21"/>
      <c r="AH974" s="21"/>
      <c r="AI974" s="21"/>
      <c r="AJ974" s="21"/>
      <c r="AK974" s="21"/>
    </row>
    <row r="975" spans="8:37" x14ac:dyDescent="0.2"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  <c r="AE975" s="21"/>
      <c r="AF975" s="21"/>
      <c r="AG975" s="21"/>
      <c r="AH975" s="21"/>
      <c r="AI975" s="21"/>
      <c r="AJ975" s="21"/>
      <c r="AK975" s="21"/>
    </row>
    <row r="976" spans="8:37" x14ac:dyDescent="0.2"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  <c r="AE976" s="21"/>
      <c r="AF976" s="21"/>
      <c r="AG976" s="21"/>
      <c r="AH976" s="21"/>
      <c r="AI976" s="21"/>
      <c r="AJ976" s="21"/>
      <c r="AK976" s="21"/>
    </row>
    <row r="977" spans="8:37" x14ac:dyDescent="0.2"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  <c r="AE977" s="21"/>
      <c r="AF977" s="21"/>
      <c r="AG977" s="21"/>
      <c r="AH977" s="21"/>
      <c r="AI977" s="21"/>
      <c r="AJ977" s="21"/>
      <c r="AK977" s="21"/>
    </row>
    <row r="978" spans="8:37" x14ac:dyDescent="0.2"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  <c r="AE978" s="21"/>
      <c r="AF978" s="21"/>
      <c r="AG978" s="21"/>
      <c r="AH978" s="21"/>
      <c r="AI978" s="21"/>
      <c r="AJ978" s="21"/>
      <c r="AK978" s="21"/>
    </row>
    <row r="979" spans="8:37" x14ac:dyDescent="0.2"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  <c r="AE979" s="21"/>
      <c r="AF979" s="21"/>
      <c r="AG979" s="21"/>
      <c r="AH979" s="21"/>
      <c r="AI979" s="21"/>
      <c r="AJ979" s="21"/>
      <c r="AK979" s="21"/>
    </row>
    <row r="980" spans="8:37" x14ac:dyDescent="0.2"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  <c r="AE980" s="21"/>
      <c r="AF980" s="21"/>
      <c r="AG980" s="21"/>
      <c r="AH980" s="21"/>
      <c r="AI980" s="21"/>
      <c r="AJ980" s="21"/>
      <c r="AK980" s="21"/>
    </row>
    <row r="981" spans="8:37" x14ac:dyDescent="0.2"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  <c r="AE981" s="21"/>
      <c r="AF981" s="21"/>
      <c r="AG981" s="21"/>
      <c r="AH981" s="21"/>
      <c r="AI981" s="21"/>
      <c r="AJ981" s="21"/>
      <c r="AK981" s="21"/>
    </row>
    <row r="982" spans="8:37" x14ac:dyDescent="0.2"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  <c r="AE982" s="21"/>
      <c r="AF982" s="21"/>
      <c r="AG982" s="21"/>
      <c r="AH982" s="21"/>
      <c r="AI982" s="21"/>
      <c r="AJ982" s="21"/>
      <c r="AK982" s="21"/>
    </row>
    <row r="983" spans="8:37" x14ac:dyDescent="0.2"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  <c r="AE983" s="21"/>
      <c r="AF983" s="21"/>
      <c r="AG983" s="21"/>
      <c r="AH983" s="21"/>
      <c r="AI983" s="21"/>
      <c r="AJ983" s="21"/>
      <c r="AK983" s="21"/>
    </row>
    <row r="984" spans="8:37" x14ac:dyDescent="0.2"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  <c r="AE984" s="21"/>
      <c r="AF984" s="21"/>
      <c r="AG984" s="21"/>
      <c r="AH984" s="21"/>
      <c r="AI984" s="21"/>
      <c r="AJ984" s="21"/>
      <c r="AK984" s="21"/>
    </row>
    <row r="985" spans="8:37" x14ac:dyDescent="0.2"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  <c r="AE985" s="21"/>
      <c r="AF985" s="21"/>
      <c r="AG985" s="21"/>
      <c r="AH985" s="21"/>
      <c r="AI985" s="21"/>
      <c r="AJ985" s="21"/>
      <c r="AK985" s="21"/>
    </row>
    <row r="986" spans="8:37" x14ac:dyDescent="0.2"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  <c r="AE986" s="21"/>
      <c r="AF986" s="21"/>
      <c r="AG986" s="21"/>
      <c r="AH986" s="21"/>
      <c r="AI986" s="21"/>
      <c r="AJ986" s="21"/>
      <c r="AK986" s="21"/>
    </row>
    <row r="987" spans="8:37" x14ac:dyDescent="0.2"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  <c r="AE987" s="21"/>
      <c r="AF987" s="21"/>
      <c r="AG987" s="21"/>
      <c r="AH987" s="21"/>
      <c r="AI987" s="21"/>
      <c r="AJ987" s="21"/>
      <c r="AK987" s="21"/>
    </row>
    <row r="988" spans="8:37" x14ac:dyDescent="0.2"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  <c r="AF988" s="21"/>
      <c r="AG988" s="21"/>
      <c r="AH988" s="21"/>
      <c r="AI988" s="21"/>
      <c r="AJ988" s="21"/>
      <c r="AK988" s="21"/>
    </row>
    <row r="989" spans="8:37" x14ac:dyDescent="0.2"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21"/>
      <c r="AE989" s="21"/>
      <c r="AF989" s="21"/>
      <c r="AG989" s="21"/>
      <c r="AH989" s="21"/>
      <c r="AI989" s="21"/>
      <c r="AJ989" s="21"/>
      <c r="AK989" s="21"/>
    </row>
    <row r="990" spans="8:37" x14ac:dyDescent="0.2"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  <c r="AE990" s="21"/>
      <c r="AF990" s="21"/>
      <c r="AG990" s="21"/>
      <c r="AH990" s="21"/>
      <c r="AI990" s="21"/>
      <c r="AJ990" s="21"/>
      <c r="AK990" s="21"/>
    </row>
    <row r="991" spans="8:37" x14ac:dyDescent="0.2"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  <c r="AD991" s="21"/>
      <c r="AE991" s="21"/>
      <c r="AF991" s="21"/>
      <c r="AG991" s="21"/>
      <c r="AH991" s="21"/>
      <c r="AI991" s="21"/>
      <c r="AJ991" s="21"/>
      <c r="AK991" s="21"/>
    </row>
    <row r="992" spans="8:37" x14ac:dyDescent="0.2"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  <c r="AF992" s="21"/>
      <c r="AG992" s="21"/>
      <c r="AH992" s="21"/>
      <c r="AI992" s="21"/>
      <c r="AJ992" s="21"/>
      <c r="AK992" s="21"/>
    </row>
    <row r="993" spans="8:37" x14ac:dyDescent="0.2"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  <c r="AD993" s="21"/>
      <c r="AE993" s="21"/>
      <c r="AF993" s="21"/>
      <c r="AG993" s="21"/>
      <c r="AH993" s="21"/>
      <c r="AI993" s="21"/>
      <c r="AJ993" s="21"/>
      <c r="AK993" s="21"/>
    </row>
    <row r="994" spans="8:37" x14ac:dyDescent="0.2"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  <c r="AF994" s="21"/>
      <c r="AG994" s="21"/>
      <c r="AH994" s="21"/>
      <c r="AI994" s="21"/>
      <c r="AJ994" s="21"/>
      <c r="AK994" s="21"/>
    </row>
    <row r="995" spans="8:37" x14ac:dyDescent="0.2"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  <c r="AD995" s="21"/>
      <c r="AE995" s="21"/>
      <c r="AF995" s="21"/>
      <c r="AG995" s="21"/>
      <c r="AH995" s="21"/>
      <c r="AI995" s="21"/>
      <c r="AJ995" s="21"/>
      <c r="AK995" s="21"/>
    </row>
    <row r="996" spans="8:37" x14ac:dyDescent="0.2"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  <c r="AE996" s="21"/>
      <c r="AF996" s="21"/>
      <c r="AG996" s="21"/>
      <c r="AH996" s="21"/>
      <c r="AI996" s="21"/>
      <c r="AJ996" s="21"/>
      <c r="AK996" s="21"/>
    </row>
    <row r="997" spans="8:37" x14ac:dyDescent="0.2"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  <c r="AD997" s="21"/>
      <c r="AE997" s="21"/>
      <c r="AF997" s="21"/>
      <c r="AG997" s="21"/>
      <c r="AH997" s="21"/>
      <c r="AI997" s="21"/>
      <c r="AJ997" s="21"/>
      <c r="AK997" s="21"/>
    </row>
    <row r="998" spans="8:37" x14ac:dyDescent="0.2"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  <c r="AE998" s="21"/>
      <c r="AF998" s="21"/>
      <c r="AG998" s="21"/>
      <c r="AH998" s="21"/>
      <c r="AI998" s="21"/>
      <c r="AJ998" s="21"/>
      <c r="AK998" s="21"/>
    </row>
    <row r="999" spans="8:37" x14ac:dyDescent="0.2"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  <c r="AD999" s="21"/>
      <c r="AE999" s="21"/>
      <c r="AF999" s="21"/>
      <c r="AG999" s="21"/>
      <c r="AH999" s="21"/>
      <c r="AI999" s="21"/>
      <c r="AJ999" s="21"/>
      <c r="AK999" s="21"/>
    </row>
    <row r="1000" spans="8:37" x14ac:dyDescent="0.2"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21"/>
      <c r="AE1000" s="21"/>
      <c r="AF1000" s="21"/>
      <c r="AG1000" s="21"/>
      <c r="AH1000" s="21"/>
      <c r="AI1000" s="21"/>
      <c r="AJ1000" s="21"/>
      <c r="AK1000" s="21"/>
    </row>
    <row r="1001" spans="8:37" x14ac:dyDescent="0.2"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  <c r="AB1001" s="21"/>
      <c r="AC1001" s="21"/>
      <c r="AD1001" s="21"/>
      <c r="AE1001" s="21"/>
      <c r="AF1001" s="21"/>
      <c r="AG1001" s="21"/>
      <c r="AH1001" s="21"/>
      <c r="AI1001" s="21"/>
      <c r="AJ1001" s="21"/>
      <c r="AK1001" s="21"/>
    </row>
    <row r="1002" spans="8:37" x14ac:dyDescent="0.2"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  <c r="AB1002" s="21"/>
      <c r="AC1002" s="21"/>
      <c r="AD1002" s="21"/>
      <c r="AE1002" s="21"/>
      <c r="AF1002" s="21"/>
      <c r="AG1002" s="21"/>
      <c r="AH1002" s="21"/>
      <c r="AI1002" s="21"/>
      <c r="AJ1002" s="21"/>
      <c r="AK1002" s="21"/>
    </row>
    <row r="1003" spans="8:37" x14ac:dyDescent="0.2"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  <c r="AB1003" s="21"/>
      <c r="AC1003" s="21"/>
      <c r="AD1003" s="21"/>
      <c r="AE1003" s="21"/>
      <c r="AF1003" s="21"/>
      <c r="AG1003" s="21"/>
      <c r="AH1003" s="21"/>
      <c r="AI1003" s="21"/>
      <c r="AJ1003" s="21"/>
      <c r="AK1003" s="21"/>
    </row>
    <row r="1004" spans="8:37" x14ac:dyDescent="0.2"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  <c r="AB1004" s="21"/>
      <c r="AC1004" s="21"/>
      <c r="AD1004" s="21"/>
      <c r="AE1004" s="21"/>
      <c r="AF1004" s="21"/>
      <c r="AG1004" s="21"/>
      <c r="AH1004" s="21"/>
      <c r="AI1004" s="21"/>
      <c r="AJ1004" s="21"/>
      <c r="AK1004" s="21"/>
    </row>
    <row r="1005" spans="8:37" x14ac:dyDescent="0.2"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  <c r="AA1005" s="21"/>
      <c r="AB1005" s="21"/>
      <c r="AC1005" s="21"/>
      <c r="AD1005" s="21"/>
      <c r="AE1005" s="21"/>
      <c r="AF1005" s="21"/>
      <c r="AG1005" s="21"/>
      <c r="AH1005" s="21"/>
      <c r="AI1005" s="21"/>
      <c r="AJ1005" s="21"/>
      <c r="AK1005" s="21"/>
    </row>
    <row r="1006" spans="8:37" x14ac:dyDescent="0.2"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  <c r="AB1006" s="21"/>
      <c r="AC1006" s="21"/>
      <c r="AD1006" s="21"/>
      <c r="AE1006" s="21"/>
      <c r="AF1006" s="21"/>
      <c r="AG1006" s="21"/>
      <c r="AH1006" s="21"/>
      <c r="AI1006" s="21"/>
      <c r="AJ1006" s="21"/>
      <c r="AK1006" s="21"/>
    </row>
    <row r="1007" spans="8:37" x14ac:dyDescent="0.2"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  <c r="AA1007" s="21"/>
      <c r="AB1007" s="21"/>
      <c r="AC1007" s="21"/>
      <c r="AD1007" s="21"/>
      <c r="AE1007" s="21"/>
      <c r="AF1007" s="21"/>
      <c r="AG1007" s="21"/>
      <c r="AH1007" s="21"/>
      <c r="AI1007" s="21"/>
      <c r="AJ1007" s="21"/>
      <c r="AK1007" s="21"/>
    </row>
    <row r="1008" spans="8:37" x14ac:dyDescent="0.2"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  <c r="AA1008" s="21"/>
      <c r="AB1008" s="21"/>
      <c r="AC1008" s="21"/>
      <c r="AD1008" s="21"/>
      <c r="AE1008" s="21"/>
      <c r="AF1008" s="21"/>
      <c r="AG1008" s="21"/>
      <c r="AH1008" s="21"/>
      <c r="AI1008" s="21"/>
      <c r="AJ1008" s="21"/>
      <c r="AK1008" s="21"/>
    </row>
    <row r="1009" spans="8:37" x14ac:dyDescent="0.2">
      <c r="H1009" s="21"/>
      <c r="I1009" s="21"/>
      <c r="J1009" s="21"/>
      <c r="K1009" s="21"/>
      <c r="L1009" s="21"/>
      <c r="M1009" s="21"/>
      <c r="N1009" s="21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  <c r="AA1009" s="21"/>
      <c r="AB1009" s="21"/>
      <c r="AC1009" s="21"/>
      <c r="AD1009" s="21"/>
      <c r="AE1009" s="21"/>
      <c r="AF1009" s="21"/>
      <c r="AG1009" s="21"/>
      <c r="AH1009" s="21"/>
      <c r="AI1009" s="21"/>
      <c r="AJ1009" s="21"/>
      <c r="AK1009" s="21"/>
    </row>
    <row r="1010" spans="8:37" x14ac:dyDescent="0.2"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  <c r="AA1010" s="21"/>
      <c r="AB1010" s="21"/>
      <c r="AC1010" s="21"/>
      <c r="AD1010" s="21"/>
      <c r="AE1010" s="21"/>
      <c r="AF1010" s="21"/>
      <c r="AG1010" s="21"/>
      <c r="AH1010" s="21"/>
      <c r="AI1010" s="21"/>
      <c r="AJ1010" s="21"/>
      <c r="AK1010" s="21"/>
    </row>
    <row r="1011" spans="8:37" x14ac:dyDescent="0.2">
      <c r="H1011" s="21"/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  <c r="AA1011" s="21"/>
      <c r="AB1011" s="21"/>
      <c r="AC1011" s="21"/>
      <c r="AD1011" s="21"/>
      <c r="AE1011" s="21"/>
      <c r="AF1011" s="21"/>
      <c r="AG1011" s="21"/>
      <c r="AH1011" s="21"/>
      <c r="AI1011" s="21"/>
      <c r="AJ1011" s="21"/>
      <c r="AK1011" s="21"/>
    </row>
    <row r="1012" spans="8:37" x14ac:dyDescent="0.2"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  <c r="AA1012" s="21"/>
      <c r="AB1012" s="21"/>
      <c r="AC1012" s="21"/>
      <c r="AD1012" s="21"/>
      <c r="AE1012" s="21"/>
      <c r="AF1012" s="21"/>
      <c r="AG1012" s="21"/>
      <c r="AH1012" s="21"/>
      <c r="AI1012" s="21"/>
      <c r="AJ1012" s="21"/>
      <c r="AK1012" s="21"/>
    </row>
    <row r="1013" spans="8:37" x14ac:dyDescent="0.2"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  <c r="AA1013" s="21"/>
      <c r="AB1013" s="21"/>
      <c r="AC1013" s="21"/>
      <c r="AD1013" s="21"/>
      <c r="AE1013" s="21"/>
      <c r="AF1013" s="21"/>
      <c r="AG1013" s="21"/>
      <c r="AH1013" s="21"/>
      <c r="AI1013" s="21"/>
      <c r="AJ1013" s="21"/>
      <c r="AK1013" s="21"/>
    </row>
    <row r="1014" spans="8:37" x14ac:dyDescent="0.2"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  <c r="AA1014" s="21"/>
      <c r="AB1014" s="21"/>
      <c r="AC1014" s="21"/>
      <c r="AD1014" s="21"/>
      <c r="AE1014" s="21"/>
      <c r="AF1014" s="21"/>
      <c r="AG1014" s="21"/>
      <c r="AH1014" s="21"/>
      <c r="AI1014" s="21"/>
      <c r="AJ1014" s="21"/>
      <c r="AK1014" s="21"/>
    </row>
    <row r="1015" spans="8:37" x14ac:dyDescent="0.2">
      <c r="H1015" s="21"/>
      <c r="I1015" s="21"/>
      <c r="J1015" s="21"/>
      <c r="K1015" s="21"/>
      <c r="L1015" s="21"/>
      <c r="M1015" s="21"/>
      <c r="N1015" s="21"/>
      <c r="O1015" s="21"/>
      <c r="P1015" s="21"/>
      <c r="Q1015" s="21"/>
      <c r="R1015" s="21"/>
      <c r="S1015" s="21"/>
      <c r="T1015" s="21"/>
      <c r="U1015" s="21"/>
      <c r="V1015" s="21"/>
      <c r="W1015" s="21"/>
      <c r="X1015" s="21"/>
      <c r="Y1015" s="21"/>
      <c r="Z1015" s="21"/>
      <c r="AA1015" s="21"/>
      <c r="AB1015" s="21"/>
      <c r="AC1015" s="21"/>
      <c r="AD1015" s="21"/>
      <c r="AE1015" s="21"/>
      <c r="AF1015" s="21"/>
      <c r="AG1015" s="21"/>
      <c r="AH1015" s="21"/>
      <c r="AI1015" s="21"/>
      <c r="AJ1015" s="21"/>
      <c r="AK1015" s="21"/>
    </row>
    <row r="1016" spans="8:37" x14ac:dyDescent="0.2">
      <c r="H1016" s="21"/>
      <c r="I1016" s="21"/>
      <c r="J1016" s="21"/>
      <c r="K1016" s="21"/>
      <c r="L1016" s="21"/>
      <c r="M1016" s="21"/>
      <c r="N1016" s="21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  <c r="AA1016" s="21"/>
      <c r="AB1016" s="21"/>
      <c r="AC1016" s="21"/>
      <c r="AD1016" s="21"/>
      <c r="AE1016" s="21"/>
      <c r="AF1016" s="21"/>
      <c r="AG1016" s="21"/>
      <c r="AH1016" s="21"/>
      <c r="AI1016" s="21"/>
      <c r="AJ1016" s="21"/>
      <c r="AK1016" s="21"/>
    </row>
    <row r="1017" spans="8:37" x14ac:dyDescent="0.2">
      <c r="H1017" s="21"/>
      <c r="I1017" s="21"/>
      <c r="J1017" s="21"/>
      <c r="K1017" s="21"/>
      <c r="L1017" s="21"/>
      <c r="M1017" s="21"/>
      <c r="N1017" s="21"/>
      <c r="O1017" s="21"/>
      <c r="P1017" s="21"/>
      <c r="Q1017" s="21"/>
      <c r="R1017" s="21"/>
      <c r="S1017" s="21"/>
      <c r="T1017" s="21"/>
      <c r="U1017" s="21"/>
      <c r="V1017" s="21"/>
      <c r="W1017" s="21"/>
      <c r="X1017" s="21"/>
      <c r="Y1017" s="21"/>
      <c r="Z1017" s="21"/>
      <c r="AA1017" s="21"/>
      <c r="AB1017" s="21"/>
      <c r="AC1017" s="21"/>
      <c r="AD1017" s="21"/>
      <c r="AE1017" s="21"/>
      <c r="AF1017" s="21"/>
      <c r="AG1017" s="21"/>
      <c r="AH1017" s="21"/>
      <c r="AI1017" s="21"/>
      <c r="AJ1017" s="21"/>
      <c r="AK1017" s="21"/>
    </row>
    <row r="1018" spans="8:37" x14ac:dyDescent="0.2"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  <c r="AA1018" s="21"/>
      <c r="AB1018" s="21"/>
      <c r="AC1018" s="21"/>
      <c r="AD1018" s="21"/>
      <c r="AE1018" s="21"/>
      <c r="AF1018" s="21"/>
      <c r="AG1018" s="21"/>
      <c r="AH1018" s="21"/>
      <c r="AI1018" s="21"/>
      <c r="AJ1018" s="21"/>
      <c r="AK1018" s="21"/>
    </row>
    <row r="1019" spans="8:37" x14ac:dyDescent="0.2">
      <c r="H1019" s="21"/>
      <c r="I1019" s="21"/>
      <c r="J1019" s="21"/>
      <c r="K1019" s="21"/>
      <c r="L1019" s="21"/>
      <c r="M1019" s="21"/>
      <c r="N1019" s="21"/>
      <c r="O1019" s="21"/>
      <c r="P1019" s="21"/>
      <c r="Q1019" s="21"/>
      <c r="R1019" s="21"/>
      <c r="S1019" s="21"/>
      <c r="T1019" s="21"/>
      <c r="U1019" s="21"/>
      <c r="V1019" s="21"/>
      <c r="W1019" s="21"/>
      <c r="X1019" s="21"/>
      <c r="Y1019" s="21"/>
      <c r="Z1019" s="21"/>
      <c r="AA1019" s="21"/>
      <c r="AB1019" s="21"/>
      <c r="AC1019" s="21"/>
      <c r="AD1019" s="21"/>
      <c r="AE1019" s="21"/>
      <c r="AF1019" s="21"/>
      <c r="AG1019" s="21"/>
      <c r="AH1019" s="21"/>
      <c r="AI1019" s="21"/>
      <c r="AJ1019" s="21"/>
      <c r="AK1019" s="21"/>
    </row>
    <row r="1020" spans="8:37" x14ac:dyDescent="0.2">
      <c r="H1020" s="21"/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  <c r="AA1020" s="21"/>
      <c r="AB1020" s="21"/>
      <c r="AC1020" s="21"/>
      <c r="AD1020" s="21"/>
      <c r="AE1020" s="21"/>
      <c r="AF1020" s="21"/>
      <c r="AG1020" s="21"/>
      <c r="AH1020" s="21"/>
      <c r="AI1020" s="21"/>
      <c r="AJ1020" s="21"/>
      <c r="AK1020" s="21"/>
    </row>
    <row r="1021" spans="8:37" x14ac:dyDescent="0.2">
      <c r="H1021" s="21"/>
      <c r="I1021" s="21"/>
      <c r="J1021" s="21"/>
      <c r="K1021" s="21"/>
      <c r="L1021" s="21"/>
      <c r="M1021" s="21"/>
      <c r="N1021" s="21"/>
      <c r="O1021" s="21"/>
      <c r="P1021" s="21"/>
      <c r="Q1021" s="21"/>
      <c r="R1021" s="21"/>
      <c r="S1021" s="21"/>
      <c r="T1021" s="21"/>
      <c r="U1021" s="21"/>
      <c r="V1021" s="21"/>
      <c r="W1021" s="21"/>
      <c r="X1021" s="21"/>
      <c r="Y1021" s="21"/>
      <c r="Z1021" s="21"/>
      <c r="AA1021" s="21"/>
      <c r="AB1021" s="21"/>
      <c r="AC1021" s="21"/>
      <c r="AD1021" s="21"/>
      <c r="AE1021" s="21"/>
      <c r="AF1021" s="21"/>
      <c r="AG1021" s="21"/>
      <c r="AH1021" s="21"/>
      <c r="AI1021" s="21"/>
      <c r="AJ1021" s="21"/>
      <c r="AK1021" s="21"/>
    </row>
    <row r="1022" spans="8:37" x14ac:dyDescent="0.2"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  <c r="AA1022" s="21"/>
      <c r="AB1022" s="21"/>
      <c r="AC1022" s="21"/>
      <c r="AD1022" s="21"/>
      <c r="AE1022" s="21"/>
      <c r="AF1022" s="21"/>
      <c r="AG1022" s="21"/>
      <c r="AH1022" s="21"/>
      <c r="AI1022" s="21"/>
      <c r="AJ1022" s="21"/>
      <c r="AK1022" s="21"/>
    </row>
    <row r="1023" spans="8:37" x14ac:dyDescent="0.2">
      <c r="H1023" s="21"/>
      <c r="I1023" s="21"/>
      <c r="J1023" s="21"/>
      <c r="K1023" s="21"/>
      <c r="L1023" s="21"/>
      <c r="M1023" s="21"/>
      <c r="N1023" s="21"/>
      <c r="O1023" s="21"/>
      <c r="P1023" s="21"/>
      <c r="Q1023" s="21"/>
      <c r="R1023" s="21"/>
      <c r="S1023" s="21"/>
      <c r="T1023" s="21"/>
      <c r="U1023" s="21"/>
      <c r="V1023" s="21"/>
      <c r="W1023" s="21"/>
      <c r="X1023" s="21"/>
      <c r="Y1023" s="21"/>
      <c r="Z1023" s="21"/>
      <c r="AA1023" s="21"/>
      <c r="AB1023" s="21"/>
      <c r="AC1023" s="21"/>
      <c r="AD1023" s="21"/>
      <c r="AE1023" s="21"/>
      <c r="AF1023" s="21"/>
      <c r="AG1023" s="21"/>
      <c r="AH1023" s="21"/>
      <c r="AI1023" s="21"/>
      <c r="AJ1023" s="21"/>
      <c r="AK1023" s="21"/>
    </row>
    <row r="1024" spans="8:37" x14ac:dyDescent="0.2">
      <c r="H1024" s="21"/>
      <c r="I1024" s="21"/>
      <c r="J1024" s="21"/>
      <c r="K1024" s="21"/>
      <c r="L1024" s="21"/>
      <c r="M1024" s="21"/>
      <c r="N1024" s="21"/>
      <c r="O1024" s="21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  <c r="AA1024" s="21"/>
      <c r="AB1024" s="21"/>
      <c r="AC1024" s="21"/>
      <c r="AD1024" s="21"/>
      <c r="AE1024" s="21"/>
      <c r="AF1024" s="21"/>
      <c r="AG1024" s="21"/>
      <c r="AH1024" s="21"/>
      <c r="AI1024" s="21"/>
      <c r="AJ1024" s="21"/>
      <c r="AK1024" s="21"/>
    </row>
    <row r="1025" spans="8:37" x14ac:dyDescent="0.2">
      <c r="H1025" s="21"/>
      <c r="I1025" s="21"/>
      <c r="J1025" s="21"/>
      <c r="K1025" s="21"/>
      <c r="L1025" s="21"/>
      <c r="M1025" s="21"/>
      <c r="N1025" s="21"/>
      <c r="O1025" s="21"/>
      <c r="P1025" s="21"/>
      <c r="Q1025" s="21"/>
      <c r="R1025" s="21"/>
      <c r="S1025" s="21"/>
      <c r="T1025" s="21"/>
      <c r="U1025" s="21"/>
      <c r="V1025" s="21"/>
      <c r="W1025" s="21"/>
      <c r="X1025" s="21"/>
      <c r="Y1025" s="21"/>
      <c r="Z1025" s="21"/>
      <c r="AA1025" s="21"/>
      <c r="AB1025" s="21"/>
      <c r="AC1025" s="21"/>
      <c r="AD1025" s="21"/>
      <c r="AE1025" s="21"/>
      <c r="AF1025" s="21"/>
      <c r="AG1025" s="21"/>
      <c r="AH1025" s="21"/>
      <c r="AI1025" s="21"/>
      <c r="AJ1025" s="21"/>
      <c r="AK1025" s="21"/>
    </row>
    <row r="1026" spans="8:37" x14ac:dyDescent="0.2">
      <c r="H1026" s="21"/>
      <c r="I1026" s="21"/>
      <c r="J1026" s="21"/>
      <c r="K1026" s="21"/>
      <c r="L1026" s="21"/>
      <c r="M1026" s="21"/>
      <c r="N1026" s="21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  <c r="AA1026" s="21"/>
      <c r="AB1026" s="21"/>
      <c r="AC1026" s="21"/>
      <c r="AD1026" s="21"/>
      <c r="AE1026" s="21"/>
      <c r="AF1026" s="21"/>
      <c r="AG1026" s="21"/>
      <c r="AH1026" s="21"/>
      <c r="AI1026" s="21"/>
      <c r="AJ1026" s="21"/>
      <c r="AK1026" s="21"/>
    </row>
    <row r="1027" spans="8:37" x14ac:dyDescent="0.2">
      <c r="H1027" s="21"/>
      <c r="I1027" s="21"/>
      <c r="J1027" s="21"/>
      <c r="K1027" s="21"/>
      <c r="L1027" s="21"/>
      <c r="M1027" s="21"/>
      <c r="N1027" s="21"/>
      <c r="O1027" s="21"/>
      <c r="P1027" s="21"/>
      <c r="Q1027" s="21"/>
      <c r="R1027" s="21"/>
      <c r="S1027" s="21"/>
      <c r="T1027" s="21"/>
      <c r="U1027" s="21"/>
      <c r="V1027" s="21"/>
      <c r="W1027" s="21"/>
      <c r="X1027" s="21"/>
      <c r="Y1027" s="21"/>
      <c r="Z1027" s="21"/>
      <c r="AA1027" s="21"/>
      <c r="AB1027" s="21"/>
      <c r="AC1027" s="21"/>
      <c r="AD1027" s="21"/>
      <c r="AE1027" s="21"/>
      <c r="AF1027" s="21"/>
      <c r="AG1027" s="21"/>
      <c r="AH1027" s="21"/>
      <c r="AI1027" s="21"/>
      <c r="AJ1027" s="21"/>
      <c r="AK1027" s="21"/>
    </row>
    <row r="1028" spans="8:37" x14ac:dyDescent="0.2">
      <c r="H1028" s="21"/>
      <c r="I1028" s="21"/>
      <c r="J1028" s="21"/>
      <c r="K1028" s="21"/>
      <c r="L1028" s="21"/>
      <c r="M1028" s="21"/>
      <c r="N1028" s="21"/>
      <c r="O1028" s="21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  <c r="AA1028" s="21"/>
      <c r="AB1028" s="21"/>
      <c r="AC1028" s="21"/>
      <c r="AD1028" s="21"/>
      <c r="AE1028" s="21"/>
      <c r="AF1028" s="21"/>
      <c r="AG1028" s="21"/>
      <c r="AH1028" s="21"/>
      <c r="AI1028" s="21"/>
      <c r="AJ1028" s="21"/>
      <c r="AK1028" s="21"/>
    </row>
    <row r="1029" spans="8:37" x14ac:dyDescent="0.2">
      <c r="H1029" s="21"/>
      <c r="I1029" s="21"/>
      <c r="J1029" s="21"/>
      <c r="K1029" s="21"/>
      <c r="L1029" s="21"/>
      <c r="M1029" s="21"/>
      <c r="N1029" s="21"/>
      <c r="O1029" s="21"/>
      <c r="P1029" s="21"/>
      <c r="Q1029" s="21"/>
      <c r="R1029" s="21"/>
      <c r="S1029" s="21"/>
      <c r="T1029" s="21"/>
      <c r="U1029" s="21"/>
      <c r="V1029" s="21"/>
      <c r="W1029" s="21"/>
      <c r="X1029" s="21"/>
      <c r="Y1029" s="21"/>
      <c r="Z1029" s="21"/>
      <c r="AA1029" s="21"/>
      <c r="AB1029" s="21"/>
      <c r="AC1029" s="21"/>
      <c r="AD1029" s="21"/>
      <c r="AE1029" s="21"/>
      <c r="AF1029" s="21"/>
      <c r="AG1029" s="21"/>
      <c r="AH1029" s="21"/>
      <c r="AI1029" s="21"/>
      <c r="AJ1029" s="21"/>
      <c r="AK1029" s="21"/>
    </row>
    <row r="1030" spans="8:37" x14ac:dyDescent="0.2">
      <c r="H1030" s="21"/>
      <c r="I1030" s="21"/>
      <c r="J1030" s="21"/>
      <c r="K1030" s="21"/>
      <c r="L1030" s="21"/>
      <c r="M1030" s="21"/>
      <c r="N1030" s="21"/>
      <c r="O1030" s="21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  <c r="AA1030" s="21"/>
      <c r="AB1030" s="21"/>
      <c r="AC1030" s="21"/>
      <c r="AD1030" s="21"/>
      <c r="AE1030" s="21"/>
      <c r="AF1030" s="21"/>
      <c r="AG1030" s="21"/>
      <c r="AH1030" s="21"/>
      <c r="AI1030" s="21"/>
      <c r="AJ1030" s="21"/>
      <c r="AK1030" s="21"/>
    </row>
    <row r="1031" spans="8:37" x14ac:dyDescent="0.2">
      <c r="H1031" s="21"/>
      <c r="I1031" s="21"/>
      <c r="J1031" s="21"/>
      <c r="K1031" s="21"/>
      <c r="L1031" s="21"/>
      <c r="M1031" s="21"/>
      <c r="N1031" s="21"/>
      <c r="O1031" s="21"/>
      <c r="P1031" s="21"/>
      <c r="Q1031" s="21"/>
      <c r="R1031" s="21"/>
      <c r="S1031" s="21"/>
      <c r="T1031" s="21"/>
      <c r="U1031" s="21"/>
      <c r="V1031" s="21"/>
      <c r="W1031" s="21"/>
      <c r="X1031" s="21"/>
      <c r="Y1031" s="21"/>
      <c r="Z1031" s="21"/>
      <c r="AA1031" s="21"/>
      <c r="AB1031" s="21"/>
      <c r="AC1031" s="21"/>
      <c r="AD1031" s="21"/>
      <c r="AE1031" s="21"/>
      <c r="AF1031" s="21"/>
      <c r="AG1031" s="21"/>
      <c r="AH1031" s="21"/>
      <c r="AI1031" s="21"/>
      <c r="AJ1031" s="21"/>
      <c r="AK1031" s="21"/>
    </row>
    <row r="1032" spans="8:37" x14ac:dyDescent="0.2">
      <c r="H1032" s="21"/>
      <c r="I1032" s="21"/>
      <c r="J1032" s="21"/>
      <c r="K1032" s="21"/>
      <c r="L1032" s="21"/>
      <c r="M1032" s="21"/>
      <c r="N1032" s="21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  <c r="AA1032" s="21"/>
      <c r="AB1032" s="21"/>
      <c r="AC1032" s="21"/>
      <c r="AD1032" s="21"/>
      <c r="AE1032" s="21"/>
      <c r="AF1032" s="21"/>
      <c r="AG1032" s="21"/>
      <c r="AH1032" s="21"/>
      <c r="AI1032" s="21"/>
      <c r="AJ1032" s="21"/>
      <c r="AK1032" s="21"/>
    </row>
    <row r="1033" spans="8:37" x14ac:dyDescent="0.2">
      <c r="H1033" s="21"/>
      <c r="I1033" s="21"/>
      <c r="J1033" s="21"/>
      <c r="K1033" s="21"/>
      <c r="L1033" s="21"/>
      <c r="M1033" s="21"/>
      <c r="N1033" s="21"/>
      <c r="O1033" s="21"/>
      <c r="P1033" s="21"/>
      <c r="Q1033" s="21"/>
      <c r="R1033" s="21"/>
      <c r="S1033" s="21"/>
      <c r="T1033" s="21"/>
      <c r="U1033" s="21"/>
      <c r="V1033" s="21"/>
      <c r="W1033" s="21"/>
      <c r="X1033" s="21"/>
      <c r="Y1033" s="21"/>
      <c r="Z1033" s="21"/>
      <c r="AA1033" s="21"/>
      <c r="AB1033" s="21"/>
      <c r="AC1033" s="21"/>
      <c r="AD1033" s="21"/>
      <c r="AE1033" s="21"/>
      <c r="AF1033" s="21"/>
      <c r="AG1033" s="21"/>
      <c r="AH1033" s="21"/>
      <c r="AI1033" s="21"/>
      <c r="AJ1033" s="21"/>
      <c r="AK1033" s="21"/>
    </row>
    <row r="1034" spans="8:37" x14ac:dyDescent="0.2">
      <c r="H1034" s="21"/>
      <c r="I1034" s="21"/>
      <c r="J1034" s="21"/>
      <c r="K1034" s="21"/>
      <c r="L1034" s="21"/>
      <c r="M1034" s="21"/>
      <c r="N1034" s="21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  <c r="AA1034" s="21"/>
      <c r="AB1034" s="21"/>
      <c r="AC1034" s="21"/>
      <c r="AD1034" s="21"/>
      <c r="AE1034" s="21"/>
      <c r="AF1034" s="21"/>
      <c r="AG1034" s="21"/>
      <c r="AH1034" s="21"/>
      <c r="AI1034" s="21"/>
      <c r="AJ1034" s="21"/>
      <c r="AK1034" s="21"/>
    </row>
    <row r="1035" spans="8:37" x14ac:dyDescent="0.2">
      <c r="H1035" s="21"/>
      <c r="I1035" s="21"/>
      <c r="J1035" s="21"/>
      <c r="K1035" s="21"/>
      <c r="L1035" s="21"/>
      <c r="M1035" s="21"/>
      <c r="N1035" s="21"/>
      <c r="O1035" s="21"/>
      <c r="P1035" s="21"/>
      <c r="Q1035" s="21"/>
      <c r="R1035" s="21"/>
      <c r="S1035" s="21"/>
      <c r="T1035" s="21"/>
      <c r="U1035" s="21"/>
      <c r="V1035" s="21"/>
      <c r="W1035" s="21"/>
      <c r="X1035" s="21"/>
      <c r="Y1035" s="21"/>
      <c r="Z1035" s="21"/>
      <c r="AA1035" s="21"/>
      <c r="AB1035" s="21"/>
      <c r="AC1035" s="21"/>
      <c r="AD1035" s="21"/>
      <c r="AE1035" s="21"/>
      <c r="AF1035" s="21"/>
      <c r="AG1035" s="21"/>
      <c r="AH1035" s="21"/>
      <c r="AI1035" s="21"/>
      <c r="AJ1035" s="21"/>
      <c r="AK1035" s="21"/>
    </row>
    <row r="1036" spans="8:37" x14ac:dyDescent="0.2">
      <c r="H1036" s="21"/>
      <c r="I1036" s="21"/>
      <c r="J1036" s="21"/>
      <c r="K1036" s="21"/>
      <c r="L1036" s="21"/>
      <c r="M1036" s="21"/>
      <c r="N1036" s="21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  <c r="AA1036" s="21"/>
      <c r="AB1036" s="21"/>
      <c r="AC1036" s="21"/>
      <c r="AD1036" s="21"/>
      <c r="AE1036" s="21"/>
      <c r="AF1036" s="21"/>
      <c r="AG1036" s="21"/>
      <c r="AH1036" s="21"/>
      <c r="AI1036" s="21"/>
      <c r="AJ1036" s="21"/>
      <c r="AK1036" s="21"/>
    </row>
    <row r="1037" spans="8:37" x14ac:dyDescent="0.2">
      <c r="H1037" s="21"/>
      <c r="I1037" s="21"/>
      <c r="J1037" s="21"/>
      <c r="K1037" s="21"/>
      <c r="L1037" s="21"/>
      <c r="M1037" s="21"/>
      <c r="N1037" s="21"/>
      <c r="O1037" s="21"/>
      <c r="P1037" s="21"/>
      <c r="Q1037" s="21"/>
      <c r="R1037" s="21"/>
      <c r="S1037" s="21"/>
      <c r="T1037" s="21"/>
      <c r="U1037" s="21"/>
      <c r="V1037" s="21"/>
      <c r="W1037" s="21"/>
      <c r="X1037" s="21"/>
      <c r="Y1037" s="21"/>
      <c r="Z1037" s="21"/>
      <c r="AA1037" s="21"/>
      <c r="AB1037" s="21"/>
      <c r="AC1037" s="21"/>
      <c r="AD1037" s="21"/>
      <c r="AE1037" s="21"/>
      <c r="AF1037" s="21"/>
      <c r="AG1037" s="21"/>
      <c r="AH1037" s="21"/>
      <c r="AI1037" s="21"/>
      <c r="AJ1037" s="21"/>
      <c r="AK1037" s="21"/>
    </row>
    <row r="1038" spans="8:37" x14ac:dyDescent="0.2">
      <c r="H1038" s="21"/>
      <c r="I1038" s="21"/>
      <c r="J1038" s="21"/>
      <c r="K1038" s="21"/>
      <c r="L1038" s="21"/>
      <c r="M1038" s="21"/>
      <c r="N1038" s="21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  <c r="AA1038" s="21"/>
      <c r="AB1038" s="21"/>
      <c r="AC1038" s="21"/>
      <c r="AD1038" s="21"/>
      <c r="AE1038" s="21"/>
      <c r="AF1038" s="21"/>
      <c r="AG1038" s="21"/>
      <c r="AH1038" s="21"/>
      <c r="AI1038" s="21"/>
      <c r="AJ1038" s="21"/>
      <c r="AK1038" s="21"/>
    </row>
    <row r="1039" spans="8:37" x14ac:dyDescent="0.2">
      <c r="H1039" s="21"/>
      <c r="I1039" s="21"/>
      <c r="J1039" s="21"/>
      <c r="K1039" s="21"/>
      <c r="L1039" s="21"/>
      <c r="M1039" s="21"/>
      <c r="N1039" s="21"/>
      <c r="O1039" s="21"/>
      <c r="P1039" s="21"/>
      <c r="Q1039" s="21"/>
      <c r="R1039" s="21"/>
      <c r="S1039" s="21"/>
      <c r="T1039" s="21"/>
      <c r="U1039" s="21"/>
      <c r="V1039" s="21"/>
      <c r="W1039" s="21"/>
      <c r="X1039" s="21"/>
      <c r="Y1039" s="21"/>
      <c r="Z1039" s="21"/>
      <c r="AA1039" s="21"/>
      <c r="AB1039" s="21"/>
      <c r="AC1039" s="21"/>
      <c r="AD1039" s="21"/>
      <c r="AE1039" s="21"/>
      <c r="AF1039" s="21"/>
      <c r="AG1039" s="21"/>
      <c r="AH1039" s="21"/>
      <c r="AI1039" s="21"/>
      <c r="AJ1039" s="21"/>
      <c r="AK1039" s="21"/>
    </row>
    <row r="1040" spans="8:37" x14ac:dyDescent="0.2"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  <c r="AA1040" s="21"/>
      <c r="AB1040" s="21"/>
      <c r="AC1040" s="21"/>
      <c r="AD1040" s="21"/>
      <c r="AE1040" s="21"/>
      <c r="AF1040" s="21"/>
      <c r="AG1040" s="21"/>
      <c r="AH1040" s="21"/>
      <c r="AI1040" s="21"/>
      <c r="AJ1040" s="21"/>
      <c r="AK1040" s="21"/>
    </row>
    <row r="1041" spans="8:37" x14ac:dyDescent="0.2">
      <c r="H1041" s="21"/>
      <c r="I1041" s="21"/>
      <c r="J1041" s="21"/>
      <c r="K1041" s="21"/>
      <c r="L1041" s="21"/>
      <c r="M1041" s="21"/>
      <c r="N1041" s="21"/>
      <c r="O1041" s="21"/>
      <c r="P1041" s="21"/>
      <c r="Q1041" s="21"/>
      <c r="R1041" s="21"/>
      <c r="S1041" s="21"/>
      <c r="T1041" s="21"/>
      <c r="U1041" s="21"/>
      <c r="V1041" s="21"/>
      <c r="W1041" s="21"/>
      <c r="X1041" s="21"/>
      <c r="Y1041" s="21"/>
      <c r="Z1041" s="21"/>
      <c r="AA1041" s="21"/>
      <c r="AB1041" s="21"/>
      <c r="AC1041" s="21"/>
      <c r="AD1041" s="21"/>
      <c r="AE1041" s="21"/>
      <c r="AF1041" s="21"/>
      <c r="AG1041" s="21"/>
      <c r="AH1041" s="21"/>
      <c r="AI1041" s="21"/>
      <c r="AJ1041" s="21"/>
      <c r="AK1041" s="21"/>
    </row>
    <row r="1042" spans="8:37" x14ac:dyDescent="0.2">
      <c r="H1042" s="21"/>
      <c r="I1042" s="21"/>
      <c r="J1042" s="21"/>
      <c r="K1042" s="21"/>
      <c r="L1042" s="21"/>
      <c r="M1042" s="21"/>
      <c r="N1042" s="21"/>
      <c r="O1042" s="21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  <c r="AA1042" s="21"/>
      <c r="AB1042" s="21"/>
      <c r="AC1042" s="21"/>
      <c r="AD1042" s="21"/>
      <c r="AE1042" s="21"/>
      <c r="AF1042" s="21"/>
      <c r="AG1042" s="21"/>
      <c r="AH1042" s="21"/>
      <c r="AI1042" s="21"/>
      <c r="AJ1042" s="21"/>
      <c r="AK1042" s="21"/>
    </row>
    <row r="1043" spans="8:37" x14ac:dyDescent="0.2">
      <c r="H1043" s="21"/>
      <c r="I1043" s="21"/>
      <c r="J1043" s="21"/>
      <c r="K1043" s="21"/>
      <c r="L1043" s="21"/>
      <c r="M1043" s="21"/>
      <c r="N1043" s="21"/>
      <c r="O1043" s="21"/>
      <c r="P1043" s="21"/>
      <c r="Q1043" s="21"/>
      <c r="R1043" s="21"/>
      <c r="S1043" s="21"/>
      <c r="T1043" s="21"/>
      <c r="U1043" s="21"/>
      <c r="V1043" s="21"/>
      <c r="W1043" s="21"/>
      <c r="X1043" s="21"/>
      <c r="Y1043" s="21"/>
      <c r="Z1043" s="21"/>
      <c r="AA1043" s="21"/>
      <c r="AB1043" s="21"/>
      <c r="AC1043" s="21"/>
      <c r="AD1043" s="21"/>
      <c r="AE1043" s="21"/>
      <c r="AF1043" s="21"/>
      <c r="AG1043" s="21"/>
      <c r="AH1043" s="21"/>
      <c r="AI1043" s="21"/>
      <c r="AJ1043" s="21"/>
      <c r="AK1043" s="21"/>
    </row>
    <row r="1044" spans="8:37" x14ac:dyDescent="0.2">
      <c r="H1044" s="21"/>
      <c r="I1044" s="21"/>
      <c r="J1044" s="21"/>
      <c r="K1044" s="21"/>
      <c r="L1044" s="21"/>
      <c r="M1044" s="21"/>
      <c r="N1044" s="21"/>
      <c r="O1044" s="21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  <c r="AA1044" s="21"/>
      <c r="AB1044" s="21"/>
      <c r="AC1044" s="21"/>
      <c r="AD1044" s="21"/>
      <c r="AE1044" s="21"/>
      <c r="AF1044" s="21"/>
      <c r="AG1044" s="21"/>
      <c r="AH1044" s="21"/>
      <c r="AI1044" s="21"/>
      <c r="AJ1044" s="21"/>
      <c r="AK1044" s="21"/>
    </row>
    <row r="1045" spans="8:37" x14ac:dyDescent="0.2">
      <c r="H1045" s="21"/>
      <c r="I1045" s="21"/>
      <c r="J1045" s="21"/>
      <c r="K1045" s="21"/>
      <c r="L1045" s="21"/>
      <c r="M1045" s="21"/>
      <c r="N1045" s="21"/>
      <c r="O1045" s="21"/>
      <c r="P1045" s="21"/>
      <c r="Q1045" s="21"/>
      <c r="R1045" s="21"/>
      <c r="S1045" s="21"/>
      <c r="T1045" s="21"/>
      <c r="U1045" s="21"/>
      <c r="V1045" s="21"/>
      <c r="W1045" s="21"/>
      <c r="X1045" s="21"/>
      <c r="Y1045" s="21"/>
      <c r="Z1045" s="21"/>
      <c r="AA1045" s="21"/>
      <c r="AB1045" s="21"/>
      <c r="AC1045" s="21"/>
      <c r="AD1045" s="21"/>
      <c r="AE1045" s="21"/>
      <c r="AF1045" s="21"/>
      <c r="AG1045" s="21"/>
      <c r="AH1045" s="21"/>
      <c r="AI1045" s="21"/>
      <c r="AJ1045" s="21"/>
      <c r="AK1045" s="21"/>
    </row>
    <row r="1046" spans="8:37" x14ac:dyDescent="0.2"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  <c r="AA1046" s="21"/>
      <c r="AB1046" s="21"/>
      <c r="AC1046" s="21"/>
      <c r="AD1046" s="21"/>
      <c r="AE1046" s="21"/>
      <c r="AF1046" s="21"/>
      <c r="AG1046" s="21"/>
      <c r="AH1046" s="21"/>
      <c r="AI1046" s="21"/>
      <c r="AJ1046" s="21"/>
      <c r="AK1046" s="21"/>
    </row>
    <row r="1047" spans="8:37" x14ac:dyDescent="0.2">
      <c r="H1047" s="21"/>
      <c r="I1047" s="21"/>
      <c r="J1047" s="21"/>
      <c r="K1047" s="21"/>
      <c r="L1047" s="21"/>
      <c r="M1047" s="21"/>
      <c r="N1047" s="21"/>
      <c r="O1047" s="21"/>
      <c r="P1047" s="21"/>
      <c r="Q1047" s="21"/>
      <c r="R1047" s="21"/>
      <c r="S1047" s="21"/>
      <c r="T1047" s="21"/>
      <c r="U1047" s="21"/>
      <c r="V1047" s="21"/>
      <c r="W1047" s="21"/>
      <c r="X1047" s="21"/>
      <c r="Y1047" s="21"/>
      <c r="Z1047" s="21"/>
      <c r="AA1047" s="21"/>
      <c r="AB1047" s="21"/>
      <c r="AC1047" s="21"/>
      <c r="AD1047" s="21"/>
      <c r="AE1047" s="21"/>
      <c r="AF1047" s="21"/>
      <c r="AG1047" s="21"/>
      <c r="AH1047" s="21"/>
      <c r="AI1047" s="21"/>
      <c r="AJ1047" s="21"/>
      <c r="AK1047" s="21"/>
    </row>
    <row r="1048" spans="8:37" x14ac:dyDescent="0.2">
      <c r="H1048" s="21"/>
      <c r="I1048" s="21"/>
      <c r="J1048" s="21"/>
      <c r="K1048" s="21"/>
      <c r="L1048" s="21"/>
      <c r="M1048" s="21"/>
      <c r="N1048" s="21"/>
      <c r="O1048" s="21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  <c r="AA1048" s="21"/>
      <c r="AB1048" s="21"/>
      <c r="AC1048" s="21"/>
      <c r="AD1048" s="21"/>
      <c r="AE1048" s="21"/>
      <c r="AF1048" s="21"/>
      <c r="AG1048" s="21"/>
      <c r="AH1048" s="21"/>
      <c r="AI1048" s="21"/>
      <c r="AJ1048" s="21"/>
      <c r="AK1048" s="21"/>
    </row>
    <row r="1049" spans="8:37" x14ac:dyDescent="0.2">
      <c r="H1049" s="21"/>
      <c r="I1049" s="21"/>
      <c r="J1049" s="21"/>
      <c r="K1049" s="21"/>
      <c r="L1049" s="21"/>
      <c r="M1049" s="21"/>
      <c r="N1049" s="21"/>
      <c r="O1049" s="21"/>
      <c r="P1049" s="21"/>
      <c r="Q1049" s="21"/>
      <c r="R1049" s="21"/>
      <c r="S1049" s="21"/>
      <c r="T1049" s="21"/>
      <c r="U1049" s="21"/>
      <c r="V1049" s="21"/>
      <c r="W1049" s="21"/>
      <c r="X1049" s="21"/>
      <c r="Y1049" s="21"/>
      <c r="Z1049" s="21"/>
      <c r="AA1049" s="21"/>
      <c r="AB1049" s="21"/>
      <c r="AC1049" s="21"/>
      <c r="AD1049" s="21"/>
      <c r="AE1049" s="21"/>
      <c r="AF1049" s="21"/>
      <c r="AG1049" s="21"/>
      <c r="AH1049" s="21"/>
      <c r="AI1049" s="21"/>
      <c r="AJ1049" s="21"/>
      <c r="AK1049" s="21"/>
    </row>
    <row r="1050" spans="8:37" x14ac:dyDescent="0.2"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  <c r="Z1050" s="21"/>
      <c r="AA1050" s="21"/>
      <c r="AB1050" s="21"/>
      <c r="AC1050" s="21"/>
      <c r="AD1050" s="21"/>
      <c r="AE1050" s="21"/>
      <c r="AF1050" s="21"/>
      <c r="AG1050" s="21"/>
      <c r="AH1050" s="21"/>
      <c r="AI1050" s="21"/>
      <c r="AJ1050" s="21"/>
      <c r="AK1050" s="21"/>
    </row>
    <row r="1051" spans="8:37" x14ac:dyDescent="0.2">
      <c r="H1051" s="21"/>
      <c r="I1051" s="21"/>
      <c r="J1051" s="21"/>
      <c r="K1051" s="21"/>
      <c r="L1051" s="21"/>
      <c r="M1051" s="21"/>
      <c r="N1051" s="21"/>
      <c r="O1051" s="21"/>
      <c r="P1051" s="21"/>
      <c r="Q1051" s="21"/>
      <c r="R1051" s="21"/>
      <c r="S1051" s="21"/>
      <c r="T1051" s="21"/>
      <c r="U1051" s="21"/>
      <c r="V1051" s="21"/>
      <c r="W1051" s="21"/>
      <c r="X1051" s="21"/>
      <c r="Y1051" s="21"/>
      <c r="Z1051" s="21"/>
      <c r="AA1051" s="21"/>
      <c r="AB1051" s="21"/>
      <c r="AC1051" s="21"/>
      <c r="AD1051" s="21"/>
      <c r="AE1051" s="21"/>
      <c r="AF1051" s="21"/>
      <c r="AG1051" s="21"/>
      <c r="AH1051" s="21"/>
      <c r="AI1051" s="21"/>
      <c r="AJ1051" s="21"/>
      <c r="AK1051" s="21"/>
    </row>
    <row r="1052" spans="8:37" x14ac:dyDescent="0.2">
      <c r="H1052" s="21"/>
      <c r="I1052" s="21"/>
      <c r="J1052" s="21"/>
      <c r="K1052" s="21"/>
      <c r="L1052" s="21"/>
      <c r="M1052" s="21"/>
      <c r="N1052" s="21"/>
      <c r="O1052" s="21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  <c r="AA1052" s="21"/>
      <c r="AB1052" s="21"/>
      <c r="AC1052" s="21"/>
      <c r="AD1052" s="21"/>
      <c r="AE1052" s="21"/>
      <c r="AF1052" s="21"/>
      <c r="AG1052" s="21"/>
      <c r="AH1052" s="21"/>
      <c r="AI1052" s="21"/>
      <c r="AJ1052" s="21"/>
      <c r="AK1052" s="21"/>
    </row>
    <row r="1053" spans="8:37" x14ac:dyDescent="0.2">
      <c r="H1053" s="21"/>
      <c r="I1053" s="21"/>
      <c r="J1053" s="21"/>
      <c r="K1053" s="21"/>
      <c r="L1053" s="21"/>
      <c r="M1053" s="21"/>
      <c r="N1053" s="21"/>
      <c r="O1053" s="21"/>
      <c r="P1053" s="21"/>
      <c r="Q1053" s="21"/>
      <c r="R1053" s="21"/>
      <c r="S1053" s="21"/>
      <c r="T1053" s="21"/>
      <c r="U1053" s="21"/>
      <c r="V1053" s="21"/>
      <c r="W1053" s="21"/>
      <c r="X1053" s="21"/>
      <c r="Y1053" s="21"/>
      <c r="Z1053" s="21"/>
      <c r="AA1053" s="21"/>
      <c r="AB1053" s="21"/>
      <c r="AC1053" s="21"/>
      <c r="AD1053" s="21"/>
      <c r="AE1053" s="21"/>
      <c r="AF1053" s="21"/>
      <c r="AG1053" s="21"/>
      <c r="AH1053" s="21"/>
      <c r="AI1053" s="21"/>
      <c r="AJ1053" s="21"/>
      <c r="AK1053" s="21"/>
    </row>
    <row r="1054" spans="8:37" x14ac:dyDescent="0.2"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  <c r="Z1054" s="21"/>
      <c r="AA1054" s="21"/>
      <c r="AB1054" s="21"/>
      <c r="AC1054" s="21"/>
      <c r="AD1054" s="21"/>
      <c r="AE1054" s="21"/>
      <c r="AF1054" s="21"/>
      <c r="AG1054" s="21"/>
      <c r="AH1054" s="21"/>
      <c r="AI1054" s="21"/>
      <c r="AJ1054" s="21"/>
      <c r="AK1054" s="21"/>
    </row>
    <row r="1055" spans="8:37" x14ac:dyDescent="0.2">
      <c r="H1055" s="21"/>
      <c r="I1055" s="21"/>
      <c r="J1055" s="21"/>
      <c r="K1055" s="21"/>
      <c r="L1055" s="21"/>
      <c r="M1055" s="21"/>
      <c r="N1055" s="21"/>
      <c r="O1055" s="21"/>
      <c r="P1055" s="21"/>
      <c r="Q1055" s="21"/>
      <c r="R1055" s="21"/>
      <c r="S1055" s="21"/>
      <c r="T1055" s="21"/>
      <c r="U1055" s="21"/>
      <c r="V1055" s="21"/>
      <c r="W1055" s="21"/>
      <c r="X1055" s="21"/>
      <c r="Y1055" s="21"/>
      <c r="Z1055" s="21"/>
      <c r="AA1055" s="21"/>
      <c r="AB1055" s="21"/>
      <c r="AC1055" s="21"/>
      <c r="AD1055" s="21"/>
      <c r="AE1055" s="21"/>
      <c r="AF1055" s="21"/>
      <c r="AG1055" s="21"/>
      <c r="AH1055" s="21"/>
      <c r="AI1055" s="21"/>
      <c r="AJ1055" s="21"/>
      <c r="AK1055" s="21"/>
    </row>
    <row r="1056" spans="8:37" x14ac:dyDescent="0.2">
      <c r="H1056" s="21"/>
      <c r="I1056" s="21"/>
      <c r="J1056" s="21"/>
      <c r="K1056" s="21"/>
      <c r="L1056" s="21"/>
      <c r="M1056" s="21"/>
      <c r="N1056" s="21"/>
      <c r="O1056" s="21"/>
      <c r="P1056" s="21"/>
      <c r="Q1056" s="21"/>
      <c r="R1056" s="21"/>
      <c r="S1056" s="21"/>
      <c r="T1056" s="21"/>
      <c r="U1056" s="21"/>
      <c r="V1056" s="21"/>
      <c r="W1056" s="21"/>
      <c r="X1056" s="21"/>
      <c r="Y1056" s="21"/>
      <c r="Z1056" s="21"/>
      <c r="AA1056" s="21"/>
      <c r="AB1056" s="21"/>
      <c r="AC1056" s="21"/>
      <c r="AD1056" s="21"/>
      <c r="AE1056" s="21"/>
      <c r="AF1056" s="21"/>
      <c r="AG1056" s="21"/>
      <c r="AH1056" s="21"/>
      <c r="AI1056" s="21"/>
      <c r="AJ1056" s="21"/>
      <c r="AK1056" s="21"/>
    </row>
    <row r="1057" spans="8:37" x14ac:dyDescent="0.2">
      <c r="H1057" s="21"/>
      <c r="I1057" s="21"/>
      <c r="J1057" s="21"/>
      <c r="K1057" s="21"/>
      <c r="L1057" s="21"/>
      <c r="M1057" s="21"/>
      <c r="N1057" s="21"/>
      <c r="O1057" s="21"/>
      <c r="P1057" s="21"/>
      <c r="Q1057" s="21"/>
      <c r="R1057" s="21"/>
      <c r="S1057" s="21"/>
      <c r="T1057" s="21"/>
      <c r="U1057" s="21"/>
      <c r="V1057" s="21"/>
      <c r="W1057" s="21"/>
      <c r="X1057" s="21"/>
      <c r="Y1057" s="21"/>
      <c r="Z1057" s="21"/>
      <c r="AA1057" s="21"/>
      <c r="AB1057" s="21"/>
      <c r="AC1057" s="21"/>
      <c r="AD1057" s="21"/>
      <c r="AE1057" s="21"/>
      <c r="AF1057" s="21"/>
      <c r="AG1057" s="21"/>
      <c r="AH1057" s="21"/>
      <c r="AI1057" s="21"/>
      <c r="AJ1057" s="21"/>
      <c r="AK1057" s="21"/>
    </row>
    <row r="1058" spans="8:37" x14ac:dyDescent="0.2"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  <c r="R1058" s="21"/>
      <c r="S1058" s="21"/>
      <c r="T1058" s="21"/>
      <c r="U1058" s="21"/>
      <c r="V1058" s="21"/>
      <c r="W1058" s="21"/>
      <c r="X1058" s="21"/>
      <c r="Y1058" s="21"/>
      <c r="Z1058" s="21"/>
      <c r="AA1058" s="21"/>
      <c r="AB1058" s="21"/>
      <c r="AC1058" s="21"/>
      <c r="AD1058" s="21"/>
      <c r="AE1058" s="21"/>
      <c r="AF1058" s="21"/>
      <c r="AG1058" s="21"/>
      <c r="AH1058" s="21"/>
      <c r="AI1058" s="21"/>
      <c r="AJ1058" s="21"/>
      <c r="AK1058" s="21"/>
    </row>
    <row r="1059" spans="8:37" x14ac:dyDescent="0.2">
      <c r="H1059" s="21"/>
      <c r="I1059" s="21"/>
      <c r="J1059" s="21"/>
      <c r="K1059" s="21"/>
      <c r="L1059" s="21"/>
      <c r="M1059" s="21"/>
      <c r="N1059" s="21"/>
      <c r="O1059" s="21"/>
      <c r="P1059" s="21"/>
      <c r="Q1059" s="21"/>
      <c r="R1059" s="21"/>
      <c r="S1059" s="21"/>
      <c r="T1059" s="21"/>
      <c r="U1059" s="21"/>
      <c r="V1059" s="21"/>
      <c r="W1059" s="21"/>
      <c r="X1059" s="21"/>
      <c r="Y1059" s="21"/>
      <c r="Z1059" s="21"/>
      <c r="AA1059" s="21"/>
      <c r="AB1059" s="21"/>
      <c r="AC1059" s="21"/>
      <c r="AD1059" s="21"/>
      <c r="AE1059" s="21"/>
      <c r="AF1059" s="21"/>
      <c r="AG1059" s="21"/>
      <c r="AH1059" s="21"/>
      <c r="AI1059" s="21"/>
      <c r="AJ1059" s="21"/>
      <c r="AK1059" s="21"/>
    </row>
    <row r="1060" spans="8:37" x14ac:dyDescent="0.2"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  <c r="R1060" s="21"/>
      <c r="S1060" s="21"/>
      <c r="T1060" s="21"/>
      <c r="U1060" s="21"/>
      <c r="V1060" s="21"/>
      <c r="W1060" s="21"/>
      <c r="X1060" s="21"/>
      <c r="Y1060" s="21"/>
      <c r="Z1060" s="21"/>
      <c r="AA1060" s="21"/>
      <c r="AB1060" s="21"/>
      <c r="AC1060" s="21"/>
      <c r="AD1060" s="21"/>
      <c r="AE1060" s="21"/>
      <c r="AF1060" s="21"/>
      <c r="AG1060" s="21"/>
      <c r="AH1060" s="21"/>
      <c r="AI1060" s="21"/>
      <c r="AJ1060" s="21"/>
      <c r="AK1060" s="21"/>
    </row>
    <row r="1061" spans="8:37" x14ac:dyDescent="0.2">
      <c r="H1061" s="21"/>
      <c r="I1061" s="21"/>
      <c r="J1061" s="21"/>
      <c r="K1061" s="21"/>
      <c r="L1061" s="21"/>
      <c r="M1061" s="21"/>
      <c r="N1061" s="21"/>
      <c r="O1061" s="21"/>
      <c r="P1061" s="21"/>
      <c r="Q1061" s="21"/>
      <c r="R1061" s="21"/>
      <c r="S1061" s="21"/>
      <c r="T1061" s="21"/>
      <c r="U1061" s="21"/>
      <c r="V1061" s="21"/>
      <c r="W1061" s="21"/>
      <c r="X1061" s="21"/>
      <c r="Y1061" s="21"/>
      <c r="Z1061" s="21"/>
      <c r="AA1061" s="21"/>
      <c r="AB1061" s="21"/>
      <c r="AC1061" s="21"/>
      <c r="AD1061" s="21"/>
      <c r="AE1061" s="21"/>
      <c r="AF1061" s="21"/>
      <c r="AG1061" s="21"/>
      <c r="AH1061" s="21"/>
      <c r="AI1061" s="21"/>
      <c r="AJ1061" s="21"/>
      <c r="AK1061" s="21"/>
    </row>
    <row r="1062" spans="8:37" x14ac:dyDescent="0.2"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  <c r="W1062" s="21"/>
      <c r="X1062" s="21"/>
      <c r="Y1062" s="21"/>
      <c r="Z1062" s="21"/>
      <c r="AA1062" s="21"/>
      <c r="AB1062" s="21"/>
      <c r="AC1062" s="21"/>
      <c r="AD1062" s="21"/>
      <c r="AE1062" s="21"/>
      <c r="AF1062" s="21"/>
      <c r="AG1062" s="21"/>
      <c r="AH1062" s="21"/>
      <c r="AI1062" s="21"/>
      <c r="AJ1062" s="21"/>
      <c r="AK1062" s="21"/>
    </row>
    <row r="1063" spans="8:37" x14ac:dyDescent="0.2">
      <c r="H1063" s="21"/>
      <c r="I1063" s="21"/>
      <c r="J1063" s="21"/>
      <c r="K1063" s="21"/>
      <c r="L1063" s="21"/>
      <c r="M1063" s="21"/>
      <c r="N1063" s="21"/>
      <c r="O1063" s="21"/>
      <c r="P1063" s="21"/>
      <c r="Q1063" s="21"/>
      <c r="R1063" s="21"/>
      <c r="S1063" s="21"/>
      <c r="T1063" s="21"/>
      <c r="U1063" s="21"/>
      <c r="V1063" s="21"/>
      <c r="W1063" s="21"/>
      <c r="X1063" s="21"/>
      <c r="Y1063" s="21"/>
      <c r="Z1063" s="21"/>
      <c r="AA1063" s="21"/>
      <c r="AB1063" s="21"/>
      <c r="AC1063" s="21"/>
      <c r="AD1063" s="21"/>
      <c r="AE1063" s="21"/>
      <c r="AF1063" s="21"/>
      <c r="AG1063" s="21"/>
      <c r="AH1063" s="21"/>
      <c r="AI1063" s="21"/>
      <c r="AJ1063" s="21"/>
      <c r="AK1063" s="21"/>
    </row>
    <row r="1064" spans="8:37" x14ac:dyDescent="0.2"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  <c r="W1064" s="21"/>
      <c r="X1064" s="21"/>
      <c r="Y1064" s="21"/>
      <c r="Z1064" s="21"/>
      <c r="AA1064" s="21"/>
      <c r="AB1064" s="21"/>
      <c r="AC1064" s="21"/>
      <c r="AD1064" s="21"/>
      <c r="AE1064" s="21"/>
      <c r="AF1064" s="21"/>
      <c r="AG1064" s="21"/>
      <c r="AH1064" s="21"/>
      <c r="AI1064" s="21"/>
      <c r="AJ1064" s="21"/>
      <c r="AK1064" s="21"/>
    </row>
    <row r="1065" spans="8:37" x14ac:dyDescent="0.2">
      <c r="H1065" s="21"/>
      <c r="I1065" s="21"/>
      <c r="J1065" s="21"/>
      <c r="K1065" s="21"/>
      <c r="L1065" s="21"/>
      <c r="M1065" s="21"/>
      <c r="N1065" s="21"/>
      <c r="O1065" s="21"/>
      <c r="P1065" s="21"/>
      <c r="Q1065" s="21"/>
      <c r="R1065" s="21"/>
      <c r="S1065" s="21"/>
      <c r="T1065" s="21"/>
      <c r="U1065" s="21"/>
      <c r="V1065" s="21"/>
      <c r="W1065" s="21"/>
      <c r="X1065" s="21"/>
      <c r="Y1065" s="21"/>
      <c r="Z1065" s="21"/>
      <c r="AA1065" s="21"/>
      <c r="AB1065" s="21"/>
      <c r="AC1065" s="21"/>
      <c r="AD1065" s="21"/>
      <c r="AE1065" s="21"/>
      <c r="AF1065" s="21"/>
      <c r="AG1065" s="21"/>
      <c r="AH1065" s="21"/>
      <c r="AI1065" s="21"/>
      <c r="AJ1065" s="21"/>
      <c r="AK1065" s="21"/>
    </row>
    <row r="1066" spans="8:37" x14ac:dyDescent="0.2">
      <c r="H1066" s="21"/>
      <c r="I1066" s="21"/>
      <c r="J1066" s="21"/>
      <c r="K1066" s="21"/>
      <c r="L1066" s="21"/>
      <c r="M1066" s="21"/>
      <c r="N1066" s="21"/>
      <c r="O1066" s="21"/>
      <c r="P1066" s="21"/>
      <c r="Q1066" s="21"/>
      <c r="R1066" s="21"/>
      <c r="S1066" s="21"/>
      <c r="T1066" s="21"/>
      <c r="U1066" s="21"/>
      <c r="V1066" s="21"/>
      <c r="W1066" s="21"/>
      <c r="X1066" s="21"/>
      <c r="Y1066" s="21"/>
      <c r="Z1066" s="21"/>
      <c r="AA1066" s="21"/>
      <c r="AB1066" s="21"/>
      <c r="AC1066" s="21"/>
      <c r="AD1066" s="21"/>
      <c r="AE1066" s="21"/>
      <c r="AF1066" s="21"/>
      <c r="AG1066" s="21"/>
      <c r="AH1066" s="21"/>
      <c r="AI1066" s="21"/>
      <c r="AJ1066" s="21"/>
      <c r="AK1066" s="21"/>
    </row>
    <row r="1067" spans="8:37" x14ac:dyDescent="0.2">
      <c r="H1067" s="21"/>
      <c r="I1067" s="21"/>
      <c r="J1067" s="21"/>
      <c r="K1067" s="21"/>
      <c r="L1067" s="21"/>
      <c r="M1067" s="21"/>
      <c r="N1067" s="21"/>
      <c r="O1067" s="21"/>
      <c r="P1067" s="21"/>
      <c r="Q1067" s="21"/>
      <c r="R1067" s="21"/>
      <c r="S1067" s="21"/>
      <c r="T1067" s="21"/>
      <c r="U1067" s="21"/>
      <c r="V1067" s="21"/>
      <c r="W1067" s="21"/>
      <c r="X1067" s="21"/>
      <c r="Y1067" s="21"/>
      <c r="Z1067" s="21"/>
      <c r="AA1067" s="21"/>
      <c r="AB1067" s="21"/>
      <c r="AC1067" s="21"/>
      <c r="AD1067" s="21"/>
      <c r="AE1067" s="21"/>
      <c r="AF1067" s="21"/>
      <c r="AG1067" s="21"/>
      <c r="AH1067" s="21"/>
      <c r="AI1067" s="21"/>
      <c r="AJ1067" s="21"/>
      <c r="AK1067" s="21"/>
    </row>
    <row r="1068" spans="8:37" x14ac:dyDescent="0.2">
      <c r="H1068" s="21"/>
      <c r="I1068" s="21"/>
      <c r="J1068" s="21"/>
      <c r="K1068" s="21"/>
      <c r="L1068" s="21"/>
      <c r="M1068" s="21"/>
      <c r="N1068" s="21"/>
      <c r="O1068" s="21"/>
      <c r="P1068" s="21"/>
      <c r="Q1068" s="21"/>
      <c r="R1068" s="21"/>
      <c r="S1068" s="21"/>
      <c r="T1068" s="21"/>
      <c r="U1068" s="21"/>
      <c r="V1068" s="21"/>
      <c r="W1068" s="21"/>
      <c r="X1068" s="21"/>
      <c r="Y1068" s="21"/>
      <c r="Z1068" s="21"/>
      <c r="AA1068" s="21"/>
      <c r="AB1068" s="21"/>
      <c r="AC1068" s="21"/>
      <c r="AD1068" s="21"/>
      <c r="AE1068" s="21"/>
      <c r="AF1068" s="21"/>
      <c r="AG1068" s="21"/>
      <c r="AH1068" s="21"/>
      <c r="AI1068" s="21"/>
      <c r="AJ1068" s="21"/>
      <c r="AK1068" s="21"/>
    </row>
    <row r="1069" spans="8:37" x14ac:dyDescent="0.2">
      <c r="H1069" s="21"/>
      <c r="I1069" s="21"/>
      <c r="J1069" s="21"/>
      <c r="K1069" s="21"/>
      <c r="L1069" s="21"/>
      <c r="M1069" s="21"/>
      <c r="N1069" s="21"/>
      <c r="O1069" s="21"/>
      <c r="P1069" s="21"/>
      <c r="Q1069" s="21"/>
      <c r="R1069" s="21"/>
      <c r="S1069" s="21"/>
      <c r="T1069" s="21"/>
      <c r="U1069" s="21"/>
      <c r="V1069" s="21"/>
      <c r="W1069" s="21"/>
      <c r="X1069" s="21"/>
      <c r="Y1069" s="21"/>
      <c r="Z1069" s="21"/>
      <c r="AA1069" s="21"/>
      <c r="AB1069" s="21"/>
      <c r="AC1069" s="21"/>
      <c r="AD1069" s="21"/>
      <c r="AE1069" s="21"/>
      <c r="AF1069" s="21"/>
      <c r="AG1069" s="21"/>
      <c r="AH1069" s="21"/>
      <c r="AI1069" s="21"/>
      <c r="AJ1069" s="21"/>
      <c r="AK1069" s="21"/>
    </row>
    <row r="1070" spans="8:37" x14ac:dyDescent="0.2">
      <c r="H1070" s="21"/>
      <c r="I1070" s="21"/>
      <c r="J1070" s="21"/>
      <c r="K1070" s="21"/>
      <c r="L1070" s="21"/>
      <c r="M1070" s="21"/>
      <c r="N1070" s="21"/>
      <c r="O1070" s="21"/>
      <c r="P1070" s="21"/>
      <c r="Q1070" s="21"/>
      <c r="R1070" s="21"/>
      <c r="S1070" s="21"/>
      <c r="T1070" s="21"/>
      <c r="U1070" s="21"/>
      <c r="V1070" s="21"/>
      <c r="W1070" s="21"/>
      <c r="X1070" s="21"/>
      <c r="Y1070" s="21"/>
      <c r="Z1070" s="21"/>
      <c r="AA1070" s="21"/>
      <c r="AB1070" s="21"/>
      <c r="AC1070" s="21"/>
      <c r="AD1070" s="21"/>
      <c r="AE1070" s="21"/>
      <c r="AF1070" s="21"/>
      <c r="AG1070" s="21"/>
      <c r="AH1070" s="21"/>
      <c r="AI1070" s="21"/>
      <c r="AJ1070" s="21"/>
      <c r="AK1070" s="21"/>
    </row>
    <row r="1071" spans="8:37" x14ac:dyDescent="0.2">
      <c r="H1071" s="21"/>
      <c r="I1071" s="21"/>
      <c r="J1071" s="21"/>
      <c r="K1071" s="21"/>
      <c r="L1071" s="21"/>
      <c r="M1071" s="21"/>
      <c r="N1071" s="21"/>
      <c r="O1071" s="21"/>
      <c r="P1071" s="21"/>
      <c r="Q1071" s="21"/>
      <c r="R1071" s="21"/>
      <c r="S1071" s="21"/>
      <c r="T1071" s="21"/>
      <c r="U1071" s="21"/>
      <c r="V1071" s="21"/>
      <c r="W1071" s="21"/>
      <c r="X1071" s="21"/>
      <c r="Y1071" s="21"/>
      <c r="Z1071" s="21"/>
      <c r="AA1071" s="21"/>
      <c r="AB1071" s="21"/>
      <c r="AC1071" s="21"/>
      <c r="AD1071" s="21"/>
      <c r="AE1071" s="21"/>
      <c r="AF1071" s="21"/>
      <c r="AG1071" s="21"/>
      <c r="AH1071" s="21"/>
      <c r="AI1071" s="21"/>
      <c r="AJ1071" s="21"/>
      <c r="AK1071" s="21"/>
    </row>
    <row r="1072" spans="8:37" x14ac:dyDescent="0.2"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  <c r="V1072" s="21"/>
      <c r="W1072" s="21"/>
      <c r="X1072" s="21"/>
      <c r="Y1072" s="21"/>
      <c r="Z1072" s="21"/>
      <c r="AA1072" s="21"/>
      <c r="AB1072" s="21"/>
      <c r="AC1072" s="21"/>
      <c r="AD1072" s="21"/>
      <c r="AE1072" s="21"/>
      <c r="AF1072" s="21"/>
      <c r="AG1072" s="21"/>
      <c r="AH1072" s="21"/>
      <c r="AI1072" s="21"/>
      <c r="AJ1072" s="21"/>
      <c r="AK1072" s="21"/>
    </row>
    <row r="1073" spans="8:37" x14ac:dyDescent="0.2">
      <c r="H1073" s="21"/>
      <c r="I1073" s="21"/>
      <c r="J1073" s="21"/>
      <c r="K1073" s="21"/>
      <c r="L1073" s="21"/>
      <c r="M1073" s="21"/>
      <c r="N1073" s="21"/>
      <c r="O1073" s="21"/>
      <c r="P1073" s="21"/>
      <c r="Q1073" s="21"/>
      <c r="R1073" s="21"/>
      <c r="S1073" s="21"/>
      <c r="T1073" s="21"/>
      <c r="U1073" s="21"/>
      <c r="V1073" s="21"/>
      <c r="W1073" s="21"/>
      <c r="X1073" s="21"/>
      <c r="Y1073" s="21"/>
      <c r="Z1073" s="21"/>
      <c r="AA1073" s="21"/>
      <c r="AB1073" s="21"/>
      <c r="AC1073" s="21"/>
      <c r="AD1073" s="21"/>
      <c r="AE1073" s="21"/>
      <c r="AF1073" s="21"/>
      <c r="AG1073" s="21"/>
      <c r="AH1073" s="21"/>
      <c r="AI1073" s="21"/>
      <c r="AJ1073" s="21"/>
      <c r="AK1073" s="21"/>
    </row>
    <row r="1074" spans="8:37" x14ac:dyDescent="0.2">
      <c r="H1074" s="21"/>
      <c r="I1074" s="21"/>
      <c r="J1074" s="21"/>
      <c r="K1074" s="21"/>
      <c r="L1074" s="21"/>
      <c r="M1074" s="21"/>
      <c r="N1074" s="21"/>
      <c r="O1074" s="21"/>
      <c r="P1074" s="21"/>
      <c r="Q1074" s="21"/>
      <c r="R1074" s="21"/>
      <c r="S1074" s="21"/>
      <c r="T1074" s="21"/>
      <c r="U1074" s="21"/>
      <c r="V1074" s="21"/>
      <c r="W1074" s="21"/>
      <c r="X1074" s="21"/>
      <c r="Y1074" s="21"/>
      <c r="Z1074" s="21"/>
      <c r="AA1074" s="21"/>
      <c r="AB1074" s="21"/>
      <c r="AC1074" s="21"/>
      <c r="AD1074" s="21"/>
      <c r="AE1074" s="21"/>
      <c r="AF1074" s="21"/>
      <c r="AG1074" s="21"/>
      <c r="AH1074" s="21"/>
      <c r="AI1074" s="21"/>
      <c r="AJ1074" s="21"/>
      <c r="AK1074" s="21"/>
    </row>
    <row r="1075" spans="8:37" x14ac:dyDescent="0.2"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  <c r="R1075" s="21"/>
      <c r="S1075" s="21"/>
      <c r="T1075" s="21"/>
      <c r="U1075" s="21"/>
      <c r="V1075" s="21"/>
      <c r="W1075" s="21"/>
      <c r="X1075" s="21"/>
      <c r="Y1075" s="21"/>
      <c r="Z1075" s="21"/>
      <c r="AA1075" s="21"/>
      <c r="AB1075" s="21"/>
      <c r="AC1075" s="21"/>
      <c r="AD1075" s="21"/>
      <c r="AE1075" s="21"/>
      <c r="AF1075" s="21"/>
      <c r="AG1075" s="21"/>
      <c r="AH1075" s="21"/>
      <c r="AI1075" s="21"/>
      <c r="AJ1075" s="21"/>
      <c r="AK1075" s="21"/>
    </row>
    <row r="1076" spans="8:37" x14ac:dyDescent="0.2"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  <c r="W1076" s="21"/>
      <c r="X1076" s="21"/>
      <c r="Y1076" s="21"/>
      <c r="Z1076" s="21"/>
      <c r="AA1076" s="21"/>
      <c r="AB1076" s="21"/>
      <c r="AC1076" s="21"/>
      <c r="AD1076" s="21"/>
      <c r="AE1076" s="21"/>
      <c r="AF1076" s="21"/>
      <c r="AG1076" s="21"/>
      <c r="AH1076" s="21"/>
      <c r="AI1076" s="21"/>
      <c r="AJ1076" s="21"/>
      <c r="AK1076" s="21"/>
    </row>
    <row r="1077" spans="8:37" x14ac:dyDescent="0.2">
      <c r="H1077" s="21"/>
      <c r="I1077" s="21"/>
      <c r="J1077" s="21"/>
      <c r="K1077" s="21"/>
      <c r="L1077" s="21"/>
      <c r="M1077" s="21"/>
      <c r="N1077" s="21"/>
      <c r="O1077" s="21"/>
      <c r="P1077" s="21"/>
      <c r="Q1077" s="21"/>
      <c r="R1077" s="21"/>
      <c r="S1077" s="21"/>
      <c r="T1077" s="21"/>
      <c r="U1077" s="21"/>
      <c r="V1077" s="21"/>
      <c r="W1077" s="21"/>
      <c r="X1077" s="21"/>
      <c r="Y1077" s="21"/>
      <c r="Z1077" s="21"/>
      <c r="AA1077" s="21"/>
      <c r="AB1077" s="21"/>
      <c r="AC1077" s="21"/>
      <c r="AD1077" s="21"/>
      <c r="AE1077" s="21"/>
      <c r="AF1077" s="21"/>
      <c r="AG1077" s="21"/>
      <c r="AH1077" s="21"/>
      <c r="AI1077" s="21"/>
      <c r="AJ1077" s="21"/>
      <c r="AK1077" s="21"/>
    </row>
    <row r="1078" spans="8:37" x14ac:dyDescent="0.2">
      <c r="H1078" s="21"/>
      <c r="I1078" s="21"/>
      <c r="J1078" s="21"/>
      <c r="K1078" s="21"/>
      <c r="L1078" s="21"/>
      <c r="M1078" s="21"/>
      <c r="N1078" s="21"/>
      <c r="O1078" s="21"/>
      <c r="P1078" s="21"/>
      <c r="Q1078" s="21"/>
      <c r="R1078" s="21"/>
      <c r="S1078" s="21"/>
      <c r="T1078" s="21"/>
      <c r="U1078" s="21"/>
      <c r="V1078" s="21"/>
      <c r="W1078" s="21"/>
      <c r="X1078" s="21"/>
      <c r="Y1078" s="21"/>
      <c r="Z1078" s="21"/>
      <c r="AA1078" s="21"/>
      <c r="AB1078" s="21"/>
      <c r="AC1078" s="21"/>
      <c r="AD1078" s="21"/>
      <c r="AE1078" s="21"/>
      <c r="AF1078" s="21"/>
      <c r="AG1078" s="21"/>
      <c r="AH1078" s="21"/>
      <c r="AI1078" s="21"/>
      <c r="AJ1078" s="21"/>
      <c r="AK1078" s="21"/>
    </row>
    <row r="1079" spans="8:37" x14ac:dyDescent="0.2">
      <c r="H1079" s="21"/>
      <c r="I1079" s="21"/>
      <c r="J1079" s="21"/>
      <c r="K1079" s="21"/>
      <c r="L1079" s="21"/>
      <c r="M1079" s="21"/>
      <c r="N1079" s="21"/>
      <c r="O1079" s="21"/>
      <c r="P1079" s="21"/>
      <c r="Q1079" s="21"/>
      <c r="R1079" s="21"/>
      <c r="S1079" s="21"/>
      <c r="T1079" s="21"/>
      <c r="U1079" s="21"/>
      <c r="V1079" s="21"/>
      <c r="W1079" s="21"/>
      <c r="X1079" s="21"/>
      <c r="Y1079" s="21"/>
      <c r="Z1079" s="21"/>
      <c r="AA1079" s="21"/>
      <c r="AB1079" s="21"/>
      <c r="AC1079" s="21"/>
      <c r="AD1079" s="21"/>
      <c r="AE1079" s="21"/>
      <c r="AF1079" s="21"/>
      <c r="AG1079" s="21"/>
      <c r="AH1079" s="21"/>
      <c r="AI1079" s="21"/>
      <c r="AJ1079" s="21"/>
      <c r="AK1079" s="21"/>
    </row>
    <row r="1080" spans="8:37" x14ac:dyDescent="0.2">
      <c r="H1080" s="21"/>
      <c r="I1080" s="21"/>
      <c r="J1080" s="21"/>
      <c r="K1080" s="21"/>
      <c r="L1080" s="21"/>
      <c r="M1080" s="21"/>
      <c r="N1080" s="21"/>
      <c r="O1080" s="21"/>
      <c r="P1080" s="21"/>
      <c r="Q1080" s="21"/>
      <c r="R1080" s="21"/>
      <c r="S1080" s="21"/>
      <c r="T1080" s="21"/>
      <c r="U1080" s="21"/>
      <c r="V1080" s="21"/>
      <c r="W1080" s="21"/>
      <c r="X1080" s="21"/>
      <c r="Y1080" s="21"/>
      <c r="Z1080" s="21"/>
      <c r="AA1080" s="21"/>
      <c r="AB1080" s="21"/>
      <c r="AC1080" s="21"/>
      <c r="AD1080" s="21"/>
      <c r="AE1080" s="21"/>
      <c r="AF1080" s="21"/>
      <c r="AG1080" s="21"/>
      <c r="AH1080" s="21"/>
      <c r="AI1080" s="21"/>
      <c r="AJ1080" s="21"/>
      <c r="AK1080" s="21"/>
    </row>
    <row r="1081" spans="8:37" x14ac:dyDescent="0.2">
      <c r="H1081" s="21"/>
      <c r="I1081" s="21"/>
      <c r="J1081" s="21"/>
      <c r="K1081" s="21"/>
      <c r="L1081" s="21"/>
      <c r="M1081" s="21"/>
      <c r="N1081" s="21"/>
      <c r="O1081" s="21"/>
      <c r="P1081" s="21"/>
      <c r="Q1081" s="21"/>
      <c r="R1081" s="21"/>
      <c r="S1081" s="21"/>
      <c r="T1081" s="21"/>
      <c r="U1081" s="21"/>
      <c r="V1081" s="21"/>
      <c r="W1081" s="21"/>
      <c r="X1081" s="21"/>
      <c r="Y1081" s="21"/>
      <c r="Z1081" s="21"/>
      <c r="AA1081" s="21"/>
      <c r="AB1081" s="21"/>
      <c r="AC1081" s="21"/>
      <c r="AD1081" s="21"/>
      <c r="AE1081" s="21"/>
      <c r="AF1081" s="21"/>
      <c r="AG1081" s="21"/>
      <c r="AH1081" s="21"/>
      <c r="AI1081" s="21"/>
      <c r="AJ1081" s="21"/>
      <c r="AK1081" s="21"/>
    </row>
    <row r="1082" spans="8:37" x14ac:dyDescent="0.2"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  <c r="S1082" s="21"/>
      <c r="T1082" s="21"/>
      <c r="U1082" s="21"/>
      <c r="V1082" s="21"/>
      <c r="W1082" s="21"/>
      <c r="X1082" s="21"/>
      <c r="Y1082" s="21"/>
      <c r="Z1082" s="21"/>
      <c r="AA1082" s="21"/>
      <c r="AB1082" s="21"/>
      <c r="AC1082" s="21"/>
      <c r="AD1082" s="21"/>
      <c r="AE1082" s="21"/>
      <c r="AF1082" s="21"/>
      <c r="AG1082" s="21"/>
      <c r="AH1082" s="21"/>
      <c r="AI1082" s="21"/>
      <c r="AJ1082" s="21"/>
      <c r="AK1082" s="21"/>
    </row>
    <row r="1083" spans="8:37" x14ac:dyDescent="0.2">
      <c r="H1083" s="21"/>
      <c r="I1083" s="21"/>
      <c r="J1083" s="21"/>
      <c r="K1083" s="21"/>
      <c r="L1083" s="21"/>
      <c r="M1083" s="21"/>
      <c r="N1083" s="21"/>
      <c r="O1083" s="21"/>
      <c r="P1083" s="21"/>
      <c r="Q1083" s="21"/>
      <c r="R1083" s="21"/>
      <c r="S1083" s="21"/>
      <c r="T1083" s="21"/>
      <c r="U1083" s="21"/>
      <c r="V1083" s="21"/>
      <c r="W1083" s="21"/>
      <c r="X1083" s="21"/>
      <c r="Y1083" s="21"/>
      <c r="Z1083" s="21"/>
      <c r="AA1083" s="21"/>
      <c r="AB1083" s="21"/>
      <c r="AC1083" s="21"/>
      <c r="AD1083" s="21"/>
      <c r="AE1083" s="21"/>
      <c r="AF1083" s="21"/>
      <c r="AG1083" s="21"/>
      <c r="AH1083" s="21"/>
      <c r="AI1083" s="21"/>
      <c r="AJ1083" s="21"/>
      <c r="AK1083" s="21"/>
    </row>
    <row r="1084" spans="8:37" x14ac:dyDescent="0.2"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  <c r="U1084" s="21"/>
      <c r="V1084" s="21"/>
      <c r="W1084" s="21"/>
      <c r="X1084" s="21"/>
      <c r="Y1084" s="21"/>
      <c r="Z1084" s="21"/>
      <c r="AA1084" s="21"/>
      <c r="AB1084" s="21"/>
      <c r="AC1084" s="21"/>
      <c r="AD1084" s="21"/>
      <c r="AE1084" s="21"/>
      <c r="AF1084" s="21"/>
      <c r="AG1084" s="21"/>
      <c r="AH1084" s="21"/>
      <c r="AI1084" s="21"/>
      <c r="AJ1084" s="21"/>
      <c r="AK1084" s="21"/>
    </row>
    <row r="1085" spans="8:37" x14ac:dyDescent="0.2">
      <c r="H1085" s="21"/>
      <c r="I1085" s="21"/>
      <c r="J1085" s="21"/>
      <c r="K1085" s="21"/>
      <c r="L1085" s="21"/>
      <c r="M1085" s="21"/>
      <c r="N1085" s="21"/>
      <c r="O1085" s="21"/>
      <c r="P1085" s="21"/>
      <c r="Q1085" s="21"/>
      <c r="R1085" s="21"/>
      <c r="S1085" s="21"/>
      <c r="T1085" s="21"/>
      <c r="U1085" s="21"/>
      <c r="V1085" s="21"/>
      <c r="W1085" s="21"/>
      <c r="X1085" s="21"/>
      <c r="Y1085" s="21"/>
      <c r="Z1085" s="21"/>
      <c r="AA1085" s="21"/>
      <c r="AB1085" s="21"/>
      <c r="AC1085" s="21"/>
      <c r="AD1085" s="21"/>
      <c r="AE1085" s="21"/>
      <c r="AF1085" s="21"/>
      <c r="AG1085" s="21"/>
      <c r="AH1085" s="21"/>
      <c r="AI1085" s="21"/>
      <c r="AJ1085" s="21"/>
      <c r="AK1085" s="21"/>
    </row>
    <row r="1086" spans="8:37" x14ac:dyDescent="0.2"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  <c r="R1086" s="21"/>
      <c r="S1086" s="21"/>
      <c r="T1086" s="21"/>
      <c r="U1086" s="21"/>
      <c r="V1086" s="21"/>
      <c r="W1086" s="21"/>
      <c r="X1086" s="21"/>
      <c r="Y1086" s="21"/>
      <c r="Z1086" s="21"/>
      <c r="AA1086" s="21"/>
      <c r="AB1086" s="21"/>
      <c r="AC1086" s="21"/>
      <c r="AD1086" s="21"/>
      <c r="AE1086" s="21"/>
      <c r="AF1086" s="21"/>
      <c r="AG1086" s="21"/>
      <c r="AH1086" s="21"/>
      <c r="AI1086" s="21"/>
      <c r="AJ1086" s="21"/>
      <c r="AK1086" s="21"/>
    </row>
    <row r="1087" spans="8:37" x14ac:dyDescent="0.2"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  <c r="R1087" s="21"/>
      <c r="S1087" s="21"/>
      <c r="T1087" s="21"/>
      <c r="U1087" s="21"/>
      <c r="V1087" s="21"/>
      <c r="W1087" s="21"/>
      <c r="X1087" s="21"/>
      <c r="Y1087" s="21"/>
      <c r="Z1087" s="21"/>
      <c r="AA1087" s="21"/>
      <c r="AB1087" s="21"/>
      <c r="AC1087" s="21"/>
      <c r="AD1087" s="21"/>
      <c r="AE1087" s="21"/>
      <c r="AF1087" s="21"/>
      <c r="AG1087" s="21"/>
      <c r="AH1087" s="21"/>
      <c r="AI1087" s="21"/>
      <c r="AJ1087" s="21"/>
      <c r="AK1087" s="21"/>
    </row>
    <row r="1088" spans="8:37" x14ac:dyDescent="0.2"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  <c r="R1088" s="21"/>
      <c r="S1088" s="21"/>
      <c r="T1088" s="21"/>
      <c r="U1088" s="21"/>
      <c r="V1088" s="21"/>
      <c r="W1088" s="21"/>
      <c r="X1088" s="21"/>
      <c r="Y1088" s="21"/>
      <c r="Z1088" s="21"/>
      <c r="AA1088" s="21"/>
      <c r="AB1088" s="21"/>
      <c r="AC1088" s="21"/>
      <c r="AD1088" s="21"/>
      <c r="AE1088" s="21"/>
      <c r="AF1088" s="21"/>
      <c r="AG1088" s="21"/>
      <c r="AH1088" s="21"/>
      <c r="AI1088" s="21"/>
      <c r="AJ1088" s="21"/>
      <c r="AK1088" s="21"/>
    </row>
    <row r="1089" spans="8:37" x14ac:dyDescent="0.2">
      <c r="H1089" s="21"/>
      <c r="I1089" s="21"/>
      <c r="J1089" s="21"/>
      <c r="K1089" s="21"/>
      <c r="L1089" s="21"/>
      <c r="M1089" s="21"/>
      <c r="N1089" s="21"/>
      <c r="O1089" s="21"/>
      <c r="P1089" s="21"/>
      <c r="Q1089" s="21"/>
      <c r="R1089" s="21"/>
      <c r="S1089" s="21"/>
      <c r="T1089" s="21"/>
      <c r="U1089" s="21"/>
      <c r="V1089" s="21"/>
      <c r="W1089" s="21"/>
      <c r="X1089" s="21"/>
      <c r="Y1089" s="21"/>
      <c r="Z1089" s="21"/>
      <c r="AA1089" s="21"/>
      <c r="AB1089" s="21"/>
      <c r="AC1089" s="21"/>
      <c r="AD1089" s="21"/>
      <c r="AE1089" s="21"/>
      <c r="AF1089" s="21"/>
      <c r="AG1089" s="21"/>
      <c r="AH1089" s="21"/>
      <c r="AI1089" s="21"/>
      <c r="AJ1089" s="21"/>
      <c r="AK1089" s="21"/>
    </row>
    <row r="1090" spans="8:37" x14ac:dyDescent="0.2"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  <c r="R1090" s="21"/>
      <c r="S1090" s="21"/>
      <c r="T1090" s="21"/>
      <c r="U1090" s="21"/>
      <c r="V1090" s="21"/>
      <c r="W1090" s="21"/>
      <c r="X1090" s="21"/>
      <c r="Y1090" s="21"/>
      <c r="Z1090" s="21"/>
      <c r="AA1090" s="21"/>
      <c r="AB1090" s="21"/>
      <c r="AC1090" s="21"/>
      <c r="AD1090" s="21"/>
      <c r="AE1090" s="21"/>
      <c r="AF1090" s="21"/>
      <c r="AG1090" s="21"/>
      <c r="AH1090" s="21"/>
      <c r="AI1090" s="21"/>
      <c r="AJ1090" s="21"/>
      <c r="AK1090" s="21"/>
    </row>
    <row r="1091" spans="8:37" x14ac:dyDescent="0.2">
      <c r="H1091" s="21"/>
      <c r="I1091" s="21"/>
      <c r="J1091" s="21"/>
      <c r="K1091" s="21"/>
      <c r="L1091" s="21"/>
      <c r="M1091" s="21"/>
      <c r="N1091" s="21"/>
      <c r="O1091" s="21"/>
      <c r="P1091" s="21"/>
      <c r="Q1091" s="21"/>
      <c r="R1091" s="21"/>
      <c r="S1091" s="21"/>
      <c r="T1091" s="21"/>
      <c r="U1091" s="21"/>
      <c r="V1091" s="21"/>
      <c r="W1091" s="21"/>
      <c r="X1091" s="21"/>
      <c r="Y1091" s="21"/>
      <c r="Z1091" s="21"/>
      <c r="AA1091" s="21"/>
      <c r="AB1091" s="21"/>
      <c r="AC1091" s="21"/>
      <c r="AD1091" s="21"/>
      <c r="AE1091" s="21"/>
      <c r="AF1091" s="21"/>
      <c r="AG1091" s="21"/>
      <c r="AH1091" s="21"/>
      <c r="AI1091" s="21"/>
      <c r="AJ1091" s="21"/>
      <c r="AK1091" s="21"/>
    </row>
    <row r="1092" spans="8:37" x14ac:dyDescent="0.2"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  <c r="V1092" s="21"/>
      <c r="W1092" s="21"/>
      <c r="X1092" s="21"/>
      <c r="Y1092" s="21"/>
      <c r="Z1092" s="21"/>
      <c r="AA1092" s="21"/>
      <c r="AB1092" s="21"/>
      <c r="AC1092" s="21"/>
      <c r="AD1092" s="21"/>
      <c r="AE1092" s="21"/>
      <c r="AF1092" s="21"/>
      <c r="AG1092" s="21"/>
      <c r="AH1092" s="21"/>
      <c r="AI1092" s="21"/>
      <c r="AJ1092" s="21"/>
      <c r="AK1092" s="21"/>
    </row>
    <row r="1093" spans="8:37" x14ac:dyDescent="0.2">
      <c r="H1093" s="21"/>
      <c r="I1093" s="21"/>
      <c r="J1093" s="21"/>
      <c r="K1093" s="21"/>
      <c r="L1093" s="21"/>
      <c r="M1093" s="21"/>
      <c r="N1093" s="21"/>
      <c r="O1093" s="21"/>
      <c r="P1093" s="21"/>
      <c r="Q1093" s="21"/>
      <c r="R1093" s="21"/>
      <c r="S1093" s="21"/>
      <c r="T1093" s="21"/>
      <c r="U1093" s="21"/>
      <c r="V1093" s="21"/>
      <c r="W1093" s="21"/>
      <c r="X1093" s="21"/>
      <c r="Y1093" s="21"/>
      <c r="Z1093" s="21"/>
      <c r="AA1093" s="21"/>
      <c r="AB1093" s="21"/>
      <c r="AC1093" s="21"/>
      <c r="AD1093" s="21"/>
      <c r="AE1093" s="21"/>
      <c r="AF1093" s="21"/>
      <c r="AG1093" s="21"/>
      <c r="AH1093" s="21"/>
      <c r="AI1093" s="21"/>
      <c r="AJ1093" s="21"/>
      <c r="AK1093" s="21"/>
    </row>
    <row r="1094" spans="8:37" x14ac:dyDescent="0.2">
      <c r="H1094" s="21"/>
      <c r="I1094" s="21"/>
      <c r="J1094" s="21"/>
      <c r="K1094" s="21"/>
      <c r="L1094" s="21"/>
      <c r="M1094" s="21"/>
      <c r="N1094" s="21"/>
      <c r="O1094" s="21"/>
      <c r="P1094" s="21"/>
      <c r="Q1094" s="21"/>
      <c r="R1094" s="21"/>
      <c r="S1094" s="21"/>
      <c r="T1094" s="21"/>
      <c r="U1094" s="21"/>
      <c r="V1094" s="21"/>
      <c r="W1094" s="21"/>
      <c r="X1094" s="21"/>
      <c r="Y1094" s="21"/>
      <c r="Z1094" s="21"/>
      <c r="AA1094" s="21"/>
      <c r="AB1094" s="21"/>
      <c r="AC1094" s="21"/>
      <c r="AD1094" s="21"/>
      <c r="AE1094" s="21"/>
      <c r="AF1094" s="21"/>
      <c r="AG1094" s="21"/>
      <c r="AH1094" s="21"/>
      <c r="AI1094" s="21"/>
      <c r="AJ1094" s="21"/>
      <c r="AK1094" s="21"/>
    </row>
    <row r="1095" spans="8:37" x14ac:dyDescent="0.2">
      <c r="H1095" s="21"/>
      <c r="I1095" s="21"/>
      <c r="J1095" s="21"/>
      <c r="K1095" s="21"/>
      <c r="L1095" s="21"/>
      <c r="M1095" s="21"/>
      <c r="N1095" s="21"/>
      <c r="O1095" s="21"/>
      <c r="P1095" s="21"/>
      <c r="Q1095" s="21"/>
      <c r="R1095" s="21"/>
      <c r="S1095" s="21"/>
      <c r="T1095" s="21"/>
      <c r="U1095" s="21"/>
      <c r="V1095" s="21"/>
      <c r="W1095" s="21"/>
      <c r="X1095" s="21"/>
      <c r="Y1095" s="21"/>
      <c r="Z1095" s="21"/>
      <c r="AA1095" s="21"/>
      <c r="AB1095" s="21"/>
      <c r="AC1095" s="21"/>
      <c r="AD1095" s="21"/>
      <c r="AE1095" s="21"/>
      <c r="AF1095" s="21"/>
      <c r="AG1095" s="21"/>
      <c r="AH1095" s="21"/>
      <c r="AI1095" s="21"/>
      <c r="AJ1095" s="21"/>
      <c r="AK1095" s="21"/>
    </row>
    <row r="1096" spans="8:37" x14ac:dyDescent="0.2"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  <c r="R1096" s="21"/>
      <c r="S1096" s="21"/>
      <c r="T1096" s="21"/>
      <c r="U1096" s="21"/>
      <c r="V1096" s="21"/>
      <c r="W1096" s="21"/>
      <c r="X1096" s="21"/>
      <c r="Y1096" s="21"/>
      <c r="Z1096" s="21"/>
      <c r="AA1096" s="21"/>
      <c r="AB1096" s="21"/>
      <c r="AC1096" s="21"/>
      <c r="AD1096" s="21"/>
      <c r="AE1096" s="21"/>
      <c r="AF1096" s="21"/>
      <c r="AG1096" s="21"/>
      <c r="AH1096" s="21"/>
      <c r="AI1096" s="21"/>
      <c r="AJ1096" s="21"/>
      <c r="AK1096" s="21"/>
    </row>
    <row r="1097" spans="8:37" x14ac:dyDescent="0.2">
      <c r="H1097" s="21"/>
      <c r="I1097" s="21"/>
      <c r="J1097" s="21"/>
      <c r="K1097" s="21"/>
      <c r="L1097" s="21"/>
      <c r="M1097" s="21"/>
      <c r="N1097" s="21"/>
      <c r="O1097" s="21"/>
      <c r="P1097" s="21"/>
      <c r="Q1097" s="21"/>
      <c r="R1097" s="21"/>
      <c r="S1097" s="21"/>
      <c r="T1097" s="21"/>
      <c r="U1097" s="21"/>
      <c r="V1097" s="21"/>
      <c r="W1097" s="21"/>
      <c r="X1097" s="21"/>
      <c r="Y1097" s="21"/>
      <c r="Z1097" s="21"/>
      <c r="AA1097" s="21"/>
      <c r="AB1097" s="21"/>
      <c r="AC1097" s="21"/>
      <c r="AD1097" s="21"/>
      <c r="AE1097" s="21"/>
      <c r="AF1097" s="21"/>
      <c r="AG1097" s="21"/>
      <c r="AH1097" s="21"/>
      <c r="AI1097" s="21"/>
      <c r="AJ1097" s="21"/>
      <c r="AK1097" s="21"/>
    </row>
    <row r="1098" spans="8:37" x14ac:dyDescent="0.2">
      <c r="H1098" s="21"/>
      <c r="I1098" s="21"/>
      <c r="J1098" s="21"/>
      <c r="K1098" s="21"/>
      <c r="L1098" s="21"/>
      <c r="M1098" s="21"/>
      <c r="N1098" s="21"/>
      <c r="O1098" s="21"/>
      <c r="P1098" s="21"/>
      <c r="Q1098" s="21"/>
      <c r="R1098" s="21"/>
      <c r="S1098" s="21"/>
      <c r="T1098" s="21"/>
      <c r="U1098" s="21"/>
      <c r="V1098" s="21"/>
      <c r="W1098" s="21"/>
      <c r="X1098" s="21"/>
      <c r="Y1098" s="21"/>
      <c r="Z1098" s="21"/>
      <c r="AA1098" s="21"/>
      <c r="AB1098" s="21"/>
      <c r="AC1098" s="21"/>
      <c r="AD1098" s="21"/>
      <c r="AE1098" s="21"/>
      <c r="AF1098" s="21"/>
      <c r="AG1098" s="21"/>
      <c r="AH1098" s="21"/>
      <c r="AI1098" s="21"/>
      <c r="AJ1098" s="21"/>
      <c r="AK1098" s="21"/>
    </row>
    <row r="1099" spans="8:37" x14ac:dyDescent="0.2">
      <c r="H1099" s="21"/>
      <c r="I1099" s="21"/>
      <c r="J1099" s="21"/>
      <c r="K1099" s="21"/>
      <c r="L1099" s="21"/>
      <c r="M1099" s="21"/>
      <c r="N1099" s="21"/>
      <c r="O1099" s="21"/>
      <c r="P1099" s="21"/>
      <c r="Q1099" s="21"/>
      <c r="R1099" s="21"/>
      <c r="S1099" s="21"/>
      <c r="T1099" s="21"/>
      <c r="U1099" s="21"/>
      <c r="V1099" s="21"/>
      <c r="W1099" s="21"/>
      <c r="X1099" s="21"/>
      <c r="Y1099" s="21"/>
      <c r="Z1099" s="21"/>
      <c r="AA1099" s="21"/>
      <c r="AB1099" s="21"/>
      <c r="AC1099" s="21"/>
      <c r="AD1099" s="21"/>
      <c r="AE1099" s="21"/>
      <c r="AF1099" s="21"/>
      <c r="AG1099" s="21"/>
      <c r="AH1099" s="21"/>
      <c r="AI1099" s="21"/>
      <c r="AJ1099" s="21"/>
      <c r="AK1099" s="21"/>
    </row>
    <row r="1100" spans="8:37" x14ac:dyDescent="0.2">
      <c r="H1100" s="21"/>
      <c r="I1100" s="21"/>
      <c r="J1100" s="21"/>
      <c r="K1100" s="21"/>
      <c r="L1100" s="21"/>
      <c r="M1100" s="21"/>
      <c r="N1100" s="21"/>
      <c r="O1100" s="21"/>
      <c r="P1100" s="21"/>
      <c r="Q1100" s="21"/>
      <c r="R1100" s="21"/>
      <c r="S1100" s="21"/>
      <c r="T1100" s="21"/>
      <c r="U1100" s="21"/>
      <c r="V1100" s="21"/>
      <c r="W1100" s="21"/>
      <c r="X1100" s="21"/>
      <c r="Y1100" s="21"/>
      <c r="Z1100" s="21"/>
      <c r="AA1100" s="21"/>
      <c r="AB1100" s="21"/>
      <c r="AC1100" s="21"/>
      <c r="AD1100" s="21"/>
      <c r="AE1100" s="21"/>
      <c r="AF1100" s="21"/>
      <c r="AG1100" s="21"/>
      <c r="AH1100" s="21"/>
      <c r="AI1100" s="21"/>
      <c r="AJ1100" s="21"/>
      <c r="AK1100" s="21"/>
    </row>
    <row r="1101" spans="8:37" x14ac:dyDescent="0.2">
      <c r="H1101" s="21"/>
      <c r="I1101" s="21"/>
      <c r="J1101" s="21"/>
      <c r="K1101" s="21"/>
      <c r="L1101" s="21"/>
      <c r="M1101" s="21"/>
      <c r="N1101" s="21"/>
      <c r="O1101" s="21"/>
      <c r="P1101" s="21"/>
      <c r="Q1101" s="21"/>
      <c r="R1101" s="21"/>
      <c r="S1101" s="21"/>
      <c r="T1101" s="21"/>
      <c r="U1101" s="21"/>
      <c r="V1101" s="21"/>
      <c r="W1101" s="21"/>
      <c r="X1101" s="21"/>
      <c r="Y1101" s="21"/>
      <c r="Z1101" s="21"/>
      <c r="AA1101" s="21"/>
      <c r="AB1101" s="21"/>
      <c r="AC1101" s="21"/>
      <c r="AD1101" s="21"/>
      <c r="AE1101" s="21"/>
      <c r="AF1101" s="21"/>
      <c r="AG1101" s="21"/>
      <c r="AH1101" s="21"/>
      <c r="AI1101" s="21"/>
      <c r="AJ1101" s="21"/>
      <c r="AK1101" s="21"/>
    </row>
    <row r="1102" spans="8:37" x14ac:dyDescent="0.2">
      <c r="H1102" s="21"/>
      <c r="I1102" s="21"/>
      <c r="J1102" s="21"/>
      <c r="K1102" s="21"/>
      <c r="L1102" s="21"/>
      <c r="M1102" s="21"/>
      <c r="N1102" s="21"/>
      <c r="O1102" s="21"/>
      <c r="P1102" s="21"/>
      <c r="Q1102" s="21"/>
      <c r="R1102" s="21"/>
      <c r="S1102" s="21"/>
      <c r="T1102" s="21"/>
      <c r="U1102" s="21"/>
      <c r="V1102" s="21"/>
      <c r="W1102" s="21"/>
      <c r="X1102" s="21"/>
      <c r="Y1102" s="21"/>
      <c r="Z1102" s="21"/>
      <c r="AA1102" s="21"/>
      <c r="AB1102" s="21"/>
      <c r="AC1102" s="21"/>
      <c r="AD1102" s="21"/>
      <c r="AE1102" s="21"/>
      <c r="AF1102" s="21"/>
      <c r="AG1102" s="21"/>
      <c r="AH1102" s="21"/>
      <c r="AI1102" s="21"/>
      <c r="AJ1102" s="21"/>
      <c r="AK1102" s="21"/>
    </row>
    <row r="1103" spans="8:37" x14ac:dyDescent="0.2">
      <c r="H1103" s="21"/>
      <c r="I1103" s="21"/>
      <c r="J1103" s="21"/>
      <c r="K1103" s="21"/>
      <c r="L1103" s="21"/>
      <c r="M1103" s="21"/>
      <c r="N1103" s="21"/>
      <c r="O1103" s="21"/>
      <c r="P1103" s="21"/>
      <c r="Q1103" s="21"/>
      <c r="R1103" s="21"/>
      <c r="S1103" s="21"/>
      <c r="T1103" s="21"/>
      <c r="U1103" s="21"/>
      <c r="V1103" s="21"/>
      <c r="W1103" s="21"/>
      <c r="X1103" s="21"/>
      <c r="Y1103" s="21"/>
      <c r="Z1103" s="21"/>
      <c r="AA1103" s="21"/>
      <c r="AB1103" s="21"/>
      <c r="AC1103" s="21"/>
      <c r="AD1103" s="21"/>
      <c r="AE1103" s="21"/>
      <c r="AF1103" s="21"/>
      <c r="AG1103" s="21"/>
      <c r="AH1103" s="21"/>
      <c r="AI1103" s="21"/>
      <c r="AJ1103" s="21"/>
      <c r="AK1103" s="21"/>
    </row>
    <row r="1104" spans="8:37" x14ac:dyDescent="0.2">
      <c r="H1104" s="21"/>
      <c r="I1104" s="21"/>
      <c r="J1104" s="21"/>
      <c r="K1104" s="21"/>
      <c r="L1104" s="21"/>
      <c r="M1104" s="21"/>
      <c r="N1104" s="21"/>
      <c r="O1104" s="21"/>
      <c r="P1104" s="21"/>
      <c r="Q1104" s="21"/>
      <c r="R1104" s="21"/>
      <c r="S1104" s="21"/>
      <c r="T1104" s="21"/>
      <c r="U1104" s="21"/>
      <c r="V1104" s="21"/>
      <c r="W1104" s="21"/>
      <c r="X1104" s="21"/>
      <c r="Y1104" s="21"/>
      <c r="Z1104" s="21"/>
      <c r="AA1104" s="21"/>
      <c r="AB1104" s="21"/>
      <c r="AC1104" s="21"/>
      <c r="AD1104" s="21"/>
      <c r="AE1104" s="21"/>
      <c r="AF1104" s="21"/>
      <c r="AG1104" s="21"/>
      <c r="AH1104" s="21"/>
      <c r="AI1104" s="21"/>
      <c r="AJ1104" s="21"/>
      <c r="AK1104" s="21"/>
    </row>
    <row r="1105" spans="8:37" x14ac:dyDescent="0.2">
      <c r="H1105" s="21"/>
      <c r="I1105" s="21"/>
      <c r="J1105" s="21"/>
      <c r="K1105" s="21"/>
      <c r="L1105" s="21"/>
      <c r="M1105" s="21"/>
      <c r="N1105" s="21"/>
      <c r="O1105" s="21"/>
      <c r="P1105" s="21"/>
      <c r="Q1105" s="21"/>
      <c r="R1105" s="21"/>
      <c r="S1105" s="21"/>
      <c r="T1105" s="21"/>
      <c r="U1105" s="21"/>
      <c r="V1105" s="21"/>
      <c r="W1105" s="21"/>
      <c r="X1105" s="21"/>
      <c r="Y1105" s="21"/>
      <c r="Z1105" s="21"/>
      <c r="AA1105" s="21"/>
      <c r="AB1105" s="21"/>
      <c r="AC1105" s="21"/>
      <c r="AD1105" s="21"/>
      <c r="AE1105" s="21"/>
      <c r="AF1105" s="21"/>
      <c r="AG1105" s="21"/>
      <c r="AH1105" s="21"/>
      <c r="AI1105" s="21"/>
      <c r="AJ1105" s="21"/>
      <c r="AK1105" s="21"/>
    </row>
    <row r="1106" spans="8:37" x14ac:dyDescent="0.2">
      <c r="H1106" s="21"/>
      <c r="I1106" s="21"/>
      <c r="J1106" s="21"/>
      <c r="K1106" s="21"/>
      <c r="L1106" s="21"/>
      <c r="M1106" s="21"/>
      <c r="N1106" s="21"/>
      <c r="O1106" s="21"/>
      <c r="P1106" s="21"/>
      <c r="Q1106" s="21"/>
      <c r="R1106" s="21"/>
      <c r="S1106" s="21"/>
      <c r="T1106" s="21"/>
      <c r="U1106" s="21"/>
      <c r="V1106" s="21"/>
      <c r="W1106" s="21"/>
      <c r="X1106" s="21"/>
      <c r="Y1106" s="21"/>
      <c r="Z1106" s="21"/>
      <c r="AA1106" s="21"/>
      <c r="AB1106" s="21"/>
      <c r="AC1106" s="21"/>
      <c r="AD1106" s="21"/>
      <c r="AE1106" s="21"/>
      <c r="AF1106" s="21"/>
      <c r="AG1106" s="21"/>
      <c r="AH1106" s="21"/>
      <c r="AI1106" s="21"/>
      <c r="AJ1106" s="21"/>
      <c r="AK1106" s="21"/>
    </row>
    <row r="1107" spans="8:37" x14ac:dyDescent="0.2">
      <c r="H1107" s="21"/>
      <c r="I1107" s="21"/>
      <c r="J1107" s="21"/>
      <c r="K1107" s="21"/>
      <c r="L1107" s="21"/>
      <c r="M1107" s="21"/>
      <c r="N1107" s="21"/>
      <c r="O1107" s="21"/>
      <c r="P1107" s="21"/>
      <c r="Q1107" s="21"/>
      <c r="R1107" s="21"/>
      <c r="S1107" s="21"/>
      <c r="T1107" s="21"/>
      <c r="U1107" s="21"/>
      <c r="V1107" s="21"/>
      <c r="W1107" s="21"/>
      <c r="X1107" s="21"/>
      <c r="Y1107" s="21"/>
      <c r="Z1107" s="21"/>
      <c r="AA1107" s="21"/>
      <c r="AB1107" s="21"/>
      <c r="AC1107" s="21"/>
      <c r="AD1107" s="21"/>
      <c r="AE1107" s="21"/>
      <c r="AF1107" s="21"/>
      <c r="AG1107" s="21"/>
      <c r="AH1107" s="21"/>
      <c r="AI1107" s="21"/>
      <c r="AJ1107" s="21"/>
      <c r="AK1107" s="21"/>
    </row>
    <row r="1108" spans="8:37" x14ac:dyDescent="0.2">
      <c r="H1108" s="21"/>
      <c r="I1108" s="21"/>
      <c r="J1108" s="21"/>
      <c r="K1108" s="21"/>
      <c r="L1108" s="21"/>
      <c r="M1108" s="21"/>
      <c r="N1108" s="21"/>
      <c r="O1108" s="21"/>
      <c r="P1108" s="21"/>
      <c r="Q1108" s="21"/>
      <c r="R1108" s="21"/>
      <c r="S1108" s="21"/>
      <c r="T1108" s="21"/>
      <c r="U1108" s="21"/>
      <c r="V1108" s="21"/>
      <c r="W1108" s="21"/>
      <c r="X1108" s="21"/>
      <c r="Y1108" s="21"/>
      <c r="Z1108" s="21"/>
      <c r="AA1108" s="21"/>
      <c r="AB1108" s="21"/>
      <c r="AC1108" s="21"/>
      <c r="AD1108" s="21"/>
      <c r="AE1108" s="21"/>
      <c r="AF1108" s="21"/>
      <c r="AG1108" s="21"/>
      <c r="AH1108" s="21"/>
      <c r="AI1108" s="21"/>
      <c r="AJ1108" s="21"/>
      <c r="AK1108" s="21"/>
    </row>
    <row r="1109" spans="8:37" x14ac:dyDescent="0.2">
      <c r="H1109" s="21"/>
      <c r="I1109" s="21"/>
      <c r="J1109" s="21"/>
      <c r="K1109" s="21"/>
      <c r="L1109" s="21"/>
      <c r="M1109" s="21"/>
      <c r="N1109" s="21"/>
      <c r="O1109" s="21"/>
      <c r="P1109" s="21"/>
      <c r="Q1109" s="21"/>
      <c r="R1109" s="21"/>
      <c r="S1109" s="21"/>
      <c r="T1109" s="21"/>
      <c r="U1109" s="21"/>
      <c r="V1109" s="21"/>
      <c r="W1109" s="21"/>
      <c r="X1109" s="21"/>
      <c r="Y1109" s="21"/>
      <c r="Z1109" s="21"/>
      <c r="AA1109" s="21"/>
      <c r="AB1109" s="21"/>
      <c r="AC1109" s="21"/>
      <c r="AD1109" s="21"/>
      <c r="AE1109" s="21"/>
      <c r="AF1109" s="21"/>
      <c r="AG1109" s="21"/>
      <c r="AH1109" s="21"/>
      <c r="AI1109" s="21"/>
      <c r="AJ1109" s="21"/>
      <c r="AK1109" s="21"/>
    </row>
    <row r="1110" spans="8:37" x14ac:dyDescent="0.2">
      <c r="H1110" s="21"/>
      <c r="I1110" s="21"/>
      <c r="J1110" s="21"/>
      <c r="K1110" s="21"/>
      <c r="L1110" s="21"/>
      <c r="M1110" s="21"/>
      <c r="N1110" s="21"/>
      <c r="O1110" s="21"/>
      <c r="P1110" s="21"/>
      <c r="Q1110" s="21"/>
      <c r="R1110" s="21"/>
      <c r="S1110" s="21"/>
      <c r="T1110" s="21"/>
      <c r="U1110" s="21"/>
      <c r="V1110" s="21"/>
      <c r="W1110" s="21"/>
      <c r="X1110" s="21"/>
      <c r="Y1110" s="21"/>
      <c r="Z1110" s="21"/>
      <c r="AA1110" s="21"/>
      <c r="AB1110" s="21"/>
      <c r="AC1110" s="21"/>
      <c r="AD1110" s="21"/>
      <c r="AE1110" s="21"/>
      <c r="AF1110" s="21"/>
      <c r="AG1110" s="21"/>
      <c r="AH1110" s="21"/>
      <c r="AI1110" s="21"/>
      <c r="AJ1110" s="21"/>
      <c r="AK1110" s="21"/>
    </row>
    <row r="1111" spans="8:37" x14ac:dyDescent="0.2">
      <c r="H1111" s="21"/>
      <c r="I1111" s="21"/>
      <c r="J1111" s="21"/>
      <c r="K1111" s="21"/>
      <c r="L1111" s="21"/>
      <c r="M1111" s="21"/>
      <c r="N1111" s="21"/>
      <c r="O1111" s="21"/>
      <c r="P1111" s="21"/>
      <c r="Q1111" s="21"/>
      <c r="R1111" s="21"/>
      <c r="S1111" s="21"/>
      <c r="T1111" s="21"/>
      <c r="U1111" s="21"/>
      <c r="V1111" s="21"/>
      <c r="W1111" s="21"/>
      <c r="X1111" s="21"/>
      <c r="Y1111" s="21"/>
      <c r="Z1111" s="21"/>
      <c r="AA1111" s="21"/>
      <c r="AB1111" s="21"/>
      <c r="AC1111" s="21"/>
      <c r="AD1111" s="21"/>
      <c r="AE1111" s="21"/>
      <c r="AF1111" s="21"/>
      <c r="AG1111" s="21"/>
      <c r="AH1111" s="21"/>
      <c r="AI1111" s="21"/>
      <c r="AJ1111" s="21"/>
      <c r="AK1111" s="21"/>
    </row>
    <row r="1112" spans="8:37" x14ac:dyDescent="0.2">
      <c r="H1112" s="21"/>
      <c r="I1112" s="21"/>
      <c r="J1112" s="21"/>
      <c r="K1112" s="21"/>
      <c r="L1112" s="21"/>
      <c r="M1112" s="21"/>
      <c r="N1112" s="21"/>
      <c r="O1112" s="21"/>
      <c r="P1112" s="21"/>
      <c r="Q1112" s="21"/>
      <c r="R1112" s="21"/>
      <c r="S1112" s="21"/>
      <c r="T1112" s="21"/>
      <c r="U1112" s="21"/>
      <c r="V1112" s="21"/>
      <c r="W1112" s="21"/>
      <c r="X1112" s="21"/>
      <c r="Y1112" s="21"/>
      <c r="Z1112" s="21"/>
      <c r="AA1112" s="21"/>
      <c r="AB1112" s="21"/>
      <c r="AC1112" s="21"/>
      <c r="AD1112" s="21"/>
      <c r="AE1112" s="21"/>
      <c r="AF1112" s="21"/>
      <c r="AG1112" s="21"/>
      <c r="AH1112" s="21"/>
      <c r="AI1112" s="21"/>
      <c r="AJ1112" s="21"/>
      <c r="AK1112" s="21"/>
    </row>
    <row r="1113" spans="8:37" x14ac:dyDescent="0.2">
      <c r="H1113" s="21"/>
      <c r="I1113" s="21"/>
      <c r="J1113" s="21"/>
      <c r="K1113" s="21"/>
      <c r="L1113" s="21"/>
      <c r="M1113" s="21"/>
      <c r="N1113" s="21"/>
      <c r="O1113" s="21"/>
      <c r="P1113" s="21"/>
      <c r="Q1113" s="21"/>
      <c r="R1113" s="21"/>
      <c r="S1113" s="21"/>
      <c r="T1113" s="21"/>
      <c r="U1113" s="21"/>
      <c r="V1113" s="21"/>
      <c r="W1113" s="21"/>
      <c r="X1113" s="21"/>
      <c r="Y1113" s="21"/>
      <c r="Z1113" s="21"/>
      <c r="AA1113" s="21"/>
      <c r="AB1113" s="21"/>
      <c r="AC1113" s="21"/>
      <c r="AD1113" s="21"/>
      <c r="AE1113" s="21"/>
      <c r="AF1113" s="21"/>
      <c r="AG1113" s="21"/>
      <c r="AH1113" s="21"/>
      <c r="AI1113" s="21"/>
      <c r="AJ1113" s="21"/>
      <c r="AK1113" s="21"/>
    </row>
    <row r="1114" spans="8:37" x14ac:dyDescent="0.2"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  <c r="R1114" s="21"/>
      <c r="S1114" s="21"/>
      <c r="T1114" s="21"/>
      <c r="U1114" s="21"/>
      <c r="V1114" s="21"/>
      <c r="W1114" s="21"/>
      <c r="X1114" s="21"/>
      <c r="Y1114" s="21"/>
      <c r="Z1114" s="21"/>
      <c r="AA1114" s="21"/>
      <c r="AB1114" s="21"/>
      <c r="AC1114" s="21"/>
      <c r="AD1114" s="21"/>
      <c r="AE1114" s="21"/>
      <c r="AF1114" s="21"/>
      <c r="AG1114" s="21"/>
      <c r="AH1114" s="21"/>
      <c r="AI1114" s="21"/>
      <c r="AJ1114" s="21"/>
      <c r="AK1114" s="21"/>
    </row>
    <row r="1115" spans="8:37" x14ac:dyDescent="0.2">
      <c r="H1115" s="21"/>
      <c r="I1115" s="21"/>
      <c r="J1115" s="21"/>
      <c r="K1115" s="21"/>
      <c r="L1115" s="21"/>
      <c r="M1115" s="21"/>
      <c r="N1115" s="21"/>
      <c r="O1115" s="21"/>
      <c r="P1115" s="21"/>
      <c r="Q1115" s="21"/>
      <c r="R1115" s="21"/>
      <c r="S1115" s="21"/>
      <c r="T1115" s="21"/>
      <c r="U1115" s="21"/>
      <c r="V1115" s="21"/>
      <c r="W1115" s="21"/>
      <c r="X1115" s="21"/>
      <c r="Y1115" s="21"/>
      <c r="Z1115" s="21"/>
      <c r="AA1115" s="21"/>
      <c r="AB1115" s="21"/>
      <c r="AC1115" s="21"/>
      <c r="AD1115" s="21"/>
      <c r="AE1115" s="21"/>
      <c r="AF1115" s="21"/>
      <c r="AG1115" s="21"/>
      <c r="AH1115" s="21"/>
      <c r="AI1115" s="21"/>
      <c r="AJ1115" s="21"/>
      <c r="AK1115" s="21"/>
    </row>
    <row r="1116" spans="8:37" x14ac:dyDescent="0.2">
      <c r="H1116" s="21"/>
      <c r="I1116" s="21"/>
      <c r="J1116" s="21"/>
      <c r="K1116" s="21"/>
      <c r="L1116" s="21"/>
      <c r="M1116" s="21"/>
      <c r="N1116" s="21"/>
      <c r="O1116" s="21"/>
      <c r="P1116" s="21"/>
      <c r="Q1116" s="21"/>
      <c r="R1116" s="21"/>
      <c r="S1116" s="21"/>
      <c r="T1116" s="21"/>
      <c r="U1116" s="21"/>
      <c r="V1116" s="21"/>
      <c r="W1116" s="21"/>
      <c r="X1116" s="21"/>
      <c r="Y1116" s="21"/>
      <c r="Z1116" s="21"/>
      <c r="AA1116" s="21"/>
      <c r="AB1116" s="21"/>
      <c r="AC1116" s="21"/>
      <c r="AD1116" s="21"/>
      <c r="AE1116" s="21"/>
      <c r="AF1116" s="21"/>
      <c r="AG1116" s="21"/>
      <c r="AH1116" s="21"/>
      <c r="AI1116" s="21"/>
      <c r="AJ1116" s="21"/>
      <c r="AK1116" s="21"/>
    </row>
    <row r="1117" spans="8:37" x14ac:dyDescent="0.2">
      <c r="H1117" s="21"/>
      <c r="I1117" s="21"/>
      <c r="J1117" s="21"/>
      <c r="K1117" s="21"/>
      <c r="L1117" s="21"/>
      <c r="M1117" s="21"/>
      <c r="N1117" s="21"/>
      <c r="O1117" s="21"/>
      <c r="P1117" s="21"/>
      <c r="Q1117" s="21"/>
      <c r="R1117" s="21"/>
      <c r="S1117" s="21"/>
      <c r="T1117" s="21"/>
      <c r="U1117" s="21"/>
      <c r="V1117" s="21"/>
      <c r="W1117" s="21"/>
      <c r="X1117" s="21"/>
      <c r="Y1117" s="21"/>
      <c r="Z1117" s="21"/>
      <c r="AA1117" s="21"/>
      <c r="AB1117" s="21"/>
      <c r="AC1117" s="21"/>
      <c r="AD1117" s="21"/>
      <c r="AE1117" s="21"/>
      <c r="AF1117" s="21"/>
      <c r="AG1117" s="21"/>
      <c r="AH1117" s="21"/>
      <c r="AI1117" s="21"/>
      <c r="AJ1117" s="21"/>
      <c r="AK1117" s="21"/>
    </row>
    <row r="1118" spans="8:37" x14ac:dyDescent="0.2">
      <c r="H1118" s="21"/>
      <c r="I1118" s="21"/>
      <c r="J1118" s="21"/>
      <c r="K1118" s="21"/>
      <c r="L1118" s="21"/>
      <c r="M1118" s="21"/>
      <c r="N1118" s="21"/>
      <c r="O1118" s="21"/>
      <c r="P1118" s="21"/>
      <c r="Q1118" s="21"/>
      <c r="R1118" s="21"/>
      <c r="S1118" s="21"/>
      <c r="T1118" s="21"/>
      <c r="U1118" s="21"/>
      <c r="V1118" s="21"/>
      <c r="W1118" s="21"/>
      <c r="X1118" s="21"/>
      <c r="Y1118" s="21"/>
      <c r="Z1118" s="21"/>
      <c r="AA1118" s="21"/>
      <c r="AB1118" s="21"/>
      <c r="AC1118" s="21"/>
      <c r="AD1118" s="21"/>
      <c r="AE1118" s="21"/>
      <c r="AF1118" s="21"/>
      <c r="AG1118" s="21"/>
      <c r="AH1118" s="21"/>
      <c r="AI1118" s="21"/>
      <c r="AJ1118" s="21"/>
      <c r="AK1118" s="21"/>
    </row>
    <row r="1119" spans="8:37" x14ac:dyDescent="0.2">
      <c r="H1119" s="21"/>
      <c r="I1119" s="21"/>
      <c r="J1119" s="21"/>
      <c r="K1119" s="21"/>
      <c r="L1119" s="21"/>
      <c r="M1119" s="21"/>
      <c r="N1119" s="21"/>
      <c r="O1119" s="21"/>
      <c r="P1119" s="21"/>
      <c r="Q1119" s="21"/>
      <c r="R1119" s="21"/>
      <c r="S1119" s="21"/>
      <c r="T1119" s="21"/>
      <c r="U1119" s="21"/>
      <c r="V1119" s="21"/>
      <c r="W1119" s="21"/>
      <c r="X1119" s="21"/>
      <c r="Y1119" s="21"/>
      <c r="Z1119" s="21"/>
      <c r="AA1119" s="21"/>
      <c r="AB1119" s="21"/>
      <c r="AC1119" s="21"/>
      <c r="AD1119" s="21"/>
      <c r="AE1119" s="21"/>
      <c r="AF1119" s="21"/>
      <c r="AG1119" s="21"/>
      <c r="AH1119" s="21"/>
      <c r="AI1119" s="21"/>
      <c r="AJ1119" s="21"/>
      <c r="AK1119" s="21"/>
    </row>
    <row r="1120" spans="8:37" x14ac:dyDescent="0.2">
      <c r="H1120" s="21"/>
      <c r="I1120" s="21"/>
      <c r="J1120" s="21"/>
      <c r="K1120" s="21"/>
      <c r="L1120" s="21"/>
      <c r="M1120" s="21"/>
      <c r="N1120" s="21"/>
      <c r="O1120" s="21"/>
      <c r="P1120" s="21"/>
      <c r="Q1120" s="21"/>
      <c r="R1120" s="21"/>
      <c r="S1120" s="21"/>
      <c r="T1120" s="21"/>
      <c r="U1120" s="21"/>
      <c r="V1120" s="21"/>
      <c r="W1120" s="21"/>
      <c r="X1120" s="21"/>
      <c r="Y1120" s="21"/>
      <c r="Z1120" s="21"/>
      <c r="AA1120" s="21"/>
      <c r="AB1120" s="21"/>
      <c r="AC1120" s="21"/>
      <c r="AD1120" s="21"/>
      <c r="AE1120" s="21"/>
      <c r="AF1120" s="21"/>
      <c r="AG1120" s="21"/>
      <c r="AH1120" s="21"/>
      <c r="AI1120" s="21"/>
      <c r="AJ1120" s="21"/>
      <c r="AK1120" s="21"/>
    </row>
    <row r="1121" spans="8:37" x14ac:dyDescent="0.2">
      <c r="H1121" s="21"/>
      <c r="I1121" s="21"/>
      <c r="J1121" s="21"/>
      <c r="K1121" s="21"/>
      <c r="L1121" s="21"/>
      <c r="M1121" s="21"/>
      <c r="N1121" s="21"/>
      <c r="O1121" s="21"/>
      <c r="P1121" s="21"/>
      <c r="Q1121" s="21"/>
      <c r="R1121" s="21"/>
      <c r="S1121" s="21"/>
      <c r="T1121" s="21"/>
      <c r="U1121" s="21"/>
      <c r="V1121" s="21"/>
      <c r="W1121" s="21"/>
      <c r="X1121" s="21"/>
      <c r="Y1121" s="21"/>
      <c r="Z1121" s="21"/>
      <c r="AA1121" s="21"/>
      <c r="AB1121" s="21"/>
      <c r="AC1121" s="21"/>
      <c r="AD1121" s="21"/>
      <c r="AE1121" s="21"/>
      <c r="AF1121" s="21"/>
      <c r="AG1121" s="21"/>
      <c r="AH1121" s="21"/>
      <c r="AI1121" s="21"/>
      <c r="AJ1121" s="21"/>
      <c r="AK1121" s="21"/>
    </row>
    <row r="1122" spans="8:37" x14ac:dyDescent="0.2">
      <c r="H1122" s="21"/>
      <c r="I1122" s="21"/>
      <c r="J1122" s="21"/>
      <c r="K1122" s="21"/>
      <c r="L1122" s="21"/>
      <c r="M1122" s="21"/>
      <c r="N1122" s="21"/>
      <c r="O1122" s="21"/>
      <c r="P1122" s="21"/>
      <c r="Q1122" s="21"/>
      <c r="R1122" s="21"/>
      <c r="S1122" s="21"/>
      <c r="T1122" s="21"/>
      <c r="U1122" s="21"/>
      <c r="V1122" s="21"/>
      <c r="W1122" s="21"/>
      <c r="X1122" s="21"/>
      <c r="Y1122" s="21"/>
      <c r="Z1122" s="21"/>
      <c r="AA1122" s="21"/>
      <c r="AB1122" s="21"/>
      <c r="AC1122" s="21"/>
      <c r="AD1122" s="21"/>
      <c r="AE1122" s="21"/>
      <c r="AF1122" s="21"/>
      <c r="AG1122" s="21"/>
      <c r="AH1122" s="21"/>
      <c r="AI1122" s="21"/>
      <c r="AJ1122" s="21"/>
      <c r="AK1122" s="21"/>
    </row>
    <row r="1123" spans="8:37" x14ac:dyDescent="0.2">
      <c r="H1123" s="21"/>
      <c r="I1123" s="21"/>
      <c r="J1123" s="21"/>
      <c r="K1123" s="21"/>
      <c r="L1123" s="21"/>
      <c r="M1123" s="21"/>
      <c r="N1123" s="21"/>
      <c r="O1123" s="21"/>
      <c r="P1123" s="21"/>
      <c r="Q1123" s="21"/>
      <c r="R1123" s="21"/>
      <c r="S1123" s="21"/>
      <c r="T1123" s="21"/>
      <c r="U1123" s="21"/>
      <c r="V1123" s="21"/>
      <c r="W1123" s="21"/>
      <c r="X1123" s="21"/>
      <c r="Y1123" s="21"/>
      <c r="Z1123" s="21"/>
      <c r="AA1123" s="21"/>
      <c r="AB1123" s="21"/>
      <c r="AC1123" s="21"/>
      <c r="AD1123" s="21"/>
      <c r="AE1123" s="21"/>
      <c r="AF1123" s="21"/>
      <c r="AG1123" s="21"/>
      <c r="AH1123" s="21"/>
      <c r="AI1123" s="21"/>
      <c r="AJ1123" s="21"/>
      <c r="AK1123" s="21"/>
    </row>
    <row r="1124" spans="8:37" x14ac:dyDescent="0.2">
      <c r="H1124" s="21"/>
      <c r="I1124" s="21"/>
      <c r="J1124" s="21"/>
      <c r="K1124" s="21"/>
      <c r="L1124" s="21"/>
      <c r="M1124" s="21"/>
      <c r="N1124" s="21"/>
      <c r="O1124" s="21"/>
      <c r="P1124" s="21"/>
      <c r="Q1124" s="21"/>
      <c r="R1124" s="21"/>
      <c r="S1124" s="21"/>
      <c r="T1124" s="21"/>
      <c r="U1124" s="21"/>
      <c r="V1124" s="21"/>
      <c r="W1124" s="21"/>
      <c r="X1124" s="21"/>
      <c r="Y1124" s="21"/>
      <c r="Z1124" s="21"/>
      <c r="AA1124" s="21"/>
      <c r="AB1124" s="21"/>
      <c r="AC1124" s="21"/>
      <c r="AD1124" s="21"/>
      <c r="AE1124" s="21"/>
      <c r="AF1124" s="21"/>
      <c r="AG1124" s="21"/>
      <c r="AH1124" s="21"/>
      <c r="AI1124" s="21"/>
      <c r="AJ1124" s="21"/>
      <c r="AK1124" s="21"/>
    </row>
    <row r="1125" spans="8:37" x14ac:dyDescent="0.2">
      <c r="H1125" s="21"/>
      <c r="I1125" s="21"/>
      <c r="J1125" s="21"/>
      <c r="K1125" s="21"/>
      <c r="L1125" s="21"/>
      <c r="M1125" s="21"/>
      <c r="N1125" s="21"/>
      <c r="O1125" s="21"/>
      <c r="P1125" s="21"/>
      <c r="Q1125" s="21"/>
      <c r="R1125" s="21"/>
      <c r="S1125" s="21"/>
      <c r="T1125" s="21"/>
      <c r="U1125" s="21"/>
      <c r="V1125" s="21"/>
      <c r="W1125" s="21"/>
      <c r="X1125" s="21"/>
      <c r="Y1125" s="21"/>
      <c r="Z1125" s="21"/>
      <c r="AA1125" s="21"/>
      <c r="AB1125" s="21"/>
      <c r="AC1125" s="21"/>
      <c r="AD1125" s="21"/>
      <c r="AE1125" s="21"/>
      <c r="AF1125" s="21"/>
      <c r="AG1125" s="21"/>
      <c r="AH1125" s="21"/>
      <c r="AI1125" s="21"/>
      <c r="AJ1125" s="21"/>
      <c r="AK1125" s="21"/>
    </row>
    <row r="1126" spans="8:37" x14ac:dyDescent="0.2">
      <c r="H1126" s="21"/>
      <c r="I1126" s="21"/>
      <c r="J1126" s="21"/>
      <c r="K1126" s="21"/>
      <c r="L1126" s="21"/>
      <c r="M1126" s="21"/>
      <c r="N1126" s="21"/>
      <c r="O1126" s="21"/>
      <c r="P1126" s="21"/>
      <c r="Q1126" s="21"/>
      <c r="R1126" s="21"/>
      <c r="S1126" s="21"/>
      <c r="T1126" s="21"/>
      <c r="U1126" s="21"/>
      <c r="V1126" s="21"/>
      <c r="W1126" s="21"/>
      <c r="X1126" s="21"/>
      <c r="Y1126" s="21"/>
      <c r="Z1126" s="21"/>
      <c r="AA1126" s="21"/>
      <c r="AB1126" s="21"/>
      <c r="AC1126" s="21"/>
      <c r="AD1126" s="21"/>
      <c r="AE1126" s="21"/>
      <c r="AF1126" s="21"/>
      <c r="AG1126" s="21"/>
      <c r="AH1126" s="21"/>
      <c r="AI1126" s="21"/>
      <c r="AJ1126" s="21"/>
      <c r="AK1126" s="21"/>
    </row>
    <row r="1127" spans="8:37" x14ac:dyDescent="0.2">
      <c r="H1127" s="21"/>
      <c r="I1127" s="21"/>
      <c r="J1127" s="21"/>
      <c r="K1127" s="21"/>
      <c r="L1127" s="21"/>
      <c r="M1127" s="21"/>
      <c r="N1127" s="21"/>
      <c r="O1127" s="21"/>
      <c r="P1127" s="21"/>
      <c r="Q1127" s="21"/>
      <c r="R1127" s="21"/>
      <c r="S1127" s="21"/>
      <c r="T1127" s="21"/>
      <c r="U1127" s="21"/>
      <c r="V1127" s="21"/>
      <c r="W1127" s="21"/>
      <c r="X1127" s="21"/>
      <c r="Y1127" s="21"/>
      <c r="Z1127" s="21"/>
      <c r="AA1127" s="21"/>
      <c r="AB1127" s="21"/>
      <c r="AC1127" s="21"/>
      <c r="AD1127" s="21"/>
      <c r="AE1127" s="21"/>
      <c r="AF1127" s="21"/>
      <c r="AG1127" s="21"/>
      <c r="AH1127" s="21"/>
      <c r="AI1127" s="21"/>
      <c r="AJ1127" s="21"/>
      <c r="AK1127" s="21"/>
    </row>
    <row r="1128" spans="8:37" x14ac:dyDescent="0.2">
      <c r="H1128" s="21"/>
      <c r="I1128" s="21"/>
      <c r="J1128" s="21"/>
      <c r="K1128" s="21"/>
      <c r="L1128" s="21"/>
      <c r="M1128" s="21"/>
      <c r="N1128" s="21"/>
      <c r="O1128" s="21"/>
      <c r="P1128" s="21"/>
      <c r="Q1128" s="21"/>
      <c r="R1128" s="21"/>
      <c r="S1128" s="21"/>
      <c r="T1128" s="21"/>
      <c r="U1128" s="21"/>
      <c r="V1128" s="21"/>
      <c r="W1128" s="21"/>
      <c r="X1128" s="21"/>
      <c r="Y1128" s="21"/>
      <c r="Z1128" s="21"/>
      <c r="AA1128" s="21"/>
      <c r="AB1128" s="21"/>
      <c r="AC1128" s="21"/>
      <c r="AD1128" s="21"/>
      <c r="AE1128" s="21"/>
      <c r="AF1128" s="21"/>
      <c r="AG1128" s="21"/>
      <c r="AH1128" s="21"/>
      <c r="AI1128" s="21"/>
      <c r="AJ1128" s="21"/>
      <c r="AK1128" s="21"/>
    </row>
    <row r="1129" spans="8:37" x14ac:dyDescent="0.2">
      <c r="H1129" s="21"/>
      <c r="I1129" s="21"/>
      <c r="J1129" s="21"/>
      <c r="K1129" s="21"/>
      <c r="L1129" s="21"/>
      <c r="M1129" s="21"/>
      <c r="N1129" s="21"/>
      <c r="O1129" s="21"/>
      <c r="P1129" s="21"/>
      <c r="Q1129" s="21"/>
      <c r="R1129" s="21"/>
      <c r="S1129" s="21"/>
      <c r="T1129" s="21"/>
      <c r="U1129" s="21"/>
      <c r="V1129" s="21"/>
      <c r="W1129" s="21"/>
      <c r="X1129" s="21"/>
      <c r="Y1129" s="21"/>
      <c r="Z1129" s="21"/>
      <c r="AA1129" s="21"/>
      <c r="AB1129" s="21"/>
      <c r="AC1129" s="21"/>
      <c r="AD1129" s="21"/>
      <c r="AE1129" s="21"/>
      <c r="AF1129" s="21"/>
      <c r="AG1129" s="21"/>
      <c r="AH1129" s="21"/>
      <c r="AI1129" s="21"/>
      <c r="AJ1129" s="21"/>
      <c r="AK1129" s="21"/>
    </row>
    <row r="1130" spans="8:37" x14ac:dyDescent="0.2">
      <c r="H1130" s="21"/>
      <c r="I1130" s="21"/>
      <c r="J1130" s="21"/>
      <c r="K1130" s="21"/>
      <c r="L1130" s="21"/>
      <c r="M1130" s="21"/>
      <c r="N1130" s="21"/>
      <c r="O1130" s="21"/>
      <c r="P1130" s="21"/>
      <c r="Q1130" s="21"/>
      <c r="R1130" s="21"/>
      <c r="S1130" s="21"/>
      <c r="T1130" s="21"/>
      <c r="U1130" s="21"/>
      <c r="V1130" s="21"/>
      <c r="W1130" s="21"/>
      <c r="X1130" s="21"/>
      <c r="Y1130" s="21"/>
      <c r="Z1130" s="21"/>
      <c r="AA1130" s="21"/>
      <c r="AB1130" s="21"/>
      <c r="AC1130" s="21"/>
      <c r="AD1130" s="21"/>
      <c r="AE1130" s="21"/>
      <c r="AF1130" s="21"/>
      <c r="AG1130" s="21"/>
      <c r="AH1130" s="21"/>
      <c r="AI1130" s="21"/>
      <c r="AJ1130" s="21"/>
      <c r="AK1130" s="21"/>
    </row>
    <row r="1131" spans="8:37" x14ac:dyDescent="0.2">
      <c r="H1131" s="21"/>
      <c r="I1131" s="21"/>
      <c r="J1131" s="21"/>
      <c r="K1131" s="21"/>
      <c r="L1131" s="21"/>
      <c r="M1131" s="21"/>
      <c r="N1131" s="21"/>
      <c r="O1131" s="21"/>
      <c r="P1131" s="21"/>
      <c r="Q1131" s="21"/>
      <c r="R1131" s="21"/>
      <c r="S1131" s="21"/>
      <c r="T1131" s="21"/>
      <c r="U1131" s="21"/>
      <c r="V1131" s="21"/>
      <c r="W1131" s="21"/>
      <c r="X1131" s="21"/>
      <c r="Y1131" s="21"/>
      <c r="Z1131" s="21"/>
      <c r="AA1131" s="21"/>
      <c r="AB1131" s="21"/>
      <c r="AC1131" s="21"/>
      <c r="AD1131" s="21"/>
      <c r="AE1131" s="21"/>
      <c r="AF1131" s="21"/>
      <c r="AG1131" s="21"/>
      <c r="AH1131" s="21"/>
      <c r="AI1131" s="21"/>
      <c r="AJ1131" s="21"/>
      <c r="AK1131" s="21"/>
    </row>
    <row r="1132" spans="8:37" x14ac:dyDescent="0.2">
      <c r="H1132" s="21"/>
      <c r="I1132" s="21"/>
      <c r="J1132" s="21"/>
      <c r="K1132" s="21"/>
      <c r="L1132" s="21"/>
      <c r="M1132" s="21"/>
      <c r="N1132" s="21"/>
      <c r="O1132" s="21"/>
      <c r="P1132" s="21"/>
      <c r="Q1132" s="21"/>
      <c r="R1132" s="21"/>
      <c r="S1132" s="21"/>
      <c r="T1132" s="21"/>
      <c r="U1132" s="21"/>
      <c r="V1132" s="21"/>
      <c r="W1132" s="21"/>
      <c r="X1132" s="21"/>
      <c r="Y1132" s="21"/>
      <c r="Z1132" s="21"/>
      <c r="AA1132" s="21"/>
      <c r="AB1132" s="21"/>
      <c r="AC1132" s="21"/>
      <c r="AD1132" s="21"/>
      <c r="AE1132" s="21"/>
      <c r="AF1132" s="21"/>
      <c r="AG1132" s="21"/>
      <c r="AH1132" s="21"/>
      <c r="AI1132" s="21"/>
      <c r="AJ1132" s="21"/>
      <c r="AK1132" s="21"/>
    </row>
    <row r="1133" spans="8:37" x14ac:dyDescent="0.2">
      <c r="H1133" s="21"/>
      <c r="I1133" s="21"/>
      <c r="J1133" s="21"/>
      <c r="K1133" s="21"/>
      <c r="L1133" s="21"/>
      <c r="M1133" s="21"/>
      <c r="N1133" s="21"/>
      <c r="O1133" s="21"/>
      <c r="P1133" s="21"/>
      <c r="Q1133" s="21"/>
      <c r="R1133" s="21"/>
      <c r="S1133" s="21"/>
      <c r="T1133" s="21"/>
      <c r="U1133" s="21"/>
      <c r="V1133" s="21"/>
      <c r="W1133" s="21"/>
      <c r="X1133" s="21"/>
      <c r="Y1133" s="21"/>
      <c r="Z1133" s="21"/>
      <c r="AA1133" s="21"/>
      <c r="AB1133" s="21"/>
      <c r="AC1133" s="21"/>
      <c r="AD1133" s="21"/>
      <c r="AE1133" s="21"/>
      <c r="AF1133" s="21"/>
      <c r="AG1133" s="21"/>
      <c r="AH1133" s="21"/>
      <c r="AI1133" s="21"/>
      <c r="AJ1133" s="21"/>
      <c r="AK1133" s="21"/>
    </row>
    <row r="1134" spans="8:37" x14ac:dyDescent="0.2"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  <c r="R1134" s="21"/>
      <c r="S1134" s="21"/>
      <c r="T1134" s="21"/>
      <c r="U1134" s="21"/>
      <c r="V1134" s="21"/>
      <c r="W1134" s="21"/>
      <c r="X1134" s="21"/>
      <c r="Y1134" s="21"/>
      <c r="Z1134" s="21"/>
      <c r="AA1134" s="21"/>
      <c r="AB1134" s="21"/>
      <c r="AC1134" s="21"/>
      <c r="AD1134" s="21"/>
      <c r="AE1134" s="21"/>
      <c r="AF1134" s="21"/>
      <c r="AG1134" s="21"/>
      <c r="AH1134" s="21"/>
      <c r="AI1134" s="21"/>
      <c r="AJ1134" s="21"/>
      <c r="AK1134" s="21"/>
    </row>
    <row r="1135" spans="8:37" x14ac:dyDescent="0.2">
      <c r="H1135" s="21"/>
      <c r="I1135" s="21"/>
      <c r="J1135" s="21"/>
      <c r="K1135" s="21"/>
      <c r="L1135" s="21"/>
      <c r="M1135" s="21"/>
      <c r="N1135" s="21"/>
      <c r="O1135" s="21"/>
      <c r="P1135" s="21"/>
      <c r="Q1135" s="21"/>
      <c r="R1135" s="21"/>
      <c r="S1135" s="21"/>
      <c r="T1135" s="21"/>
      <c r="U1135" s="21"/>
      <c r="V1135" s="21"/>
      <c r="W1135" s="21"/>
      <c r="X1135" s="21"/>
      <c r="Y1135" s="21"/>
      <c r="Z1135" s="21"/>
      <c r="AA1135" s="21"/>
      <c r="AB1135" s="21"/>
      <c r="AC1135" s="21"/>
      <c r="AD1135" s="21"/>
      <c r="AE1135" s="21"/>
      <c r="AF1135" s="21"/>
      <c r="AG1135" s="21"/>
      <c r="AH1135" s="21"/>
      <c r="AI1135" s="21"/>
      <c r="AJ1135" s="21"/>
      <c r="AK1135" s="21"/>
    </row>
    <row r="1136" spans="8:37" x14ac:dyDescent="0.2">
      <c r="H1136" s="21"/>
      <c r="I1136" s="21"/>
      <c r="J1136" s="21"/>
      <c r="K1136" s="21"/>
      <c r="L1136" s="21"/>
      <c r="M1136" s="21"/>
      <c r="N1136" s="21"/>
      <c r="O1136" s="21"/>
      <c r="P1136" s="21"/>
      <c r="Q1136" s="21"/>
      <c r="R1136" s="21"/>
      <c r="S1136" s="21"/>
      <c r="T1136" s="21"/>
      <c r="U1136" s="21"/>
      <c r="V1136" s="21"/>
      <c r="W1136" s="21"/>
      <c r="X1136" s="21"/>
      <c r="Y1136" s="21"/>
      <c r="Z1136" s="21"/>
      <c r="AA1136" s="21"/>
      <c r="AB1136" s="21"/>
      <c r="AC1136" s="21"/>
      <c r="AD1136" s="21"/>
      <c r="AE1136" s="21"/>
      <c r="AF1136" s="21"/>
      <c r="AG1136" s="21"/>
      <c r="AH1136" s="21"/>
      <c r="AI1136" s="21"/>
      <c r="AJ1136" s="21"/>
      <c r="AK1136" s="21"/>
    </row>
    <row r="1137" spans="8:37" x14ac:dyDescent="0.2">
      <c r="H1137" s="21"/>
      <c r="I1137" s="21"/>
      <c r="J1137" s="21"/>
      <c r="K1137" s="21"/>
      <c r="L1137" s="21"/>
      <c r="M1137" s="21"/>
      <c r="N1137" s="21"/>
      <c r="O1137" s="21"/>
      <c r="P1137" s="21"/>
      <c r="Q1137" s="21"/>
      <c r="R1137" s="21"/>
      <c r="S1137" s="21"/>
      <c r="T1137" s="21"/>
      <c r="U1137" s="21"/>
      <c r="V1137" s="21"/>
      <c r="W1137" s="21"/>
      <c r="X1137" s="21"/>
      <c r="Y1137" s="21"/>
      <c r="Z1137" s="21"/>
      <c r="AA1137" s="21"/>
      <c r="AB1137" s="21"/>
      <c r="AC1137" s="21"/>
      <c r="AD1137" s="21"/>
      <c r="AE1137" s="21"/>
      <c r="AF1137" s="21"/>
      <c r="AG1137" s="21"/>
      <c r="AH1137" s="21"/>
      <c r="AI1137" s="21"/>
      <c r="AJ1137" s="21"/>
      <c r="AK1137" s="21"/>
    </row>
    <row r="1138" spans="8:37" x14ac:dyDescent="0.2">
      <c r="H1138" s="21"/>
      <c r="I1138" s="21"/>
      <c r="J1138" s="21"/>
      <c r="K1138" s="21"/>
      <c r="L1138" s="21"/>
      <c r="M1138" s="21"/>
      <c r="N1138" s="21"/>
      <c r="O1138" s="21"/>
      <c r="P1138" s="21"/>
      <c r="Q1138" s="21"/>
      <c r="R1138" s="21"/>
      <c r="S1138" s="21"/>
      <c r="T1138" s="21"/>
      <c r="U1138" s="21"/>
      <c r="V1138" s="21"/>
      <c r="W1138" s="21"/>
      <c r="X1138" s="21"/>
      <c r="Y1138" s="21"/>
      <c r="Z1138" s="21"/>
      <c r="AA1138" s="21"/>
      <c r="AB1138" s="21"/>
      <c r="AC1138" s="21"/>
      <c r="AD1138" s="21"/>
      <c r="AE1138" s="21"/>
      <c r="AF1138" s="21"/>
      <c r="AG1138" s="21"/>
      <c r="AH1138" s="21"/>
      <c r="AI1138" s="21"/>
      <c r="AJ1138" s="21"/>
      <c r="AK1138" s="21"/>
    </row>
    <row r="1139" spans="8:37" x14ac:dyDescent="0.2">
      <c r="H1139" s="21"/>
      <c r="I1139" s="21"/>
      <c r="J1139" s="21"/>
      <c r="K1139" s="21"/>
      <c r="L1139" s="21"/>
      <c r="M1139" s="21"/>
      <c r="N1139" s="21"/>
      <c r="O1139" s="21"/>
      <c r="P1139" s="21"/>
      <c r="Q1139" s="21"/>
      <c r="R1139" s="21"/>
      <c r="S1139" s="21"/>
      <c r="T1139" s="21"/>
      <c r="U1139" s="21"/>
      <c r="V1139" s="21"/>
      <c r="W1139" s="21"/>
      <c r="X1139" s="21"/>
      <c r="Y1139" s="21"/>
      <c r="Z1139" s="21"/>
      <c r="AA1139" s="21"/>
      <c r="AB1139" s="21"/>
      <c r="AC1139" s="21"/>
      <c r="AD1139" s="21"/>
      <c r="AE1139" s="21"/>
      <c r="AF1139" s="21"/>
      <c r="AG1139" s="21"/>
      <c r="AH1139" s="21"/>
      <c r="AI1139" s="21"/>
      <c r="AJ1139" s="21"/>
      <c r="AK1139" s="21"/>
    </row>
    <row r="1140" spans="8:37" x14ac:dyDescent="0.2">
      <c r="H1140" s="21"/>
      <c r="I1140" s="21"/>
      <c r="J1140" s="21"/>
      <c r="K1140" s="21"/>
      <c r="L1140" s="21"/>
      <c r="M1140" s="21"/>
      <c r="N1140" s="21"/>
      <c r="O1140" s="21"/>
      <c r="P1140" s="21"/>
      <c r="Q1140" s="21"/>
      <c r="R1140" s="21"/>
      <c r="S1140" s="21"/>
      <c r="T1140" s="21"/>
      <c r="U1140" s="21"/>
      <c r="V1140" s="21"/>
      <c r="W1140" s="21"/>
      <c r="X1140" s="21"/>
      <c r="Y1140" s="21"/>
      <c r="Z1140" s="21"/>
      <c r="AA1140" s="21"/>
      <c r="AB1140" s="21"/>
      <c r="AC1140" s="21"/>
      <c r="AD1140" s="21"/>
      <c r="AE1140" s="21"/>
      <c r="AF1140" s="21"/>
      <c r="AG1140" s="21"/>
      <c r="AH1140" s="21"/>
      <c r="AI1140" s="21"/>
      <c r="AJ1140" s="21"/>
      <c r="AK1140" s="21"/>
    </row>
    <row r="1141" spans="8:37" x14ac:dyDescent="0.2">
      <c r="H1141" s="21"/>
      <c r="I1141" s="21"/>
      <c r="J1141" s="21"/>
      <c r="K1141" s="21"/>
      <c r="L1141" s="21"/>
      <c r="M1141" s="21"/>
      <c r="N1141" s="21"/>
      <c r="O1141" s="21"/>
      <c r="P1141" s="21"/>
      <c r="Q1141" s="21"/>
      <c r="R1141" s="21"/>
      <c r="S1141" s="21"/>
      <c r="T1141" s="21"/>
      <c r="U1141" s="21"/>
      <c r="V1141" s="21"/>
      <c r="W1141" s="21"/>
      <c r="X1141" s="21"/>
      <c r="Y1141" s="21"/>
      <c r="Z1141" s="21"/>
      <c r="AA1141" s="21"/>
      <c r="AB1141" s="21"/>
      <c r="AC1141" s="21"/>
      <c r="AD1141" s="21"/>
      <c r="AE1141" s="21"/>
      <c r="AF1141" s="21"/>
      <c r="AG1141" s="21"/>
      <c r="AH1141" s="21"/>
      <c r="AI1141" s="21"/>
      <c r="AJ1141" s="21"/>
      <c r="AK1141" s="21"/>
    </row>
    <row r="1142" spans="8:37" x14ac:dyDescent="0.2">
      <c r="H1142" s="21"/>
      <c r="I1142" s="21"/>
      <c r="J1142" s="21"/>
      <c r="K1142" s="21"/>
      <c r="L1142" s="21"/>
      <c r="M1142" s="21"/>
      <c r="N1142" s="21"/>
      <c r="O1142" s="21"/>
      <c r="P1142" s="21"/>
      <c r="Q1142" s="21"/>
      <c r="R1142" s="21"/>
      <c r="S1142" s="21"/>
      <c r="T1142" s="21"/>
      <c r="U1142" s="21"/>
      <c r="V1142" s="21"/>
      <c r="W1142" s="21"/>
      <c r="X1142" s="21"/>
      <c r="Y1142" s="21"/>
      <c r="Z1142" s="21"/>
      <c r="AA1142" s="21"/>
      <c r="AB1142" s="21"/>
      <c r="AC1142" s="21"/>
      <c r="AD1142" s="21"/>
      <c r="AE1142" s="21"/>
      <c r="AF1142" s="21"/>
      <c r="AG1142" s="21"/>
      <c r="AH1142" s="21"/>
      <c r="AI1142" s="21"/>
      <c r="AJ1142" s="21"/>
      <c r="AK1142" s="21"/>
    </row>
    <row r="1143" spans="8:37" x14ac:dyDescent="0.2">
      <c r="H1143" s="21"/>
      <c r="I1143" s="21"/>
      <c r="J1143" s="21"/>
      <c r="K1143" s="21"/>
      <c r="L1143" s="21"/>
      <c r="M1143" s="21"/>
      <c r="N1143" s="21"/>
      <c r="O1143" s="21"/>
      <c r="P1143" s="21"/>
      <c r="Q1143" s="21"/>
      <c r="R1143" s="21"/>
      <c r="S1143" s="21"/>
      <c r="T1143" s="21"/>
      <c r="U1143" s="21"/>
      <c r="V1143" s="21"/>
      <c r="W1143" s="21"/>
      <c r="X1143" s="21"/>
      <c r="Y1143" s="21"/>
      <c r="Z1143" s="21"/>
      <c r="AA1143" s="21"/>
      <c r="AB1143" s="21"/>
      <c r="AC1143" s="21"/>
      <c r="AD1143" s="21"/>
      <c r="AE1143" s="21"/>
      <c r="AF1143" s="21"/>
      <c r="AG1143" s="21"/>
      <c r="AH1143" s="21"/>
      <c r="AI1143" s="21"/>
      <c r="AJ1143" s="21"/>
      <c r="AK1143" s="21"/>
    </row>
    <row r="1144" spans="8:37" x14ac:dyDescent="0.2">
      <c r="H1144" s="21"/>
      <c r="I1144" s="21"/>
      <c r="J1144" s="21"/>
      <c r="K1144" s="21"/>
      <c r="L1144" s="21"/>
      <c r="M1144" s="21"/>
      <c r="N1144" s="21"/>
      <c r="O1144" s="21"/>
      <c r="P1144" s="21"/>
      <c r="Q1144" s="21"/>
      <c r="R1144" s="21"/>
      <c r="S1144" s="21"/>
      <c r="T1144" s="21"/>
      <c r="U1144" s="21"/>
      <c r="V1144" s="21"/>
      <c r="W1144" s="21"/>
      <c r="X1144" s="21"/>
      <c r="Y1144" s="21"/>
      <c r="Z1144" s="21"/>
      <c r="AA1144" s="21"/>
      <c r="AB1144" s="21"/>
      <c r="AC1144" s="21"/>
      <c r="AD1144" s="21"/>
      <c r="AE1144" s="21"/>
      <c r="AF1144" s="21"/>
      <c r="AG1144" s="21"/>
      <c r="AH1144" s="21"/>
      <c r="AI1144" s="21"/>
      <c r="AJ1144" s="21"/>
      <c r="AK1144" s="21"/>
    </row>
    <row r="1145" spans="8:37" x14ac:dyDescent="0.2">
      <c r="H1145" s="21"/>
      <c r="I1145" s="21"/>
      <c r="J1145" s="21"/>
      <c r="K1145" s="21"/>
      <c r="L1145" s="21"/>
      <c r="M1145" s="21"/>
      <c r="N1145" s="21"/>
      <c r="O1145" s="21"/>
      <c r="P1145" s="21"/>
      <c r="Q1145" s="21"/>
      <c r="R1145" s="21"/>
      <c r="S1145" s="21"/>
      <c r="T1145" s="21"/>
      <c r="U1145" s="21"/>
      <c r="V1145" s="21"/>
      <c r="W1145" s="21"/>
      <c r="X1145" s="21"/>
      <c r="Y1145" s="21"/>
      <c r="Z1145" s="21"/>
      <c r="AA1145" s="21"/>
      <c r="AB1145" s="21"/>
      <c r="AC1145" s="21"/>
      <c r="AD1145" s="21"/>
      <c r="AE1145" s="21"/>
      <c r="AF1145" s="21"/>
      <c r="AG1145" s="21"/>
      <c r="AH1145" s="21"/>
      <c r="AI1145" s="21"/>
      <c r="AJ1145" s="21"/>
      <c r="AK1145" s="21"/>
    </row>
    <row r="1146" spans="8:37" x14ac:dyDescent="0.2">
      <c r="H1146" s="21"/>
      <c r="I1146" s="21"/>
      <c r="J1146" s="21"/>
      <c r="K1146" s="21"/>
      <c r="L1146" s="21"/>
      <c r="M1146" s="21"/>
      <c r="N1146" s="21"/>
      <c r="O1146" s="21"/>
      <c r="P1146" s="21"/>
      <c r="Q1146" s="21"/>
      <c r="R1146" s="21"/>
      <c r="S1146" s="21"/>
      <c r="T1146" s="21"/>
      <c r="U1146" s="21"/>
      <c r="V1146" s="21"/>
      <c r="W1146" s="21"/>
      <c r="X1146" s="21"/>
      <c r="Y1146" s="21"/>
      <c r="Z1146" s="21"/>
      <c r="AA1146" s="21"/>
      <c r="AB1146" s="21"/>
      <c r="AC1146" s="21"/>
      <c r="AD1146" s="21"/>
      <c r="AE1146" s="21"/>
      <c r="AF1146" s="21"/>
      <c r="AG1146" s="21"/>
      <c r="AH1146" s="21"/>
      <c r="AI1146" s="21"/>
      <c r="AJ1146" s="21"/>
      <c r="AK1146" s="21"/>
    </row>
    <row r="1147" spans="8:37" x14ac:dyDescent="0.2">
      <c r="H1147" s="21"/>
      <c r="I1147" s="21"/>
      <c r="J1147" s="21"/>
      <c r="K1147" s="21"/>
      <c r="L1147" s="21"/>
      <c r="M1147" s="21"/>
      <c r="N1147" s="21"/>
      <c r="O1147" s="21"/>
      <c r="P1147" s="21"/>
      <c r="Q1147" s="21"/>
      <c r="R1147" s="21"/>
      <c r="S1147" s="21"/>
      <c r="T1147" s="21"/>
      <c r="U1147" s="21"/>
      <c r="V1147" s="21"/>
      <c r="W1147" s="21"/>
      <c r="X1147" s="21"/>
      <c r="Y1147" s="21"/>
      <c r="Z1147" s="21"/>
      <c r="AA1147" s="21"/>
      <c r="AB1147" s="21"/>
      <c r="AC1147" s="21"/>
      <c r="AD1147" s="21"/>
      <c r="AE1147" s="21"/>
      <c r="AF1147" s="21"/>
      <c r="AG1147" s="21"/>
      <c r="AH1147" s="21"/>
      <c r="AI1147" s="21"/>
      <c r="AJ1147" s="21"/>
      <c r="AK1147" s="21"/>
    </row>
    <row r="1148" spans="8:37" x14ac:dyDescent="0.2">
      <c r="H1148" s="21"/>
      <c r="I1148" s="21"/>
      <c r="J1148" s="21"/>
      <c r="K1148" s="21"/>
      <c r="L1148" s="21"/>
      <c r="M1148" s="21"/>
      <c r="N1148" s="21"/>
      <c r="O1148" s="21"/>
      <c r="P1148" s="21"/>
      <c r="Q1148" s="21"/>
      <c r="R1148" s="21"/>
      <c r="S1148" s="21"/>
      <c r="T1148" s="21"/>
      <c r="U1148" s="21"/>
      <c r="V1148" s="21"/>
      <c r="W1148" s="21"/>
      <c r="X1148" s="21"/>
      <c r="Y1148" s="21"/>
      <c r="Z1148" s="21"/>
      <c r="AA1148" s="21"/>
      <c r="AB1148" s="21"/>
      <c r="AC1148" s="21"/>
      <c r="AD1148" s="21"/>
      <c r="AE1148" s="21"/>
      <c r="AF1148" s="21"/>
      <c r="AG1148" s="21"/>
      <c r="AH1148" s="21"/>
      <c r="AI1148" s="21"/>
      <c r="AJ1148" s="21"/>
      <c r="AK1148" s="21"/>
    </row>
    <row r="1149" spans="8:37" x14ac:dyDescent="0.2">
      <c r="H1149" s="21"/>
      <c r="I1149" s="21"/>
      <c r="J1149" s="21"/>
      <c r="K1149" s="21"/>
      <c r="L1149" s="21"/>
      <c r="M1149" s="21"/>
      <c r="N1149" s="21"/>
      <c r="O1149" s="21"/>
      <c r="P1149" s="21"/>
      <c r="Q1149" s="21"/>
      <c r="R1149" s="21"/>
      <c r="S1149" s="21"/>
      <c r="T1149" s="21"/>
      <c r="U1149" s="21"/>
      <c r="V1149" s="21"/>
      <c r="W1149" s="21"/>
      <c r="X1149" s="21"/>
      <c r="Y1149" s="21"/>
      <c r="Z1149" s="21"/>
      <c r="AA1149" s="21"/>
      <c r="AB1149" s="21"/>
      <c r="AC1149" s="21"/>
      <c r="AD1149" s="21"/>
      <c r="AE1149" s="21"/>
      <c r="AF1149" s="21"/>
      <c r="AG1149" s="21"/>
      <c r="AH1149" s="21"/>
      <c r="AI1149" s="21"/>
      <c r="AJ1149" s="21"/>
      <c r="AK1149" s="21"/>
    </row>
    <row r="1150" spans="8:37" x14ac:dyDescent="0.2">
      <c r="H1150" s="21"/>
      <c r="I1150" s="21"/>
      <c r="J1150" s="21"/>
      <c r="K1150" s="21"/>
      <c r="L1150" s="21"/>
      <c r="M1150" s="21"/>
      <c r="N1150" s="21"/>
      <c r="O1150" s="21"/>
      <c r="P1150" s="21"/>
      <c r="Q1150" s="21"/>
      <c r="R1150" s="21"/>
      <c r="S1150" s="21"/>
      <c r="T1150" s="21"/>
      <c r="U1150" s="21"/>
      <c r="V1150" s="21"/>
      <c r="W1150" s="21"/>
      <c r="X1150" s="21"/>
      <c r="Y1150" s="21"/>
      <c r="Z1150" s="21"/>
      <c r="AA1150" s="21"/>
      <c r="AB1150" s="21"/>
      <c r="AC1150" s="21"/>
      <c r="AD1150" s="21"/>
      <c r="AE1150" s="21"/>
      <c r="AF1150" s="21"/>
      <c r="AG1150" s="21"/>
      <c r="AH1150" s="21"/>
      <c r="AI1150" s="21"/>
      <c r="AJ1150" s="21"/>
      <c r="AK1150" s="21"/>
    </row>
    <row r="1151" spans="8:37" x14ac:dyDescent="0.2">
      <c r="H1151" s="21"/>
      <c r="I1151" s="21"/>
      <c r="J1151" s="21"/>
      <c r="K1151" s="21"/>
      <c r="L1151" s="21"/>
      <c r="M1151" s="21"/>
      <c r="N1151" s="21"/>
      <c r="O1151" s="21"/>
      <c r="P1151" s="21"/>
      <c r="Q1151" s="21"/>
      <c r="R1151" s="21"/>
      <c r="S1151" s="21"/>
      <c r="T1151" s="21"/>
      <c r="U1151" s="21"/>
      <c r="V1151" s="21"/>
      <c r="W1151" s="21"/>
      <c r="X1151" s="21"/>
      <c r="Y1151" s="21"/>
      <c r="Z1151" s="21"/>
      <c r="AA1151" s="21"/>
      <c r="AB1151" s="21"/>
      <c r="AC1151" s="21"/>
      <c r="AD1151" s="21"/>
      <c r="AE1151" s="21"/>
      <c r="AF1151" s="21"/>
      <c r="AG1151" s="21"/>
      <c r="AH1151" s="21"/>
      <c r="AI1151" s="21"/>
      <c r="AJ1151" s="21"/>
      <c r="AK1151" s="21"/>
    </row>
    <row r="1152" spans="8:37" x14ac:dyDescent="0.2">
      <c r="H1152" s="21"/>
      <c r="I1152" s="21"/>
      <c r="J1152" s="21"/>
      <c r="K1152" s="21"/>
      <c r="L1152" s="21"/>
      <c r="M1152" s="21"/>
      <c r="N1152" s="21"/>
      <c r="O1152" s="21"/>
      <c r="P1152" s="21"/>
      <c r="Q1152" s="21"/>
      <c r="R1152" s="21"/>
      <c r="S1152" s="21"/>
      <c r="T1152" s="21"/>
      <c r="U1152" s="21"/>
      <c r="V1152" s="21"/>
      <c r="W1152" s="21"/>
      <c r="X1152" s="21"/>
      <c r="Y1152" s="21"/>
      <c r="Z1152" s="21"/>
      <c r="AA1152" s="21"/>
      <c r="AB1152" s="21"/>
      <c r="AC1152" s="21"/>
      <c r="AD1152" s="21"/>
      <c r="AE1152" s="21"/>
      <c r="AF1152" s="21"/>
      <c r="AG1152" s="21"/>
      <c r="AH1152" s="21"/>
      <c r="AI1152" s="21"/>
      <c r="AJ1152" s="21"/>
      <c r="AK1152" s="21"/>
    </row>
    <row r="1153" spans="8:37" x14ac:dyDescent="0.2">
      <c r="H1153" s="21"/>
      <c r="I1153" s="21"/>
      <c r="J1153" s="21"/>
      <c r="K1153" s="21"/>
      <c r="L1153" s="21"/>
      <c r="M1153" s="21"/>
      <c r="N1153" s="21"/>
      <c r="O1153" s="21"/>
      <c r="P1153" s="21"/>
      <c r="Q1153" s="21"/>
      <c r="R1153" s="21"/>
      <c r="S1153" s="21"/>
      <c r="T1153" s="21"/>
      <c r="U1153" s="21"/>
      <c r="V1153" s="21"/>
      <c r="W1153" s="21"/>
      <c r="X1153" s="21"/>
      <c r="Y1153" s="21"/>
      <c r="Z1153" s="21"/>
      <c r="AA1153" s="21"/>
      <c r="AB1153" s="21"/>
      <c r="AC1153" s="21"/>
      <c r="AD1153" s="21"/>
      <c r="AE1153" s="21"/>
      <c r="AF1153" s="21"/>
      <c r="AG1153" s="21"/>
      <c r="AH1153" s="21"/>
      <c r="AI1153" s="21"/>
      <c r="AJ1153" s="21"/>
      <c r="AK1153" s="21"/>
    </row>
    <row r="1154" spans="8:37" x14ac:dyDescent="0.2">
      <c r="H1154" s="21"/>
      <c r="I1154" s="21"/>
      <c r="J1154" s="21"/>
      <c r="K1154" s="21"/>
      <c r="L1154" s="21"/>
      <c r="M1154" s="21"/>
      <c r="N1154" s="21"/>
      <c r="O1154" s="21"/>
      <c r="P1154" s="21"/>
      <c r="Q1154" s="21"/>
      <c r="R1154" s="21"/>
      <c r="S1154" s="21"/>
      <c r="T1154" s="21"/>
      <c r="U1154" s="21"/>
      <c r="V1154" s="21"/>
      <c r="W1154" s="21"/>
      <c r="X1154" s="21"/>
      <c r="Y1154" s="21"/>
      <c r="Z1154" s="21"/>
      <c r="AA1154" s="21"/>
      <c r="AB1154" s="21"/>
      <c r="AC1154" s="21"/>
      <c r="AD1154" s="21"/>
      <c r="AE1154" s="21"/>
      <c r="AF1154" s="21"/>
      <c r="AG1154" s="21"/>
      <c r="AH1154" s="21"/>
      <c r="AI1154" s="21"/>
      <c r="AJ1154" s="21"/>
      <c r="AK1154" s="21"/>
    </row>
    <row r="1155" spans="8:37" x14ac:dyDescent="0.2">
      <c r="H1155" s="21"/>
      <c r="I1155" s="21"/>
      <c r="J1155" s="21"/>
      <c r="K1155" s="21"/>
      <c r="L1155" s="21"/>
      <c r="M1155" s="21"/>
      <c r="N1155" s="21"/>
      <c r="O1155" s="21"/>
      <c r="P1155" s="21"/>
      <c r="Q1155" s="21"/>
      <c r="R1155" s="21"/>
      <c r="S1155" s="21"/>
      <c r="T1155" s="21"/>
      <c r="U1155" s="21"/>
      <c r="V1155" s="21"/>
      <c r="W1155" s="21"/>
      <c r="X1155" s="21"/>
      <c r="Y1155" s="21"/>
      <c r="Z1155" s="21"/>
      <c r="AA1155" s="21"/>
      <c r="AB1155" s="21"/>
      <c r="AC1155" s="21"/>
      <c r="AD1155" s="21"/>
      <c r="AE1155" s="21"/>
      <c r="AF1155" s="21"/>
      <c r="AG1155" s="21"/>
      <c r="AH1155" s="21"/>
      <c r="AI1155" s="21"/>
      <c r="AJ1155" s="21"/>
      <c r="AK1155" s="21"/>
    </row>
    <row r="1156" spans="8:37" x14ac:dyDescent="0.2">
      <c r="H1156" s="21"/>
      <c r="I1156" s="21"/>
      <c r="J1156" s="21"/>
      <c r="K1156" s="21"/>
      <c r="L1156" s="21"/>
      <c r="M1156" s="21"/>
      <c r="N1156" s="21"/>
      <c r="O1156" s="21"/>
      <c r="P1156" s="21"/>
      <c r="Q1156" s="21"/>
      <c r="R1156" s="21"/>
      <c r="S1156" s="21"/>
      <c r="T1156" s="21"/>
      <c r="U1156" s="21"/>
      <c r="V1156" s="21"/>
      <c r="W1156" s="21"/>
      <c r="X1156" s="21"/>
      <c r="Y1156" s="21"/>
      <c r="Z1156" s="21"/>
      <c r="AA1156" s="21"/>
      <c r="AB1156" s="21"/>
      <c r="AC1156" s="21"/>
      <c r="AD1156" s="21"/>
      <c r="AE1156" s="21"/>
      <c r="AF1156" s="21"/>
      <c r="AG1156" s="21"/>
      <c r="AH1156" s="21"/>
      <c r="AI1156" s="21"/>
      <c r="AJ1156" s="21"/>
      <c r="AK1156" s="21"/>
    </row>
    <row r="1157" spans="8:37" x14ac:dyDescent="0.2">
      <c r="H1157" s="21"/>
      <c r="I1157" s="21"/>
      <c r="J1157" s="21"/>
      <c r="K1157" s="21"/>
      <c r="L1157" s="21"/>
      <c r="M1157" s="21"/>
      <c r="N1157" s="21"/>
      <c r="O1157" s="21"/>
      <c r="P1157" s="21"/>
      <c r="Q1157" s="21"/>
      <c r="R1157" s="21"/>
      <c r="S1157" s="21"/>
      <c r="T1157" s="21"/>
      <c r="U1157" s="21"/>
      <c r="V1157" s="21"/>
      <c r="W1157" s="21"/>
      <c r="X1157" s="21"/>
      <c r="Y1157" s="21"/>
      <c r="Z1157" s="21"/>
      <c r="AA1157" s="21"/>
      <c r="AB1157" s="21"/>
      <c r="AC1157" s="21"/>
      <c r="AD1157" s="21"/>
      <c r="AE1157" s="21"/>
      <c r="AF1157" s="21"/>
      <c r="AG1157" s="21"/>
      <c r="AH1157" s="21"/>
      <c r="AI1157" s="21"/>
      <c r="AJ1157" s="21"/>
      <c r="AK1157" s="21"/>
    </row>
    <row r="1158" spans="8:37" x14ac:dyDescent="0.2">
      <c r="H1158" s="21"/>
      <c r="I1158" s="21"/>
      <c r="J1158" s="21"/>
      <c r="K1158" s="21"/>
      <c r="L1158" s="21"/>
      <c r="M1158" s="21"/>
      <c r="N1158" s="21"/>
      <c r="O1158" s="21"/>
      <c r="P1158" s="21"/>
      <c r="Q1158" s="21"/>
      <c r="R1158" s="21"/>
      <c r="S1158" s="21"/>
      <c r="T1158" s="21"/>
      <c r="U1158" s="21"/>
      <c r="V1158" s="21"/>
      <c r="W1158" s="21"/>
      <c r="X1158" s="21"/>
      <c r="Y1158" s="21"/>
      <c r="Z1158" s="21"/>
      <c r="AA1158" s="21"/>
      <c r="AB1158" s="21"/>
      <c r="AC1158" s="21"/>
      <c r="AD1158" s="21"/>
      <c r="AE1158" s="21"/>
      <c r="AF1158" s="21"/>
      <c r="AG1158" s="21"/>
      <c r="AH1158" s="21"/>
      <c r="AI1158" s="21"/>
      <c r="AJ1158" s="21"/>
      <c r="AK1158" s="21"/>
    </row>
    <row r="1159" spans="8:37" x14ac:dyDescent="0.2">
      <c r="H1159" s="21"/>
      <c r="I1159" s="21"/>
      <c r="J1159" s="21"/>
      <c r="K1159" s="21"/>
      <c r="L1159" s="21"/>
      <c r="M1159" s="21"/>
      <c r="N1159" s="21"/>
      <c r="O1159" s="21"/>
      <c r="P1159" s="21"/>
      <c r="Q1159" s="21"/>
      <c r="R1159" s="21"/>
      <c r="S1159" s="21"/>
      <c r="T1159" s="21"/>
      <c r="U1159" s="21"/>
      <c r="V1159" s="21"/>
      <c r="W1159" s="21"/>
      <c r="X1159" s="21"/>
      <c r="Y1159" s="21"/>
      <c r="Z1159" s="21"/>
      <c r="AA1159" s="21"/>
      <c r="AB1159" s="21"/>
      <c r="AC1159" s="21"/>
      <c r="AD1159" s="21"/>
      <c r="AE1159" s="21"/>
      <c r="AF1159" s="21"/>
      <c r="AG1159" s="21"/>
      <c r="AH1159" s="21"/>
      <c r="AI1159" s="21"/>
      <c r="AJ1159" s="21"/>
      <c r="AK1159" s="21"/>
    </row>
    <row r="1160" spans="8:37" x14ac:dyDescent="0.2">
      <c r="H1160" s="21"/>
      <c r="I1160" s="21"/>
      <c r="J1160" s="21"/>
      <c r="K1160" s="21"/>
      <c r="L1160" s="21"/>
      <c r="M1160" s="21"/>
      <c r="N1160" s="21"/>
      <c r="O1160" s="21"/>
      <c r="P1160" s="21"/>
      <c r="Q1160" s="21"/>
      <c r="R1160" s="21"/>
      <c r="S1160" s="21"/>
      <c r="T1160" s="21"/>
      <c r="U1160" s="21"/>
      <c r="V1160" s="21"/>
      <c r="W1160" s="21"/>
      <c r="X1160" s="21"/>
      <c r="Y1160" s="21"/>
      <c r="Z1160" s="21"/>
      <c r="AA1160" s="21"/>
      <c r="AB1160" s="21"/>
      <c r="AC1160" s="21"/>
      <c r="AD1160" s="21"/>
      <c r="AE1160" s="21"/>
      <c r="AF1160" s="21"/>
      <c r="AG1160" s="21"/>
      <c r="AH1160" s="21"/>
      <c r="AI1160" s="21"/>
      <c r="AJ1160" s="21"/>
      <c r="AK1160" s="21"/>
    </row>
    <row r="1161" spans="8:37" x14ac:dyDescent="0.2">
      <c r="H1161" s="21"/>
      <c r="I1161" s="21"/>
      <c r="J1161" s="21"/>
      <c r="K1161" s="21"/>
      <c r="L1161" s="21"/>
      <c r="M1161" s="21"/>
      <c r="N1161" s="21"/>
      <c r="O1161" s="21"/>
      <c r="P1161" s="21"/>
      <c r="Q1161" s="21"/>
      <c r="R1161" s="21"/>
      <c r="S1161" s="21"/>
      <c r="T1161" s="21"/>
      <c r="U1161" s="21"/>
      <c r="V1161" s="21"/>
      <c r="W1161" s="21"/>
      <c r="X1161" s="21"/>
      <c r="Y1161" s="21"/>
      <c r="Z1161" s="21"/>
      <c r="AA1161" s="21"/>
      <c r="AB1161" s="21"/>
      <c r="AC1161" s="21"/>
      <c r="AD1161" s="21"/>
      <c r="AE1161" s="21"/>
      <c r="AF1161" s="21"/>
      <c r="AG1161" s="21"/>
      <c r="AH1161" s="21"/>
      <c r="AI1161" s="21"/>
      <c r="AJ1161" s="21"/>
      <c r="AK1161" s="21"/>
    </row>
    <row r="1162" spans="8:37" x14ac:dyDescent="0.2">
      <c r="H1162" s="21"/>
      <c r="I1162" s="21"/>
      <c r="J1162" s="21"/>
      <c r="K1162" s="21"/>
      <c r="L1162" s="21"/>
      <c r="M1162" s="21"/>
      <c r="N1162" s="21"/>
      <c r="O1162" s="21"/>
      <c r="P1162" s="21"/>
      <c r="Q1162" s="21"/>
      <c r="R1162" s="21"/>
      <c r="S1162" s="21"/>
      <c r="T1162" s="21"/>
      <c r="U1162" s="21"/>
      <c r="V1162" s="21"/>
      <c r="W1162" s="21"/>
      <c r="X1162" s="21"/>
      <c r="Y1162" s="21"/>
      <c r="Z1162" s="21"/>
      <c r="AA1162" s="21"/>
      <c r="AB1162" s="21"/>
      <c r="AC1162" s="21"/>
      <c r="AD1162" s="21"/>
      <c r="AE1162" s="21"/>
      <c r="AF1162" s="21"/>
      <c r="AG1162" s="21"/>
      <c r="AH1162" s="21"/>
      <c r="AI1162" s="21"/>
      <c r="AJ1162" s="21"/>
      <c r="AK1162" s="21"/>
    </row>
    <row r="1163" spans="8:37" x14ac:dyDescent="0.2">
      <c r="H1163" s="21"/>
      <c r="I1163" s="21"/>
      <c r="J1163" s="21"/>
      <c r="K1163" s="21"/>
      <c r="L1163" s="21"/>
      <c r="M1163" s="21"/>
      <c r="N1163" s="21"/>
      <c r="O1163" s="21"/>
      <c r="P1163" s="21"/>
      <c r="Q1163" s="21"/>
      <c r="R1163" s="21"/>
      <c r="S1163" s="21"/>
      <c r="T1163" s="21"/>
      <c r="U1163" s="21"/>
      <c r="V1163" s="21"/>
      <c r="W1163" s="21"/>
      <c r="X1163" s="21"/>
      <c r="Y1163" s="21"/>
      <c r="Z1163" s="21"/>
      <c r="AA1163" s="21"/>
      <c r="AB1163" s="21"/>
      <c r="AC1163" s="21"/>
      <c r="AD1163" s="21"/>
      <c r="AE1163" s="21"/>
      <c r="AF1163" s="21"/>
      <c r="AG1163" s="21"/>
      <c r="AH1163" s="21"/>
      <c r="AI1163" s="21"/>
      <c r="AJ1163" s="21"/>
      <c r="AK1163" s="21"/>
    </row>
    <row r="1164" spans="8:37" x14ac:dyDescent="0.2">
      <c r="H1164" s="21"/>
      <c r="I1164" s="21"/>
      <c r="J1164" s="21"/>
      <c r="K1164" s="21"/>
      <c r="L1164" s="21"/>
      <c r="M1164" s="21"/>
      <c r="N1164" s="21"/>
      <c r="O1164" s="21"/>
      <c r="P1164" s="21"/>
      <c r="Q1164" s="21"/>
      <c r="R1164" s="21"/>
      <c r="S1164" s="21"/>
      <c r="T1164" s="21"/>
      <c r="U1164" s="21"/>
      <c r="V1164" s="21"/>
      <c r="W1164" s="21"/>
      <c r="X1164" s="21"/>
      <c r="Y1164" s="21"/>
      <c r="Z1164" s="21"/>
      <c r="AA1164" s="21"/>
      <c r="AB1164" s="21"/>
      <c r="AC1164" s="21"/>
      <c r="AD1164" s="21"/>
      <c r="AE1164" s="21"/>
      <c r="AF1164" s="21"/>
      <c r="AG1164" s="21"/>
      <c r="AH1164" s="21"/>
      <c r="AI1164" s="21"/>
      <c r="AJ1164" s="21"/>
      <c r="AK1164" s="21"/>
    </row>
    <row r="1165" spans="8:37" x14ac:dyDescent="0.2">
      <c r="H1165" s="21"/>
      <c r="I1165" s="21"/>
      <c r="J1165" s="21"/>
      <c r="K1165" s="21"/>
      <c r="L1165" s="21"/>
      <c r="M1165" s="21"/>
      <c r="N1165" s="21"/>
      <c r="O1165" s="21"/>
      <c r="P1165" s="21"/>
      <c r="Q1165" s="21"/>
      <c r="R1165" s="21"/>
      <c r="S1165" s="21"/>
      <c r="T1165" s="21"/>
      <c r="U1165" s="21"/>
      <c r="V1165" s="21"/>
      <c r="W1165" s="21"/>
      <c r="X1165" s="21"/>
      <c r="Y1165" s="21"/>
      <c r="Z1165" s="21"/>
      <c r="AA1165" s="21"/>
      <c r="AB1165" s="21"/>
      <c r="AC1165" s="21"/>
      <c r="AD1165" s="21"/>
      <c r="AE1165" s="21"/>
      <c r="AF1165" s="21"/>
      <c r="AG1165" s="21"/>
      <c r="AH1165" s="21"/>
      <c r="AI1165" s="21"/>
      <c r="AJ1165" s="21"/>
      <c r="AK1165" s="21"/>
    </row>
    <row r="1166" spans="8:37" x14ac:dyDescent="0.2">
      <c r="H1166" s="21"/>
      <c r="I1166" s="21"/>
      <c r="J1166" s="21"/>
      <c r="K1166" s="21"/>
      <c r="L1166" s="21"/>
      <c r="M1166" s="21"/>
      <c r="N1166" s="21"/>
      <c r="O1166" s="21"/>
      <c r="P1166" s="21"/>
      <c r="Q1166" s="21"/>
      <c r="R1166" s="21"/>
      <c r="S1166" s="21"/>
      <c r="T1166" s="21"/>
      <c r="U1166" s="21"/>
      <c r="V1166" s="21"/>
      <c r="W1166" s="21"/>
      <c r="X1166" s="21"/>
      <c r="Y1166" s="21"/>
      <c r="Z1166" s="21"/>
      <c r="AA1166" s="21"/>
      <c r="AB1166" s="21"/>
      <c r="AC1166" s="21"/>
      <c r="AD1166" s="21"/>
      <c r="AE1166" s="21"/>
      <c r="AF1166" s="21"/>
      <c r="AG1166" s="21"/>
      <c r="AH1166" s="21"/>
      <c r="AI1166" s="21"/>
      <c r="AJ1166" s="21"/>
      <c r="AK1166" s="21"/>
    </row>
    <row r="1167" spans="8:37" x14ac:dyDescent="0.2">
      <c r="H1167" s="21"/>
      <c r="I1167" s="21"/>
      <c r="J1167" s="21"/>
      <c r="K1167" s="21"/>
      <c r="L1167" s="21"/>
      <c r="M1167" s="21"/>
      <c r="N1167" s="21"/>
      <c r="O1167" s="21"/>
      <c r="P1167" s="21"/>
      <c r="Q1167" s="21"/>
      <c r="R1167" s="21"/>
      <c r="S1167" s="21"/>
      <c r="T1167" s="21"/>
      <c r="U1167" s="21"/>
      <c r="V1167" s="21"/>
      <c r="W1167" s="21"/>
      <c r="X1167" s="21"/>
      <c r="Y1167" s="21"/>
      <c r="Z1167" s="21"/>
      <c r="AA1167" s="21"/>
      <c r="AB1167" s="21"/>
      <c r="AC1167" s="21"/>
      <c r="AD1167" s="21"/>
      <c r="AE1167" s="21"/>
      <c r="AF1167" s="21"/>
      <c r="AG1167" s="21"/>
      <c r="AH1167" s="21"/>
      <c r="AI1167" s="21"/>
      <c r="AJ1167" s="21"/>
      <c r="AK1167" s="21"/>
    </row>
    <row r="1168" spans="8:37" x14ac:dyDescent="0.2">
      <c r="H1168" s="21"/>
      <c r="I1168" s="21"/>
      <c r="J1168" s="21"/>
      <c r="K1168" s="21"/>
      <c r="L1168" s="21"/>
      <c r="M1168" s="21"/>
      <c r="N1168" s="21"/>
      <c r="O1168" s="21"/>
      <c r="P1168" s="21"/>
      <c r="Q1168" s="21"/>
      <c r="R1168" s="21"/>
      <c r="S1168" s="21"/>
      <c r="T1168" s="21"/>
      <c r="U1168" s="21"/>
      <c r="V1168" s="21"/>
      <c r="W1168" s="21"/>
      <c r="X1168" s="21"/>
      <c r="Y1168" s="21"/>
      <c r="Z1168" s="21"/>
      <c r="AA1168" s="21"/>
      <c r="AB1168" s="21"/>
      <c r="AC1168" s="21"/>
      <c r="AD1168" s="21"/>
      <c r="AE1168" s="21"/>
      <c r="AF1168" s="21"/>
      <c r="AG1168" s="21"/>
      <c r="AH1168" s="21"/>
      <c r="AI1168" s="21"/>
      <c r="AJ1168" s="21"/>
      <c r="AK1168" s="21"/>
    </row>
    <row r="1169" spans="8:37" x14ac:dyDescent="0.2">
      <c r="H1169" s="21"/>
      <c r="I1169" s="21"/>
      <c r="J1169" s="21"/>
      <c r="K1169" s="21"/>
      <c r="L1169" s="21"/>
      <c r="M1169" s="21"/>
      <c r="N1169" s="21"/>
      <c r="O1169" s="21"/>
      <c r="P1169" s="21"/>
      <c r="Q1169" s="21"/>
      <c r="R1169" s="21"/>
      <c r="S1169" s="21"/>
      <c r="T1169" s="21"/>
      <c r="U1169" s="21"/>
      <c r="V1169" s="21"/>
      <c r="W1169" s="21"/>
      <c r="X1169" s="21"/>
      <c r="Y1169" s="21"/>
      <c r="Z1169" s="21"/>
      <c r="AA1169" s="21"/>
      <c r="AB1169" s="21"/>
      <c r="AC1169" s="21"/>
      <c r="AD1169" s="21"/>
      <c r="AE1169" s="21"/>
      <c r="AF1169" s="21"/>
      <c r="AG1169" s="21"/>
      <c r="AH1169" s="21"/>
      <c r="AI1169" s="21"/>
      <c r="AJ1169" s="21"/>
      <c r="AK1169" s="21"/>
    </row>
    <row r="1170" spans="8:37" x14ac:dyDescent="0.2">
      <c r="H1170" s="21"/>
      <c r="I1170" s="21"/>
      <c r="J1170" s="21"/>
      <c r="K1170" s="21"/>
      <c r="L1170" s="21"/>
      <c r="M1170" s="21"/>
      <c r="N1170" s="21"/>
      <c r="O1170" s="21"/>
      <c r="P1170" s="21"/>
      <c r="Q1170" s="21"/>
      <c r="R1170" s="21"/>
      <c r="S1170" s="21"/>
      <c r="T1170" s="21"/>
      <c r="U1170" s="21"/>
      <c r="V1170" s="21"/>
      <c r="W1170" s="21"/>
      <c r="X1170" s="21"/>
      <c r="Y1170" s="21"/>
      <c r="Z1170" s="21"/>
      <c r="AA1170" s="21"/>
      <c r="AB1170" s="21"/>
      <c r="AC1170" s="21"/>
      <c r="AD1170" s="21"/>
      <c r="AE1170" s="21"/>
      <c r="AF1170" s="21"/>
      <c r="AG1170" s="21"/>
      <c r="AH1170" s="21"/>
      <c r="AI1170" s="21"/>
      <c r="AJ1170" s="21"/>
      <c r="AK1170" s="21"/>
    </row>
    <row r="1171" spans="8:37" x14ac:dyDescent="0.2">
      <c r="H1171" s="21"/>
      <c r="I1171" s="21"/>
      <c r="J1171" s="21"/>
      <c r="K1171" s="21"/>
      <c r="L1171" s="21"/>
      <c r="M1171" s="21"/>
      <c r="N1171" s="21"/>
      <c r="O1171" s="21"/>
      <c r="P1171" s="21"/>
      <c r="Q1171" s="21"/>
      <c r="R1171" s="21"/>
      <c r="S1171" s="21"/>
      <c r="T1171" s="21"/>
      <c r="U1171" s="21"/>
      <c r="V1171" s="21"/>
      <c r="W1171" s="21"/>
      <c r="X1171" s="21"/>
      <c r="Y1171" s="21"/>
      <c r="Z1171" s="21"/>
      <c r="AA1171" s="21"/>
      <c r="AB1171" s="21"/>
      <c r="AC1171" s="21"/>
      <c r="AD1171" s="21"/>
      <c r="AE1171" s="21"/>
      <c r="AF1171" s="21"/>
      <c r="AG1171" s="21"/>
      <c r="AH1171" s="21"/>
      <c r="AI1171" s="21"/>
      <c r="AJ1171" s="21"/>
      <c r="AK1171" s="21"/>
    </row>
    <row r="1172" spans="8:37" x14ac:dyDescent="0.2">
      <c r="H1172" s="21"/>
      <c r="I1172" s="21"/>
      <c r="J1172" s="21"/>
      <c r="K1172" s="21"/>
      <c r="L1172" s="21"/>
      <c r="M1172" s="21"/>
      <c r="N1172" s="21"/>
      <c r="O1172" s="21"/>
      <c r="P1172" s="21"/>
      <c r="Q1172" s="21"/>
      <c r="R1172" s="21"/>
      <c r="S1172" s="21"/>
      <c r="T1172" s="21"/>
      <c r="U1172" s="21"/>
      <c r="V1172" s="21"/>
      <c r="W1172" s="21"/>
      <c r="X1172" s="21"/>
      <c r="Y1172" s="21"/>
      <c r="Z1172" s="21"/>
      <c r="AA1172" s="21"/>
      <c r="AB1172" s="21"/>
      <c r="AC1172" s="21"/>
      <c r="AD1172" s="21"/>
      <c r="AE1172" s="21"/>
      <c r="AF1172" s="21"/>
      <c r="AG1172" s="21"/>
      <c r="AH1172" s="21"/>
      <c r="AI1172" s="21"/>
      <c r="AJ1172" s="21"/>
      <c r="AK1172" s="21"/>
    </row>
    <row r="1173" spans="8:37" x14ac:dyDescent="0.2">
      <c r="H1173" s="21"/>
      <c r="I1173" s="21"/>
      <c r="J1173" s="21"/>
      <c r="K1173" s="21"/>
      <c r="L1173" s="21"/>
      <c r="M1173" s="21"/>
      <c r="N1173" s="21"/>
      <c r="O1173" s="21"/>
      <c r="P1173" s="21"/>
      <c r="Q1173" s="21"/>
      <c r="R1173" s="21"/>
      <c r="S1173" s="21"/>
      <c r="T1173" s="21"/>
      <c r="U1173" s="21"/>
      <c r="V1173" s="21"/>
      <c r="W1173" s="21"/>
      <c r="X1173" s="21"/>
      <c r="Y1173" s="21"/>
      <c r="Z1173" s="21"/>
      <c r="AA1173" s="21"/>
      <c r="AB1173" s="21"/>
      <c r="AC1173" s="21"/>
      <c r="AD1173" s="21"/>
      <c r="AE1173" s="21"/>
      <c r="AF1173" s="21"/>
      <c r="AG1173" s="21"/>
      <c r="AH1173" s="21"/>
      <c r="AI1173" s="21"/>
      <c r="AJ1173" s="21"/>
      <c r="AK1173" s="21"/>
    </row>
    <row r="1174" spans="8:37" x14ac:dyDescent="0.2">
      <c r="H1174" s="21"/>
      <c r="I1174" s="21"/>
      <c r="J1174" s="21"/>
      <c r="K1174" s="21"/>
      <c r="L1174" s="21"/>
      <c r="M1174" s="21"/>
      <c r="N1174" s="21"/>
      <c r="O1174" s="21"/>
      <c r="P1174" s="21"/>
      <c r="Q1174" s="21"/>
      <c r="R1174" s="21"/>
      <c r="S1174" s="21"/>
      <c r="T1174" s="21"/>
      <c r="U1174" s="21"/>
      <c r="V1174" s="21"/>
      <c r="W1174" s="21"/>
      <c r="X1174" s="21"/>
      <c r="Y1174" s="21"/>
      <c r="Z1174" s="21"/>
      <c r="AA1174" s="21"/>
      <c r="AB1174" s="21"/>
      <c r="AC1174" s="21"/>
      <c r="AD1174" s="21"/>
      <c r="AE1174" s="21"/>
      <c r="AF1174" s="21"/>
      <c r="AG1174" s="21"/>
      <c r="AH1174" s="21"/>
      <c r="AI1174" s="21"/>
      <c r="AJ1174" s="21"/>
      <c r="AK1174" s="21"/>
    </row>
    <row r="1175" spans="8:37" x14ac:dyDescent="0.2">
      <c r="H1175" s="21"/>
      <c r="I1175" s="21"/>
      <c r="J1175" s="21"/>
      <c r="K1175" s="21"/>
      <c r="L1175" s="21"/>
      <c r="M1175" s="21"/>
      <c r="N1175" s="21"/>
      <c r="O1175" s="21"/>
      <c r="P1175" s="21"/>
      <c r="Q1175" s="21"/>
      <c r="R1175" s="21"/>
      <c r="S1175" s="21"/>
      <c r="T1175" s="21"/>
      <c r="U1175" s="21"/>
      <c r="V1175" s="21"/>
      <c r="W1175" s="21"/>
      <c r="X1175" s="21"/>
      <c r="Y1175" s="21"/>
      <c r="Z1175" s="21"/>
      <c r="AA1175" s="21"/>
      <c r="AB1175" s="21"/>
      <c r="AC1175" s="21"/>
      <c r="AD1175" s="21"/>
      <c r="AE1175" s="21"/>
      <c r="AF1175" s="21"/>
      <c r="AG1175" s="21"/>
      <c r="AH1175" s="21"/>
      <c r="AI1175" s="21"/>
      <c r="AJ1175" s="21"/>
      <c r="AK1175" s="21"/>
    </row>
    <row r="1176" spans="8:37" x14ac:dyDescent="0.2">
      <c r="H1176" s="21"/>
      <c r="I1176" s="21"/>
      <c r="J1176" s="21"/>
      <c r="K1176" s="21"/>
      <c r="L1176" s="21"/>
      <c r="M1176" s="21"/>
      <c r="N1176" s="21"/>
      <c r="O1176" s="21"/>
      <c r="P1176" s="21"/>
      <c r="Q1176" s="21"/>
      <c r="R1176" s="21"/>
      <c r="S1176" s="21"/>
      <c r="T1176" s="21"/>
      <c r="U1176" s="21"/>
      <c r="V1176" s="21"/>
      <c r="W1176" s="21"/>
      <c r="X1176" s="21"/>
      <c r="Y1176" s="21"/>
      <c r="Z1176" s="21"/>
      <c r="AA1176" s="21"/>
      <c r="AB1176" s="21"/>
      <c r="AC1176" s="21"/>
      <c r="AD1176" s="21"/>
      <c r="AE1176" s="21"/>
      <c r="AF1176" s="21"/>
      <c r="AG1176" s="21"/>
      <c r="AH1176" s="21"/>
      <c r="AI1176" s="21"/>
      <c r="AJ1176" s="21"/>
      <c r="AK1176" s="21"/>
    </row>
    <row r="1177" spans="8:37" x14ac:dyDescent="0.2">
      <c r="H1177" s="21"/>
      <c r="I1177" s="21"/>
      <c r="J1177" s="21"/>
      <c r="K1177" s="21"/>
      <c r="L1177" s="21"/>
      <c r="M1177" s="21"/>
      <c r="N1177" s="21"/>
      <c r="O1177" s="21"/>
      <c r="P1177" s="21"/>
      <c r="Q1177" s="21"/>
      <c r="R1177" s="21"/>
      <c r="S1177" s="21"/>
      <c r="T1177" s="21"/>
      <c r="U1177" s="21"/>
      <c r="V1177" s="21"/>
      <c r="W1177" s="21"/>
      <c r="X1177" s="21"/>
      <c r="Y1177" s="21"/>
      <c r="Z1177" s="21"/>
      <c r="AA1177" s="21"/>
      <c r="AB1177" s="21"/>
      <c r="AC1177" s="21"/>
      <c r="AD1177" s="21"/>
      <c r="AE1177" s="21"/>
      <c r="AF1177" s="21"/>
      <c r="AG1177" s="21"/>
      <c r="AH1177" s="21"/>
      <c r="AI1177" s="21"/>
      <c r="AJ1177" s="21"/>
      <c r="AK1177" s="21"/>
    </row>
    <row r="1178" spans="8:37" x14ac:dyDescent="0.2">
      <c r="H1178" s="21"/>
      <c r="I1178" s="21"/>
      <c r="J1178" s="21"/>
      <c r="K1178" s="21"/>
      <c r="L1178" s="21"/>
      <c r="M1178" s="21"/>
      <c r="N1178" s="21"/>
      <c r="O1178" s="21"/>
      <c r="P1178" s="21"/>
      <c r="Q1178" s="21"/>
      <c r="R1178" s="21"/>
      <c r="S1178" s="21"/>
      <c r="T1178" s="21"/>
      <c r="U1178" s="21"/>
      <c r="V1178" s="21"/>
      <c r="W1178" s="21"/>
      <c r="X1178" s="21"/>
      <c r="Y1178" s="21"/>
      <c r="Z1178" s="21"/>
      <c r="AA1178" s="21"/>
      <c r="AB1178" s="21"/>
      <c r="AC1178" s="21"/>
      <c r="AD1178" s="21"/>
      <c r="AE1178" s="21"/>
      <c r="AF1178" s="21"/>
      <c r="AG1178" s="21"/>
      <c r="AH1178" s="21"/>
      <c r="AI1178" s="21"/>
      <c r="AJ1178" s="21"/>
      <c r="AK1178" s="21"/>
    </row>
    <row r="1179" spans="8:37" x14ac:dyDescent="0.2">
      <c r="H1179" s="21"/>
      <c r="I1179" s="21"/>
      <c r="J1179" s="21"/>
      <c r="K1179" s="21"/>
      <c r="L1179" s="21"/>
      <c r="M1179" s="21"/>
      <c r="N1179" s="21"/>
      <c r="O1179" s="21"/>
      <c r="P1179" s="21"/>
      <c r="Q1179" s="21"/>
      <c r="R1179" s="21"/>
      <c r="S1179" s="21"/>
      <c r="T1179" s="21"/>
      <c r="U1179" s="21"/>
      <c r="V1179" s="21"/>
      <c r="W1179" s="21"/>
      <c r="X1179" s="21"/>
      <c r="Y1179" s="21"/>
      <c r="Z1179" s="21"/>
      <c r="AA1179" s="21"/>
      <c r="AB1179" s="21"/>
      <c r="AC1179" s="21"/>
      <c r="AD1179" s="21"/>
      <c r="AE1179" s="21"/>
      <c r="AF1179" s="21"/>
      <c r="AG1179" s="21"/>
      <c r="AH1179" s="21"/>
      <c r="AI1179" s="21"/>
      <c r="AJ1179" s="21"/>
      <c r="AK1179" s="21"/>
    </row>
    <row r="1180" spans="8:37" x14ac:dyDescent="0.2">
      <c r="H1180" s="21"/>
      <c r="I1180" s="21"/>
      <c r="J1180" s="21"/>
      <c r="K1180" s="21"/>
      <c r="L1180" s="21"/>
      <c r="M1180" s="21"/>
      <c r="N1180" s="21"/>
      <c r="O1180" s="21"/>
      <c r="P1180" s="21"/>
      <c r="Q1180" s="21"/>
      <c r="R1180" s="21"/>
      <c r="S1180" s="21"/>
      <c r="T1180" s="21"/>
      <c r="U1180" s="21"/>
      <c r="V1180" s="21"/>
      <c r="W1180" s="21"/>
      <c r="X1180" s="21"/>
      <c r="Y1180" s="21"/>
      <c r="Z1180" s="21"/>
      <c r="AA1180" s="21"/>
      <c r="AB1180" s="21"/>
      <c r="AC1180" s="21"/>
      <c r="AD1180" s="21"/>
      <c r="AE1180" s="21"/>
      <c r="AF1180" s="21"/>
      <c r="AG1180" s="21"/>
      <c r="AH1180" s="21"/>
      <c r="AI1180" s="21"/>
      <c r="AJ1180" s="21"/>
      <c r="AK1180" s="21"/>
    </row>
    <row r="1181" spans="8:37" x14ac:dyDescent="0.2">
      <c r="H1181" s="21"/>
      <c r="I1181" s="21"/>
      <c r="J1181" s="21"/>
      <c r="K1181" s="21"/>
      <c r="L1181" s="21"/>
      <c r="M1181" s="21"/>
      <c r="N1181" s="21"/>
      <c r="O1181" s="21"/>
      <c r="P1181" s="21"/>
      <c r="Q1181" s="21"/>
      <c r="R1181" s="21"/>
      <c r="S1181" s="21"/>
      <c r="T1181" s="21"/>
      <c r="U1181" s="21"/>
      <c r="V1181" s="21"/>
      <c r="W1181" s="21"/>
      <c r="X1181" s="21"/>
      <c r="Y1181" s="21"/>
      <c r="Z1181" s="21"/>
      <c r="AA1181" s="21"/>
      <c r="AB1181" s="21"/>
      <c r="AC1181" s="21"/>
      <c r="AD1181" s="21"/>
      <c r="AE1181" s="21"/>
      <c r="AF1181" s="21"/>
      <c r="AG1181" s="21"/>
      <c r="AH1181" s="21"/>
      <c r="AI1181" s="21"/>
      <c r="AJ1181" s="21"/>
      <c r="AK1181" s="21"/>
    </row>
    <row r="1182" spans="8:37" x14ac:dyDescent="0.2"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  <c r="R1182" s="21"/>
      <c r="S1182" s="21"/>
      <c r="T1182" s="21"/>
      <c r="U1182" s="21"/>
      <c r="V1182" s="21"/>
      <c r="W1182" s="21"/>
      <c r="X1182" s="21"/>
      <c r="Y1182" s="21"/>
      <c r="Z1182" s="21"/>
      <c r="AA1182" s="21"/>
      <c r="AB1182" s="21"/>
      <c r="AC1182" s="21"/>
      <c r="AD1182" s="21"/>
      <c r="AE1182" s="21"/>
      <c r="AF1182" s="21"/>
      <c r="AG1182" s="21"/>
      <c r="AH1182" s="21"/>
      <c r="AI1182" s="21"/>
      <c r="AJ1182" s="21"/>
      <c r="AK1182" s="21"/>
    </row>
    <row r="1183" spans="8:37" x14ac:dyDescent="0.2">
      <c r="H1183" s="21"/>
      <c r="I1183" s="21"/>
      <c r="J1183" s="21"/>
      <c r="K1183" s="21"/>
      <c r="L1183" s="21"/>
      <c r="M1183" s="21"/>
      <c r="N1183" s="21"/>
      <c r="O1183" s="21"/>
      <c r="P1183" s="21"/>
      <c r="Q1183" s="21"/>
      <c r="R1183" s="21"/>
      <c r="S1183" s="21"/>
      <c r="T1183" s="21"/>
      <c r="U1183" s="21"/>
      <c r="V1183" s="21"/>
      <c r="W1183" s="21"/>
      <c r="X1183" s="21"/>
      <c r="Y1183" s="21"/>
      <c r="Z1183" s="21"/>
      <c r="AA1183" s="21"/>
      <c r="AB1183" s="21"/>
      <c r="AC1183" s="21"/>
      <c r="AD1183" s="21"/>
      <c r="AE1183" s="21"/>
      <c r="AF1183" s="21"/>
      <c r="AG1183" s="21"/>
      <c r="AH1183" s="21"/>
      <c r="AI1183" s="21"/>
      <c r="AJ1183" s="21"/>
      <c r="AK1183" s="21"/>
    </row>
    <row r="1184" spans="8:37" x14ac:dyDescent="0.2">
      <c r="H1184" s="21"/>
      <c r="I1184" s="21"/>
      <c r="J1184" s="21"/>
      <c r="K1184" s="21"/>
      <c r="L1184" s="21"/>
      <c r="M1184" s="21"/>
      <c r="N1184" s="21"/>
      <c r="O1184" s="21"/>
      <c r="P1184" s="21"/>
      <c r="Q1184" s="21"/>
      <c r="R1184" s="21"/>
      <c r="S1184" s="21"/>
      <c r="T1184" s="21"/>
      <c r="U1184" s="21"/>
      <c r="V1184" s="21"/>
      <c r="W1184" s="21"/>
      <c r="X1184" s="21"/>
      <c r="Y1184" s="21"/>
      <c r="Z1184" s="21"/>
      <c r="AA1184" s="21"/>
      <c r="AB1184" s="21"/>
      <c r="AC1184" s="21"/>
      <c r="AD1184" s="21"/>
      <c r="AE1184" s="21"/>
      <c r="AF1184" s="21"/>
      <c r="AG1184" s="21"/>
      <c r="AH1184" s="21"/>
      <c r="AI1184" s="21"/>
      <c r="AJ1184" s="21"/>
      <c r="AK1184" s="21"/>
    </row>
    <row r="1185" spans="8:37" x14ac:dyDescent="0.2">
      <c r="H1185" s="21"/>
      <c r="I1185" s="21"/>
      <c r="J1185" s="21"/>
      <c r="K1185" s="21"/>
      <c r="L1185" s="21"/>
      <c r="M1185" s="21"/>
      <c r="N1185" s="21"/>
      <c r="O1185" s="21"/>
      <c r="P1185" s="21"/>
      <c r="Q1185" s="21"/>
      <c r="R1185" s="21"/>
      <c r="S1185" s="21"/>
      <c r="T1185" s="21"/>
      <c r="U1185" s="21"/>
      <c r="V1185" s="21"/>
      <c r="W1185" s="21"/>
      <c r="X1185" s="21"/>
      <c r="Y1185" s="21"/>
      <c r="Z1185" s="21"/>
      <c r="AA1185" s="21"/>
      <c r="AB1185" s="21"/>
      <c r="AC1185" s="21"/>
      <c r="AD1185" s="21"/>
      <c r="AE1185" s="21"/>
      <c r="AF1185" s="21"/>
      <c r="AG1185" s="21"/>
      <c r="AH1185" s="21"/>
      <c r="AI1185" s="21"/>
      <c r="AJ1185" s="21"/>
      <c r="AK1185" s="21"/>
    </row>
    <row r="1186" spans="8:37" x14ac:dyDescent="0.2">
      <c r="H1186" s="21"/>
      <c r="I1186" s="21"/>
      <c r="J1186" s="21"/>
      <c r="K1186" s="21"/>
      <c r="L1186" s="21"/>
      <c r="M1186" s="21"/>
      <c r="N1186" s="21"/>
      <c r="O1186" s="21"/>
      <c r="P1186" s="21"/>
      <c r="Q1186" s="21"/>
      <c r="R1186" s="21"/>
      <c r="S1186" s="21"/>
      <c r="T1186" s="21"/>
      <c r="U1186" s="21"/>
      <c r="V1186" s="21"/>
      <c r="W1186" s="21"/>
      <c r="X1186" s="21"/>
      <c r="Y1186" s="21"/>
      <c r="Z1186" s="21"/>
      <c r="AA1186" s="21"/>
      <c r="AB1186" s="21"/>
      <c r="AC1186" s="21"/>
      <c r="AD1186" s="21"/>
      <c r="AE1186" s="21"/>
      <c r="AF1186" s="21"/>
      <c r="AG1186" s="21"/>
      <c r="AH1186" s="21"/>
      <c r="AI1186" s="21"/>
      <c r="AJ1186" s="21"/>
      <c r="AK1186" s="21"/>
    </row>
    <row r="1187" spans="8:37" x14ac:dyDescent="0.2">
      <c r="H1187" s="21"/>
      <c r="I1187" s="21"/>
      <c r="J1187" s="21"/>
      <c r="K1187" s="21"/>
      <c r="L1187" s="21"/>
      <c r="M1187" s="21"/>
      <c r="N1187" s="21"/>
      <c r="O1187" s="21"/>
      <c r="P1187" s="21"/>
      <c r="Q1187" s="21"/>
      <c r="R1187" s="21"/>
      <c r="S1187" s="21"/>
      <c r="T1187" s="21"/>
      <c r="U1187" s="21"/>
      <c r="V1187" s="21"/>
      <c r="W1187" s="21"/>
      <c r="X1187" s="21"/>
      <c r="Y1187" s="21"/>
      <c r="Z1187" s="21"/>
      <c r="AA1187" s="21"/>
      <c r="AB1187" s="21"/>
      <c r="AC1187" s="21"/>
      <c r="AD1187" s="21"/>
      <c r="AE1187" s="21"/>
      <c r="AF1187" s="21"/>
      <c r="AG1187" s="21"/>
      <c r="AH1187" s="21"/>
      <c r="AI1187" s="21"/>
      <c r="AJ1187" s="21"/>
      <c r="AK1187" s="21"/>
    </row>
    <row r="1188" spans="8:37" x14ac:dyDescent="0.2">
      <c r="H1188" s="21"/>
      <c r="I1188" s="21"/>
      <c r="J1188" s="21"/>
      <c r="K1188" s="21"/>
      <c r="L1188" s="21"/>
      <c r="M1188" s="21"/>
      <c r="N1188" s="21"/>
      <c r="O1188" s="21"/>
      <c r="P1188" s="21"/>
      <c r="Q1188" s="21"/>
      <c r="R1188" s="21"/>
      <c r="S1188" s="21"/>
      <c r="T1188" s="21"/>
      <c r="U1188" s="21"/>
      <c r="V1188" s="21"/>
      <c r="W1188" s="21"/>
      <c r="X1188" s="21"/>
      <c r="Y1188" s="21"/>
      <c r="Z1188" s="21"/>
      <c r="AA1188" s="21"/>
      <c r="AB1188" s="21"/>
      <c r="AC1188" s="21"/>
      <c r="AD1188" s="21"/>
      <c r="AE1188" s="21"/>
      <c r="AF1188" s="21"/>
      <c r="AG1188" s="21"/>
      <c r="AH1188" s="21"/>
      <c r="AI1188" s="21"/>
      <c r="AJ1188" s="21"/>
      <c r="AK1188" s="21"/>
    </row>
    <row r="1189" spans="8:37" x14ac:dyDescent="0.2">
      <c r="H1189" s="21"/>
      <c r="I1189" s="21"/>
      <c r="J1189" s="21"/>
      <c r="K1189" s="21"/>
      <c r="L1189" s="21"/>
      <c r="M1189" s="21"/>
      <c r="N1189" s="21"/>
      <c r="O1189" s="21"/>
      <c r="P1189" s="21"/>
      <c r="Q1189" s="21"/>
      <c r="R1189" s="21"/>
      <c r="S1189" s="21"/>
      <c r="T1189" s="21"/>
      <c r="U1189" s="21"/>
      <c r="V1189" s="21"/>
      <c r="W1189" s="21"/>
      <c r="X1189" s="21"/>
      <c r="Y1189" s="21"/>
      <c r="Z1189" s="21"/>
      <c r="AA1189" s="21"/>
      <c r="AB1189" s="21"/>
      <c r="AC1189" s="21"/>
      <c r="AD1189" s="21"/>
      <c r="AE1189" s="21"/>
      <c r="AF1189" s="21"/>
      <c r="AG1189" s="21"/>
      <c r="AH1189" s="21"/>
      <c r="AI1189" s="21"/>
      <c r="AJ1189" s="21"/>
      <c r="AK1189" s="21"/>
    </row>
    <row r="1190" spans="8:37" x14ac:dyDescent="0.2">
      <c r="H1190" s="21"/>
      <c r="I1190" s="21"/>
      <c r="J1190" s="21"/>
      <c r="K1190" s="21"/>
      <c r="L1190" s="21"/>
      <c r="M1190" s="21"/>
      <c r="N1190" s="21"/>
      <c r="O1190" s="21"/>
      <c r="P1190" s="21"/>
      <c r="Q1190" s="21"/>
      <c r="R1190" s="21"/>
      <c r="S1190" s="21"/>
      <c r="T1190" s="21"/>
      <c r="U1190" s="21"/>
      <c r="V1190" s="21"/>
      <c r="W1190" s="21"/>
      <c r="X1190" s="21"/>
      <c r="Y1190" s="21"/>
      <c r="Z1190" s="21"/>
      <c r="AA1190" s="21"/>
      <c r="AB1190" s="21"/>
      <c r="AC1190" s="21"/>
      <c r="AD1190" s="21"/>
      <c r="AE1190" s="21"/>
      <c r="AF1190" s="21"/>
      <c r="AG1190" s="21"/>
      <c r="AH1190" s="21"/>
      <c r="AI1190" s="21"/>
      <c r="AJ1190" s="21"/>
      <c r="AK1190" s="21"/>
    </row>
    <row r="1191" spans="8:37" x14ac:dyDescent="0.2">
      <c r="H1191" s="21"/>
      <c r="I1191" s="21"/>
      <c r="J1191" s="21"/>
      <c r="K1191" s="21"/>
      <c r="L1191" s="21"/>
      <c r="M1191" s="21"/>
      <c r="N1191" s="21"/>
      <c r="O1191" s="21"/>
      <c r="P1191" s="21"/>
      <c r="Q1191" s="21"/>
      <c r="R1191" s="21"/>
      <c r="S1191" s="21"/>
      <c r="T1191" s="21"/>
      <c r="U1191" s="21"/>
      <c r="V1191" s="21"/>
      <c r="W1191" s="21"/>
      <c r="X1191" s="21"/>
      <c r="Y1191" s="21"/>
      <c r="Z1191" s="21"/>
      <c r="AA1191" s="21"/>
      <c r="AB1191" s="21"/>
      <c r="AC1191" s="21"/>
      <c r="AD1191" s="21"/>
      <c r="AE1191" s="21"/>
      <c r="AF1191" s="21"/>
      <c r="AG1191" s="21"/>
      <c r="AH1191" s="21"/>
      <c r="AI1191" s="21"/>
      <c r="AJ1191" s="21"/>
      <c r="AK1191" s="21"/>
    </row>
    <row r="1192" spans="8:37" x14ac:dyDescent="0.2">
      <c r="H1192" s="21"/>
      <c r="I1192" s="21"/>
      <c r="J1192" s="21"/>
      <c r="K1192" s="21"/>
      <c r="L1192" s="21"/>
      <c r="M1192" s="21"/>
      <c r="N1192" s="21"/>
      <c r="O1192" s="21"/>
      <c r="P1192" s="21"/>
      <c r="Q1192" s="21"/>
      <c r="R1192" s="21"/>
      <c r="S1192" s="21"/>
      <c r="T1192" s="21"/>
      <c r="U1192" s="21"/>
      <c r="V1192" s="21"/>
      <c r="W1192" s="21"/>
      <c r="X1192" s="21"/>
      <c r="Y1192" s="21"/>
      <c r="Z1192" s="21"/>
      <c r="AA1192" s="21"/>
      <c r="AB1192" s="21"/>
      <c r="AC1192" s="21"/>
      <c r="AD1192" s="21"/>
      <c r="AE1192" s="21"/>
      <c r="AF1192" s="21"/>
      <c r="AG1192" s="21"/>
      <c r="AH1192" s="21"/>
      <c r="AI1192" s="21"/>
      <c r="AJ1192" s="21"/>
      <c r="AK1192" s="21"/>
    </row>
    <row r="1193" spans="8:37" x14ac:dyDescent="0.2">
      <c r="H1193" s="21"/>
      <c r="I1193" s="21"/>
      <c r="J1193" s="21"/>
      <c r="K1193" s="21"/>
      <c r="L1193" s="21"/>
      <c r="M1193" s="21"/>
      <c r="N1193" s="21"/>
      <c r="O1193" s="21"/>
      <c r="P1193" s="21"/>
      <c r="Q1193" s="21"/>
      <c r="R1193" s="21"/>
      <c r="S1193" s="21"/>
      <c r="T1193" s="21"/>
      <c r="U1193" s="21"/>
      <c r="V1193" s="21"/>
      <c r="W1193" s="21"/>
      <c r="X1193" s="21"/>
      <c r="Y1193" s="21"/>
      <c r="Z1193" s="21"/>
      <c r="AA1193" s="21"/>
      <c r="AB1193" s="21"/>
      <c r="AC1193" s="21"/>
      <c r="AD1193" s="21"/>
      <c r="AE1193" s="21"/>
      <c r="AF1193" s="21"/>
      <c r="AG1193" s="21"/>
      <c r="AH1193" s="21"/>
      <c r="AI1193" s="21"/>
      <c r="AJ1193" s="21"/>
      <c r="AK1193" s="21"/>
    </row>
    <row r="1194" spans="8:37" x14ac:dyDescent="0.2">
      <c r="H1194" s="21"/>
      <c r="I1194" s="21"/>
      <c r="J1194" s="21"/>
      <c r="K1194" s="21"/>
      <c r="L1194" s="21"/>
      <c r="M1194" s="21"/>
      <c r="N1194" s="21"/>
      <c r="O1194" s="21"/>
      <c r="P1194" s="21"/>
      <c r="Q1194" s="21"/>
      <c r="R1194" s="21"/>
      <c r="S1194" s="21"/>
      <c r="T1194" s="21"/>
      <c r="U1194" s="21"/>
      <c r="V1194" s="21"/>
      <c r="W1194" s="21"/>
      <c r="X1194" s="21"/>
      <c r="Y1194" s="21"/>
      <c r="Z1194" s="21"/>
      <c r="AA1194" s="21"/>
      <c r="AB1194" s="21"/>
      <c r="AC1194" s="21"/>
      <c r="AD1194" s="21"/>
      <c r="AE1194" s="21"/>
      <c r="AF1194" s="21"/>
      <c r="AG1194" s="21"/>
      <c r="AH1194" s="21"/>
      <c r="AI1194" s="21"/>
      <c r="AJ1194" s="21"/>
      <c r="AK1194" s="21"/>
    </row>
    <row r="1195" spans="8:37" x14ac:dyDescent="0.2">
      <c r="H1195" s="21"/>
      <c r="I1195" s="21"/>
      <c r="J1195" s="21"/>
      <c r="K1195" s="21"/>
      <c r="L1195" s="21"/>
      <c r="M1195" s="21"/>
      <c r="N1195" s="21"/>
      <c r="O1195" s="21"/>
      <c r="P1195" s="21"/>
      <c r="Q1195" s="21"/>
      <c r="R1195" s="21"/>
      <c r="S1195" s="21"/>
      <c r="T1195" s="21"/>
      <c r="U1195" s="21"/>
      <c r="V1195" s="21"/>
      <c r="W1195" s="21"/>
      <c r="X1195" s="21"/>
      <c r="Y1195" s="21"/>
      <c r="Z1195" s="21"/>
      <c r="AA1195" s="21"/>
      <c r="AB1195" s="21"/>
      <c r="AC1195" s="21"/>
      <c r="AD1195" s="21"/>
      <c r="AE1195" s="21"/>
      <c r="AF1195" s="21"/>
      <c r="AG1195" s="21"/>
      <c r="AH1195" s="21"/>
      <c r="AI1195" s="21"/>
      <c r="AJ1195" s="21"/>
      <c r="AK1195" s="21"/>
    </row>
    <row r="1196" spans="8:37" x14ac:dyDescent="0.2">
      <c r="H1196" s="21"/>
      <c r="I1196" s="21"/>
      <c r="J1196" s="21"/>
      <c r="K1196" s="21"/>
      <c r="L1196" s="21"/>
      <c r="M1196" s="21"/>
      <c r="N1196" s="21"/>
      <c r="O1196" s="21"/>
      <c r="P1196" s="21"/>
      <c r="Q1196" s="21"/>
      <c r="R1196" s="21"/>
      <c r="S1196" s="21"/>
      <c r="T1196" s="21"/>
      <c r="U1196" s="21"/>
      <c r="V1196" s="21"/>
      <c r="W1196" s="21"/>
      <c r="X1196" s="21"/>
      <c r="Y1196" s="21"/>
      <c r="Z1196" s="21"/>
      <c r="AA1196" s="21"/>
      <c r="AB1196" s="21"/>
      <c r="AC1196" s="21"/>
      <c r="AD1196" s="21"/>
      <c r="AE1196" s="21"/>
      <c r="AF1196" s="21"/>
      <c r="AG1196" s="21"/>
      <c r="AH1196" s="21"/>
      <c r="AI1196" s="21"/>
      <c r="AJ1196" s="21"/>
      <c r="AK1196" s="21"/>
    </row>
    <row r="1197" spans="8:37" x14ac:dyDescent="0.2">
      <c r="H1197" s="21"/>
      <c r="I1197" s="21"/>
      <c r="J1197" s="21"/>
      <c r="K1197" s="21"/>
      <c r="L1197" s="21"/>
      <c r="M1197" s="21"/>
      <c r="N1197" s="21"/>
      <c r="O1197" s="21"/>
      <c r="P1197" s="21"/>
      <c r="Q1197" s="21"/>
      <c r="R1197" s="21"/>
      <c r="S1197" s="21"/>
      <c r="T1197" s="21"/>
      <c r="U1197" s="21"/>
      <c r="V1197" s="21"/>
      <c r="W1197" s="21"/>
      <c r="X1197" s="21"/>
      <c r="Y1197" s="21"/>
      <c r="Z1197" s="21"/>
      <c r="AA1197" s="21"/>
      <c r="AB1197" s="21"/>
      <c r="AC1197" s="21"/>
      <c r="AD1197" s="21"/>
      <c r="AE1197" s="21"/>
      <c r="AF1197" s="21"/>
      <c r="AG1197" s="21"/>
      <c r="AH1197" s="21"/>
      <c r="AI1197" s="21"/>
      <c r="AJ1197" s="21"/>
      <c r="AK1197" s="21"/>
    </row>
    <row r="1198" spans="8:37" x14ac:dyDescent="0.2">
      <c r="H1198" s="21"/>
      <c r="I1198" s="21"/>
      <c r="J1198" s="21"/>
      <c r="K1198" s="21"/>
      <c r="L1198" s="21"/>
      <c r="M1198" s="21"/>
      <c r="N1198" s="21"/>
      <c r="O1198" s="21"/>
      <c r="P1198" s="21"/>
      <c r="Q1198" s="21"/>
      <c r="R1198" s="21"/>
      <c r="S1198" s="21"/>
      <c r="T1198" s="21"/>
      <c r="U1198" s="21"/>
      <c r="V1198" s="21"/>
      <c r="W1198" s="21"/>
      <c r="X1198" s="21"/>
      <c r="Y1198" s="21"/>
      <c r="Z1198" s="21"/>
      <c r="AA1198" s="21"/>
      <c r="AB1198" s="21"/>
      <c r="AC1198" s="21"/>
      <c r="AD1198" s="21"/>
      <c r="AE1198" s="21"/>
      <c r="AF1198" s="21"/>
      <c r="AG1198" s="21"/>
      <c r="AH1198" s="21"/>
      <c r="AI1198" s="21"/>
      <c r="AJ1198" s="21"/>
      <c r="AK1198" s="21"/>
    </row>
    <row r="1199" spans="8:37" x14ac:dyDescent="0.2">
      <c r="H1199" s="21"/>
      <c r="I1199" s="21"/>
      <c r="J1199" s="21"/>
      <c r="K1199" s="21"/>
      <c r="L1199" s="21"/>
      <c r="M1199" s="21"/>
      <c r="N1199" s="21"/>
      <c r="O1199" s="21"/>
      <c r="P1199" s="21"/>
      <c r="Q1199" s="21"/>
      <c r="R1199" s="21"/>
      <c r="S1199" s="21"/>
      <c r="T1199" s="21"/>
      <c r="U1199" s="21"/>
      <c r="V1199" s="21"/>
      <c r="W1199" s="21"/>
      <c r="X1199" s="21"/>
      <c r="Y1199" s="21"/>
      <c r="Z1199" s="21"/>
      <c r="AA1199" s="21"/>
      <c r="AB1199" s="21"/>
      <c r="AC1199" s="21"/>
      <c r="AD1199" s="21"/>
      <c r="AE1199" s="21"/>
      <c r="AF1199" s="21"/>
      <c r="AG1199" s="21"/>
      <c r="AH1199" s="21"/>
      <c r="AI1199" s="21"/>
      <c r="AJ1199" s="21"/>
      <c r="AK1199" s="21"/>
    </row>
    <row r="1200" spans="8:37" x14ac:dyDescent="0.2">
      <c r="H1200" s="21"/>
      <c r="I1200" s="21"/>
      <c r="J1200" s="21"/>
      <c r="K1200" s="21"/>
      <c r="L1200" s="21"/>
      <c r="M1200" s="21"/>
      <c r="N1200" s="21"/>
      <c r="O1200" s="21"/>
      <c r="P1200" s="21"/>
      <c r="Q1200" s="21"/>
      <c r="R1200" s="21"/>
      <c r="S1200" s="21"/>
      <c r="T1200" s="21"/>
      <c r="U1200" s="21"/>
      <c r="V1200" s="21"/>
      <c r="W1200" s="21"/>
      <c r="X1200" s="21"/>
      <c r="Y1200" s="21"/>
      <c r="Z1200" s="21"/>
      <c r="AA1200" s="21"/>
      <c r="AB1200" s="21"/>
      <c r="AC1200" s="21"/>
      <c r="AD1200" s="21"/>
      <c r="AE1200" s="21"/>
      <c r="AF1200" s="21"/>
      <c r="AG1200" s="21"/>
      <c r="AH1200" s="21"/>
      <c r="AI1200" s="21"/>
      <c r="AJ1200" s="21"/>
      <c r="AK1200" s="21"/>
    </row>
    <row r="1201" spans="8:37" x14ac:dyDescent="0.2">
      <c r="H1201" s="21"/>
      <c r="I1201" s="21"/>
      <c r="J1201" s="21"/>
      <c r="K1201" s="21"/>
      <c r="L1201" s="21"/>
      <c r="M1201" s="21"/>
      <c r="N1201" s="21"/>
      <c r="O1201" s="21"/>
      <c r="P1201" s="21"/>
      <c r="Q1201" s="21"/>
      <c r="R1201" s="21"/>
      <c r="S1201" s="21"/>
      <c r="T1201" s="21"/>
      <c r="U1201" s="21"/>
      <c r="V1201" s="21"/>
      <c r="W1201" s="21"/>
      <c r="X1201" s="21"/>
      <c r="Y1201" s="21"/>
      <c r="Z1201" s="21"/>
      <c r="AA1201" s="21"/>
      <c r="AB1201" s="21"/>
      <c r="AC1201" s="21"/>
      <c r="AD1201" s="21"/>
      <c r="AE1201" s="21"/>
      <c r="AF1201" s="21"/>
      <c r="AG1201" s="21"/>
      <c r="AH1201" s="21"/>
      <c r="AI1201" s="21"/>
      <c r="AJ1201" s="21"/>
      <c r="AK1201" s="21"/>
    </row>
    <row r="1202" spans="8:37" x14ac:dyDescent="0.2">
      <c r="H1202" s="21"/>
      <c r="I1202" s="21"/>
      <c r="J1202" s="21"/>
      <c r="K1202" s="21"/>
      <c r="L1202" s="21"/>
      <c r="M1202" s="21"/>
      <c r="N1202" s="21"/>
      <c r="O1202" s="21"/>
      <c r="P1202" s="21"/>
      <c r="Q1202" s="21"/>
      <c r="R1202" s="21"/>
      <c r="S1202" s="21"/>
      <c r="T1202" s="21"/>
      <c r="U1202" s="21"/>
      <c r="V1202" s="21"/>
      <c r="W1202" s="21"/>
      <c r="X1202" s="21"/>
      <c r="Y1202" s="21"/>
      <c r="Z1202" s="21"/>
      <c r="AA1202" s="21"/>
      <c r="AB1202" s="21"/>
      <c r="AC1202" s="21"/>
      <c r="AD1202" s="21"/>
      <c r="AE1202" s="21"/>
      <c r="AF1202" s="21"/>
      <c r="AG1202" s="21"/>
      <c r="AH1202" s="21"/>
      <c r="AI1202" s="21"/>
      <c r="AJ1202" s="21"/>
      <c r="AK1202" s="21"/>
    </row>
    <row r="1203" spans="8:37" x14ac:dyDescent="0.2">
      <c r="H1203" s="21"/>
      <c r="I1203" s="21"/>
      <c r="J1203" s="21"/>
      <c r="K1203" s="21"/>
      <c r="L1203" s="21"/>
      <c r="M1203" s="21"/>
      <c r="N1203" s="21"/>
      <c r="O1203" s="21"/>
      <c r="P1203" s="21"/>
      <c r="Q1203" s="21"/>
      <c r="R1203" s="21"/>
      <c r="S1203" s="21"/>
      <c r="T1203" s="21"/>
      <c r="U1203" s="21"/>
      <c r="V1203" s="21"/>
      <c r="W1203" s="21"/>
      <c r="X1203" s="21"/>
      <c r="Y1203" s="21"/>
      <c r="Z1203" s="21"/>
      <c r="AA1203" s="21"/>
      <c r="AB1203" s="21"/>
      <c r="AC1203" s="21"/>
      <c r="AD1203" s="21"/>
      <c r="AE1203" s="21"/>
      <c r="AF1203" s="21"/>
      <c r="AG1203" s="21"/>
      <c r="AH1203" s="21"/>
      <c r="AI1203" s="21"/>
      <c r="AJ1203" s="21"/>
      <c r="AK1203" s="21"/>
    </row>
  </sheetData>
  <mergeCells count="12">
    <mergeCell ref="E9:F9"/>
    <mergeCell ref="A42:C42"/>
    <mergeCell ref="A43:B43"/>
    <mergeCell ref="A3:G3"/>
    <mergeCell ref="A4:G4"/>
    <mergeCell ref="A5:G5"/>
    <mergeCell ref="A6:G6"/>
    <mergeCell ref="A8:A10"/>
    <mergeCell ref="B8:D8"/>
    <mergeCell ref="E8:G8"/>
    <mergeCell ref="B9:B10"/>
    <mergeCell ref="C9:D9"/>
  </mergeCells>
  <pageMargins left="0.74803149606299213" right="0.74803149606299213" top="0.98425196850393704" bottom="0.98425196850393704" header="0" footer="0"/>
  <pageSetup scale="8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showGridLines="0" workbookViewId="0">
      <selection activeCell="B8" sqref="B8"/>
    </sheetView>
  </sheetViews>
  <sheetFormatPr baseColWidth="10" defaultRowHeight="15" x14ac:dyDescent="0.25"/>
  <cols>
    <col min="1" max="1" width="23" customWidth="1"/>
    <col min="2" max="5" width="12.42578125" bestFit="1" customWidth="1"/>
  </cols>
  <sheetData>
    <row r="3" spans="1:5" x14ac:dyDescent="0.25">
      <c r="A3" s="244" t="s">
        <v>126</v>
      </c>
      <c r="B3" s="244"/>
      <c r="C3" s="244"/>
      <c r="D3" s="244"/>
      <c r="E3" s="244"/>
    </row>
    <row r="4" spans="1:5" x14ac:dyDescent="0.25">
      <c r="A4" s="244" t="s">
        <v>81</v>
      </c>
      <c r="B4" s="244"/>
      <c r="C4" s="244"/>
      <c r="D4" s="244"/>
      <c r="E4" s="244"/>
    </row>
    <row r="5" spans="1:5" x14ac:dyDescent="0.25">
      <c r="A5" s="197"/>
      <c r="B5" s="201"/>
      <c r="C5" s="201"/>
      <c r="D5" s="201"/>
      <c r="E5" s="201"/>
    </row>
    <row r="6" spans="1:5" x14ac:dyDescent="0.25">
      <c r="A6" s="246" t="s">
        <v>127</v>
      </c>
      <c r="B6" s="243">
        <v>2016</v>
      </c>
      <c r="C6" s="243"/>
      <c r="D6" s="243">
        <v>2017</v>
      </c>
      <c r="E6" s="243"/>
    </row>
    <row r="7" spans="1:5" x14ac:dyDescent="0.25">
      <c r="A7" s="246"/>
      <c r="B7" s="202" t="s">
        <v>128</v>
      </c>
      <c r="C7" s="202" t="s">
        <v>129</v>
      </c>
      <c r="D7" s="202" t="s">
        <v>128</v>
      </c>
      <c r="E7" s="202" t="s">
        <v>129</v>
      </c>
    </row>
    <row r="8" spans="1:5" x14ac:dyDescent="0.25">
      <c r="A8" s="203"/>
      <c r="B8" s="204"/>
      <c r="C8" s="204"/>
      <c r="D8" s="204"/>
      <c r="E8" s="205"/>
    </row>
    <row r="9" spans="1:5" x14ac:dyDescent="0.25">
      <c r="A9" s="200" t="s">
        <v>84</v>
      </c>
      <c r="B9" s="188">
        <v>23801966915.360001</v>
      </c>
      <c r="C9" s="188">
        <v>12759561443.709999</v>
      </c>
      <c r="D9" s="188">
        <v>26169145316.77</v>
      </c>
      <c r="E9" s="189">
        <v>11561755818.85</v>
      </c>
    </row>
    <row r="10" spans="1:5" x14ac:dyDescent="0.25">
      <c r="A10" s="200"/>
      <c r="B10" s="188"/>
      <c r="C10" s="188"/>
      <c r="D10" s="188"/>
      <c r="E10" s="189"/>
    </row>
    <row r="11" spans="1:5" s="193" customFormat="1" ht="25.5" x14ac:dyDescent="0.25">
      <c r="A11" s="190" t="s">
        <v>130</v>
      </c>
      <c r="B11" s="191">
        <v>14206016409.6</v>
      </c>
      <c r="C11" s="191">
        <v>6122289635.4399996</v>
      </c>
      <c r="D11" s="191">
        <v>3620417963.4000001</v>
      </c>
      <c r="E11" s="192">
        <v>2446272262.4400001</v>
      </c>
    </row>
    <row r="12" spans="1:5" s="193" customFormat="1" x14ac:dyDescent="0.25">
      <c r="A12" s="190" t="s">
        <v>131</v>
      </c>
      <c r="B12" s="191">
        <v>181630130.44</v>
      </c>
      <c r="C12" s="191">
        <v>225891764.72</v>
      </c>
      <c r="D12" s="191">
        <v>117854147.81999999</v>
      </c>
      <c r="E12" s="192">
        <v>137782775.11000001</v>
      </c>
    </row>
    <row r="13" spans="1:5" s="193" customFormat="1" x14ac:dyDescent="0.25">
      <c r="A13" s="190" t="s">
        <v>132</v>
      </c>
      <c r="B13" s="191">
        <v>192419941.49000001</v>
      </c>
      <c r="C13" s="191">
        <v>196345388.33000001</v>
      </c>
      <c r="D13" s="191">
        <v>226417399.66999999</v>
      </c>
      <c r="E13" s="192">
        <v>199969363.88999999</v>
      </c>
    </row>
    <row r="14" spans="1:5" s="193" customFormat="1" x14ac:dyDescent="0.25">
      <c r="A14" s="190" t="s">
        <v>133</v>
      </c>
      <c r="B14" s="191">
        <v>493942331.67000002</v>
      </c>
      <c r="C14" s="191">
        <v>535694394.33999997</v>
      </c>
      <c r="D14" s="191">
        <v>496397002.18000001</v>
      </c>
      <c r="E14" s="192">
        <v>485641939.56999999</v>
      </c>
    </row>
    <row r="15" spans="1:5" s="193" customFormat="1" ht="25.5" x14ac:dyDescent="0.25">
      <c r="A15" s="190" t="s">
        <v>134</v>
      </c>
      <c r="B15" s="191">
        <v>8703640854.8600006</v>
      </c>
      <c r="C15" s="191">
        <v>5656399182.0100002</v>
      </c>
      <c r="D15" s="191">
        <v>9113349195.6700001</v>
      </c>
      <c r="E15" s="192">
        <v>4504723629.8299999</v>
      </c>
    </row>
    <row r="16" spans="1:5" s="193" customFormat="1" x14ac:dyDescent="0.25">
      <c r="A16" s="190" t="s">
        <v>135</v>
      </c>
      <c r="B16" s="191">
        <v>3784218.35</v>
      </c>
      <c r="C16" s="191">
        <v>2956517.2</v>
      </c>
      <c r="D16" s="191">
        <v>2749523.59</v>
      </c>
      <c r="E16" s="192">
        <v>3400950.34</v>
      </c>
    </row>
    <row r="17" spans="1:5" s="193" customFormat="1" ht="25.5" x14ac:dyDescent="0.25">
      <c r="A17" s="190" t="s">
        <v>136</v>
      </c>
      <c r="B17" s="191">
        <v>20533028.949999999</v>
      </c>
      <c r="C17" s="191">
        <v>19984561.670000002</v>
      </c>
      <c r="D17" s="191">
        <v>11867356.439999999</v>
      </c>
      <c r="E17" s="192">
        <v>20782612.059999999</v>
      </c>
    </row>
    <row r="18" spans="1:5" s="193" customFormat="1" x14ac:dyDescent="0.25">
      <c r="A18" s="194" t="s">
        <v>137</v>
      </c>
      <c r="B18" s="195">
        <v>0</v>
      </c>
      <c r="C18" s="195">
        <v>0</v>
      </c>
      <c r="D18" s="195">
        <v>12580092728</v>
      </c>
      <c r="E18" s="196">
        <v>3763182285.6100001</v>
      </c>
    </row>
  </sheetData>
  <mergeCells count="5">
    <mergeCell ref="A3:E3"/>
    <mergeCell ref="A4:E4"/>
    <mergeCell ref="A6:A7"/>
    <mergeCell ref="B6:C6"/>
    <mergeCell ref="D6:E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2"/>
  <sheetViews>
    <sheetView showGridLines="0" workbookViewId="0">
      <selection activeCell="A18" sqref="A18"/>
    </sheetView>
  </sheetViews>
  <sheetFormatPr baseColWidth="10" defaultRowHeight="15" x14ac:dyDescent="0.25"/>
  <cols>
    <col min="1" max="1" width="25.7109375" style="206" customWidth="1"/>
    <col min="2" max="5" width="12.42578125" style="206" bestFit="1" customWidth="1"/>
    <col min="6" max="16384" width="11.42578125" style="206"/>
  </cols>
  <sheetData>
    <row r="2" spans="1:5" x14ac:dyDescent="0.25">
      <c r="A2" s="247" t="s">
        <v>138</v>
      </c>
      <c r="B2" s="247"/>
      <c r="C2" s="247"/>
      <c r="D2" s="247"/>
      <c r="E2" s="247"/>
    </row>
    <row r="3" spans="1:5" x14ac:dyDescent="0.25">
      <c r="A3" s="247" t="s">
        <v>81</v>
      </c>
      <c r="B3" s="247"/>
      <c r="C3" s="247"/>
      <c r="D3" s="247"/>
      <c r="E3" s="247"/>
    </row>
    <row r="4" spans="1:5" x14ac:dyDescent="0.25">
      <c r="A4" s="207"/>
      <c r="B4" s="208"/>
      <c r="C4" s="208"/>
      <c r="D4" s="208"/>
      <c r="E4" s="208"/>
    </row>
    <row r="5" spans="1:5" x14ac:dyDescent="0.25">
      <c r="A5" s="246" t="s">
        <v>138</v>
      </c>
      <c r="B5" s="243">
        <v>2016</v>
      </c>
      <c r="C5" s="243"/>
      <c r="D5" s="243">
        <v>2017</v>
      </c>
      <c r="E5" s="243"/>
    </row>
    <row r="6" spans="1:5" x14ac:dyDescent="0.25">
      <c r="A6" s="246"/>
      <c r="B6" s="183" t="s">
        <v>82</v>
      </c>
      <c r="C6" s="183" t="s">
        <v>83</v>
      </c>
      <c r="D6" s="183" t="s">
        <v>82</v>
      </c>
      <c r="E6" s="183" t="s">
        <v>83</v>
      </c>
    </row>
    <row r="7" spans="1:5" x14ac:dyDescent="0.25">
      <c r="A7" s="203"/>
      <c r="B7" s="185"/>
      <c r="C7" s="185"/>
      <c r="D7" s="185"/>
      <c r="E7" s="186"/>
    </row>
    <row r="8" spans="1:5" x14ac:dyDescent="0.25">
      <c r="A8" s="200" t="s">
        <v>84</v>
      </c>
      <c r="B8" s="188">
        <v>23801966915.360001</v>
      </c>
      <c r="C8" s="188">
        <v>12759561443.709999</v>
      </c>
      <c r="D8" s="188">
        <v>26169145316.77</v>
      </c>
      <c r="E8" s="189">
        <v>11561755818.85</v>
      </c>
    </row>
    <row r="9" spans="1:5" x14ac:dyDescent="0.25">
      <c r="A9" s="200"/>
      <c r="B9" s="188"/>
      <c r="C9" s="188"/>
      <c r="D9" s="188"/>
      <c r="E9" s="189"/>
    </row>
    <row r="10" spans="1:5" ht="25.5" x14ac:dyDescent="0.25">
      <c r="A10" s="209" t="s">
        <v>130</v>
      </c>
      <c r="B10" s="188">
        <v>2400564816.6000004</v>
      </c>
      <c r="C10" s="188">
        <v>2569943280.4900007</v>
      </c>
      <c r="D10" s="188">
        <v>3620417963.4000001</v>
      </c>
      <c r="E10" s="189">
        <v>2446272262.4400001</v>
      </c>
    </row>
    <row r="11" spans="1:5" x14ac:dyDescent="0.25">
      <c r="A11" s="210" t="s">
        <v>139</v>
      </c>
      <c r="B11" s="211">
        <v>40664411.280000001</v>
      </c>
      <c r="C11" s="211">
        <v>31789842.989999998</v>
      </c>
      <c r="D11" s="211">
        <v>30023989.489999998</v>
      </c>
      <c r="E11" s="212">
        <v>36168663.759999998</v>
      </c>
    </row>
    <row r="12" spans="1:5" ht="25.5" x14ac:dyDescent="0.25">
      <c r="A12" s="210" t="s">
        <v>140</v>
      </c>
      <c r="B12" s="211">
        <v>110392042.43000001</v>
      </c>
      <c r="C12" s="211">
        <v>121806905.68000001</v>
      </c>
      <c r="D12" s="211">
        <v>131573819.14</v>
      </c>
      <c r="E12" s="212">
        <v>134438904.59</v>
      </c>
    </row>
    <row r="13" spans="1:5" ht="25.5" x14ac:dyDescent="0.25">
      <c r="A13" s="210" t="s">
        <v>141</v>
      </c>
      <c r="B13" s="211">
        <v>152734818.99000001</v>
      </c>
      <c r="C13" s="211">
        <v>172708143.97</v>
      </c>
      <c r="D13" s="211">
        <v>0</v>
      </c>
      <c r="E13" s="212">
        <v>0</v>
      </c>
    </row>
    <row r="14" spans="1:5" ht="25.5" x14ac:dyDescent="0.25">
      <c r="A14" s="210" t="s">
        <v>142</v>
      </c>
      <c r="B14" s="211">
        <v>338010202.31999999</v>
      </c>
      <c r="C14" s="211">
        <v>290755255.72000003</v>
      </c>
      <c r="D14" s="211">
        <v>290274505.93000001</v>
      </c>
      <c r="E14" s="212">
        <v>315714426.07999998</v>
      </c>
    </row>
    <row r="15" spans="1:5" ht="51" x14ac:dyDescent="0.25">
      <c r="A15" s="210" t="s">
        <v>143</v>
      </c>
      <c r="B15" s="211">
        <v>45400641.710000001</v>
      </c>
      <c r="C15" s="211">
        <v>401439735.01999998</v>
      </c>
      <c r="D15" s="211">
        <v>50549328.649999999</v>
      </c>
      <c r="E15" s="212">
        <v>83887798.209999993</v>
      </c>
    </row>
    <row r="16" spans="1:5" ht="25.5" x14ac:dyDescent="0.25">
      <c r="A16" s="210" t="s">
        <v>144</v>
      </c>
      <c r="B16" s="211">
        <v>39025202.200000003</v>
      </c>
      <c r="C16" s="211">
        <v>232584388.22</v>
      </c>
      <c r="D16" s="211">
        <v>0</v>
      </c>
      <c r="E16" s="212">
        <v>0</v>
      </c>
    </row>
    <row r="17" spans="1:5" x14ac:dyDescent="0.25">
      <c r="A17" s="210" t="s">
        <v>145</v>
      </c>
      <c r="B17" s="211">
        <v>27550414.420000002</v>
      </c>
      <c r="C17" s="211">
        <v>29160774.140000001</v>
      </c>
      <c r="D17" s="211">
        <v>0</v>
      </c>
      <c r="E17" s="212">
        <v>0</v>
      </c>
    </row>
    <row r="18" spans="1:5" ht="25.5" x14ac:dyDescent="0.25">
      <c r="A18" s="210" t="s">
        <v>146</v>
      </c>
      <c r="B18" s="211">
        <v>40995500.719999999</v>
      </c>
      <c r="C18" s="211">
        <v>37490296.640000001</v>
      </c>
      <c r="D18" s="211">
        <v>27969065.539999999</v>
      </c>
      <c r="E18" s="212">
        <v>30828004.890000001</v>
      </c>
    </row>
    <row r="19" spans="1:5" ht="25.5" x14ac:dyDescent="0.25">
      <c r="A19" s="210" t="s">
        <v>147</v>
      </c>
      <c r="B19" s="211">
        <v>29657007.5</v>
      </c>
      <c r="C19" s="211">
        <v>75676070.950000003</v>
      </c>
      <c r="D19" s="211">
        <v>34101935.659999996</v>
      </c>
      <c r="E19" s="212">
        <v>40042093.950000003</v>
      </c>
    </row>
    <row r="20" spans="1:5" ht="25.5" x14ac:dyDescent="0.25">
      <c r="A20" s="210" t="s">
        <v>148</v>
      </c>
      <c r="B20" s="211">
        <v>10201713.82</v>
      </c>
      <c r="C20" s="211">
        <v>10090485.199999999</v>
      </c>
      <c r="D20" s="211">
        <v>11591111.48</v>
      </c>
      <c r="E20" s="212">
        <v>13854127.039999999</v>
      </c>
    </row>
    <row r="21" spans="1:5" ht="25.5" x14ac:dyDescent="0.25">
      <c r="A21" s="210" t="s">
        <v>149</v>
      </c>
      <c r="B21" s="211">
        <v>18637761.440000001</v>
      </c>
      <c r="C21" s="211">
        <v>19275639.100000001</v>
      </c>
      <c r="D21" s="211">
        <v>5828715</v>
      </c>
      <c r="E21" s="212">
        <v>5219307.26</v>
      </c>
    </row>
    <row r="22" spans="1:5" ht="38.25" x14ac:dyDescent="0.25">
      <c r="A22" s="210" t="s">
        <v>150</v>
      </c>
      <c r="B22" s="211">
        <v>52326633.490000002</v>
      </c>
      <c r="C22" s="211">
        <v>85097661.230000004</v>
      </c>
      <c r="D22" s="211">
        <v>53643571.420000002</v>
      </c>
      <c r="E22" s="212">
        <v>54736361.369999997</v>
      </c>
    </row>
    <row r="23" spans="1:5" x14ac:dyDescent="0.25">
      <c r="A23" s="210" t="s">
        <v>151</v>
      </c>
      <c r="B23" s="211">
        <v>107310368.01000001</v>
      </c>
      <c r="C23" s="211">
        <v>111750999.13</v>
      </c>
      <c r="D23" s="211">
        <v>119667128.42</v>
      </c>
      <c r="E23" s="212">
        <v>133579960.44</v>
      </c>
    </row>
    <row r="24" spans="1:5" ht="25.5" x14ac:dyDescent="0.25">
      <c r="A24" s="210" t="s">
        <v>152</v>
      </c>
      <c r="B24" s="211">
        <v>0</v>
      </c>
      <c r="C24" s="211">
        <v>0</v>
      </c>
      <c r="D24" s="211">
        <v>1444492264</v>
      </c>
      <c r="E24" s="212">
        <v>0</v>
      </c>
    </row>
    <row r="25" spans="1:5" ht="25.5" x14ac:dyDescent="0.25">
      <c r="A25" s="210" t="s">
        <v>153</v>
      </c>
      <c r="B25" s="211">
        <v>633203876</v>
      </c>
      <c r="C25" s="211">
        <v>324371892.55000001</v>
      </c>
      <c r="D25" s="211">
        <v>691573584</v>
      </c>
      <c r="E25" s="212">
        <v>972761837.55999994</v>
      </c>
    </row>
    <row r="26" spans="1:5" x14ac:dyDescent="0.25">
      <c r="A26" s="210" t="s">
        <v>154</v>
      </c>
      <c r="B26" s="211">
        <v>342055833.69999999</v>
      </c>
      <c r="C26" s="211">
        <v>386296539.82999998</v>
      </c>
      <c r="D26" s="211">
        <v>300438216.02999997</v>
      </c>
      <c r="E26" s="212">
        <v>328247901.12</v>
      </c>
    </row>
    <row r="27" spans="1:5" ht="38.25" x14ac:dyDescent="0.25">
      <c r="A27" s="210" t="s">
        <v>155</v>
      </c>
      <c r="B27" s="211">
        <v>259417171.44999999</v>
      </c>
      <c r="C27" s="211">
        <v>46974981.030000001</v>
      </c>
      <c r="D27" s="211">
        <v>225851092</v>
      </c>
      <c r="E27" s="212">
        <v>52345433.310000002</v>
      </c>
    </row>
    <row r="28" spans="1:5" ht="25.5" x14ac:dyDescent="0.25">
      <c r="A28" s="210" t="s">
        <v>156</v>
      </c>
      <c r="B28" s="211">
        <v>21083321.780000001</v>
      </c>
      <c r="C28" s="211">
        <v>25085818.57</v>
      </c>
      <c r="D28" s="211">
        <v>19851564.899999999</v>
      </c>
      <c r="E28" s="212">
        <v>24080324.039999999</v>
      </c>
    </row>
    <row r="29" spans="1:5" x14ac:dyDescent="0.25">
      <c r="A29" s="210" t="s">
        <v>157</v>
      </c>
      <c r="B29" s="211">
        <v>8221302.8799999999</v>
      </c>
      <c r="C29" s="211">
        <v>8171726.8799999999</v>
      </c>
      <c r="D29" s="211">
        <v>5721071.5</v>
      </c>
      <c r="E29" s="212">
        <v>6151848.5899999999</v>
      </c>
    </row>
    <row r="30" spans="1:5" ht="25.5" x14ac:dyDescent="0.25">
      <c r="A30" s="210" t="s">
        <v>158</v>
      </c>
      <c r="B30" s="211">
        <v>6309263.0499999998</v>
      </c>
      <c r="C30" s="211">
        <v>6233565.5</v>
      </c>
      <c r="D30" s="211">
        <v>2916502.92</v>
      </c>
      <c r="E30" s="212">
        <v>6179499</v>
      </c>
    </row>
    <row r="31" spans="1:5" ht="38.25" x14ac:dyDescent="0.25">
      <c r="A31" s="210" t="s">
        <v>159</v>
      </c>
      <c r="B31" s="211">
        <v>2601097.75</v>
      </c>
      <c r="C31" s="211">
        <v>3154625</v>
      </c>
      <c r="D31" s="211">
        <v>4596907.51</v>
      </c>
      <c r="E31" s="212">
        <v>10078037.640000001</v>
      </c>
    </row>
    <row r="32" spans="1:5" ht="38.25" x14ac:dyDescent="0.25">
      <c r="A32" s="210" t="s">
        <v>160</v>
      </c>
      <c r="B32" s="211">
        <v>3126729.07</v>
      </c>
      <c r="C32" s="211">
        <v>2371064.7599999998</v>
      </c>
      <c r="D32" s="211">
        <v>1879087.9</v>
      </c>
      <c r="E32" s="212">
        <v>2273477.56</v>
      </c>
    </row>
    <row r="33" spans="1:5" ht="38.25" x14ac:dyDescent="0.25">
      <c r="A33" s="210" t="s">
        <v>161</v>
      </c>
      <c r="B33" s="211">
        <v>81166581.730000004</v>
      </c>
      <c r="C33" s="211">
        <v>41418011.390000001</v>
      </c>
      <c r="D33" s="211">
        <v>81928542.359999999</v>
      </c>
      <c r="E33" s="212">
        <v>8178494.5199999996</v>
      </c>
    </row>
    <row r="34" spans="1:5" ht="25.5" x14ac:dyDescent="0.25">
      <c r="A34" s="210" t="s">
        <v>162</v>
      </c>
      <c r="B34" s="211">
        <v>1552056.99</v>
      </c>
      <c r="C34" s="211">
        <v>1484304.74</v>
      </c>
      <c r="D34" s="211">
        <v>1441682.94</v>
      </c>
      <c r="E34" s="212">
        <v>1333151.7</v>
      </c>
    </row>
    <row r="35" spans="1:5" ht="38.25" x14ac:dyDescent="0.25">
      <c r="A35" s="210" t="s">
        <v>163</v>
      </c>
      <c r="B35" s="211">
        <v>22373835.949999999</v>
      </c>
      <c r="C35" s="211">
        <v>25542654.199999999</v>
      </c>
      <c r="D35" s="211">
        <v>25165422.600000001</v>
      </c>
      <c r="E35" s="212">
        <v>26003712.379999999</v>
      </c>
    </row>
    <row r="36" spans="1:5" ht="38.25" x14ac:dyDescent="0.25">
      <c r="A36" s="210" t="s">
        <v>164</v>
      </c>
      <c r="B36" s="211">
        <v>6547027.9199999999</v>
      </c>
      <c r="C36" s="211">
        <v>79211898.049999997</v>
      </c>
      <c r="D36" s="211">
        <v>6158427.2999999998</v>
      </c>
      <c r="E36" s="212">
        <v>106990739.83</v>
      </c>
    </row>
    <row r="37" spans="1:5" x14ac:dyDescent="0.25">
      <c r="A37" s="210" t="s">
        <v>165</v>
      </c>
      <c r="B37" s="211">
        <v>0</v>
      </c>
      <c r="C37" s="211">
        <v>0</v>
      </c>
      <c r="D37" s="211">
        <v>30296777.640000001</v>
      </c>
      <c r="E37" s="212">
        <v>34698765.560000002</v>
      </c>
    </row>
    <row r="38" spans="1:5" x14ac:dyDescent="0.25">
      <c r="A38" s="210" t="s">
        <v>166</v>
      </c>
      <c r="B38" s="211">
        <v>0</v>
      </c>
      <c r="C38" s="211">
        <v>0</v>
      </c>
      <c r="D38" s="211">
        <v>18848262.370000001</v>
      </c>
      <c r="E38" s="212">
        <v>14180954.689999999</v>
      </c>
    </row>
    <row r="39" spans="1:5" ht="25.5" x14ac:dyDescent="0.25">
      <c r="A39" s="210" t="s">
        <v>167</v>
      </c>
      <c r="B39" s="211">
        <v>0</v>
      </c>
      <c r="C39" s="211">
        <v>0</v>
      </c>
      <c r="D39" s="211">
        <v>1710767.6</v>
      </c>
      <c r="E39" s="212">
        <v>1665234.21</v>
      </c>
    </row>
    <row r="40" spans="1:5" ht="38.25" x14ac:dyDescent="0.25">
      <c r="A40" s="210" t="s">
        <v>168</v>
      </c>
      <c r="B40" s="211">
        <v>0</v>
      </c>
      <c r="C40" s="211">
        <v>0</v>
      </c>
      <c r="D40" s="211">
        <v>2324619.1</v>
      </c>
      <c r="E40" s="212">
        <v>2633203.14</v>
      </c>
    </row>
    <row r="41" spans="1:5" x14ac:dyDescent="0.25">
      <c r="A41" s="213"/>
      <c r="B41" s="214"/>
      <c r="C41" s="214"/>
      <c r="D41" s="214"/>
      <c r="E41" s="215"/>
    </row>
    <row r="42" spans="1:5" x14ac:dyDescent="0.25">
      <c r="A42" s="209" t="s">
        <v>131</v>
      </c>
      <c r="B42" s="188">
        <v>181630130.44</v>
      </c>
      <c r="C42" s="188">
        <v>225891764.72</v>
      </c>
      <c r="D42" s="188">
        <v>117854147.81999999</v>
      </c>
      <c r="E42" s="189">
        <v>137782775.11000001</v>
      </c>
    </row>
    <row r="43" spans="1:5" x14ac:dyDescent="0.25">
      <c r="A43" s="210" t="s">
        <v>169</v>
      </c>
      <c r="B43" s="211">
        <v>163572507.94999999</v>
      </c>
      <c r="C43" s="211">
        <v>208528660.25999999</v>
      </c>
      <c r="D43" s="211">
        <v>101132424.92</v>
      </c>
      <c r="E43" s="212">
        <v>121721837.61</v>
      </c>
    </row>
    <row r="44" spans="1:5" ht="25.5" x14ac:dyDescent="0.25">
      <c r="A44" s="210" t="s">
        <v>170</v>
      </c>
      <c r="B44" s="211">
        <v>18057622.489999998</v>
      </c>
      <c r="C44" s="211">
        <v>17363104.460000001</v>
      </c>
      <c r="D44" s="211">
        <v>16721722.9</v>
      </c>
      <c r="E44" s="212">
        <v>16060937.5</v>
      </c>
    </row>
    <row r="45" spans="1:5" x14ac:dyDescent="0.25">
      <c r="A45" s="213"/>
      <c r="B45" s="214"/>
      <c r="C45" s="214"/>
      <c r="D45" s="214"/>
      <c r="E45" s="215"/>
    </row>
    <row r="46" spans="1:5" x14ac:dyDescent="0.25">
      <c r="A46" s="209" t="s">
        <v>132</v>
      </c>
      <c r="B46" s="188">
        <v>192419941.49000001</v>
      </c>
      <c r="C46" s="188">
        <v>196345388.32999998</v>
      </c>
      <c r="D46" s="188">
        <v>226417399.66999999</v>
      </c>
      <c r="E46" s="189">
        <v>199969363.88999999</v>
      </c>
    </row>
    <row r="47" spans="1:5" x14ac:dyDescent="0.25">
      <c r="A47" s="210" t="s">
        <v>171</v>
      </c>
      <c r="B47" s="211">
        <v>41022288.380000003</v>
      </c>
      <c r="C47" s="211">
        <v>72289203.120000005</v>
      </c>
      <c r="D47" s="211">
        <v>45030925.530000001</v>
      </c>
      <c r="E47" s="212">
        <v>56833676.729999997</v>
      </c>
    </row>
    <row r="48" spans="1:5" x14ac:dyDescent="0.25">
      <c r="A48" s="210" t="s">
        <v>172</v>
      </c>
      <c r="B48" s="211">
        <v>151397653.11000001</v>
      </c>
      <c r="C48" s="211">
        <v>124056185.20999999</v>
      </c>
      <c r="D48" s="211">
        <v>181386474.13999999</v>
      </c>
      <c r="E48" s="212">
        <v>143135687.16</v>
      </c>
    </row>
    <row r="49" spans="1:5" x14ac:dyDescent="0.25">
      <c r="A49" s="213"/>
      <c r="B49" s="214"/>
      <c r="C49" s="214"/>
      <c r="D49" s="214"/>
      <c r="E49" s="215"/>
    </row>
    <row r="50" spans="1:5" x14ac:dyDescent="0.25">
      <c r="A50" s="209" t="s">
        <v>133</v>
      </c>
      <c r="B50" s="188">
        <v>493942331.67000002</v>
      </c>
      <c r="C50" s="188">
        <v>535694394.34000003</v>
      </c>
      <c r="D50" s="188">
        <v>496397002.18000001</v>
      </c>
      <c r="E50" s="189">
        <v>485641939.56999999</v>
      </c>
    </row>
    <row r="51" spans="1:5" ht="25.5" x14ac:dyDescent="0.25">
      <c r="A51" s="210" t="s">
        <v>173</v>
      </c>
      <c r="B51" s="211">
        <v>9959587.1999999993</v>
      </c>
      <c r="C51" s="211">
        <v>9702642.5399999991</v>
      </c>
      <c r="D51" s="211">
        <v>9509434.3200000003</v>
      </c>
      <c r="E51" s="212">
        <v>8303538.2000000002</v>
      </c>
    </row>
    <row r="52" spans="1:5" ht="25.5" x14ac:dyDescent="0.25">
      <c r="A52" s="210" t="s">
        <v>174</v>
      </c>
      <c r="B52" s="211">
        <v>253836061.05000001</v>
      </c>
      <c r="C52" s="211">
        <v>234106402.31</v>
      </c>
      <c r="D52" s="211">
        <v>44484928.770000003</v>
      </c>
      <c r="E52" s="212">
        <v>44216530.759999998</v>
      </c>
    </row>
    <row r="53" spans="1:5" ht="25.5" x14ac:dyDescent="0.25">
      <c r="A53" s="210" t="s">
        <v>175</v>
      </c>
      <c r="B53" s="211">
        <v>220714028.30000001</v>
      </c>
      <c r="C53" s="211">
        <v>277817032.76999998</v>
      </c>
      <c r="D53" s="211">
        <v>276134495.67000002</v>
      </c>
      <c r="E53" s="212">
        <v>271510598.74000001</v>
      </c>
    </row>
    <row r="54" spans="1:5" ht="25.5" x14ac:dyDescent="0.25">
      <c r="A54" s="210" t="s">
        <v>176</v>
      </c>
      <c r="B54" s="211">
        <v>2913684.19</v>
      </c>
      <c r="C54" s="211">
        <v>2755249.55</v>
      </c>
      <c r="D54" s="211">
        <v>2860094.75</v>
      </c>
      <c r="E54" s="212">
        <v>2761327.46</v>
      </c>
    </row>
    <row r="55" spans="1:5" ht="51" x14ac:dyDescent="0.25">
      <c r="A55" s="210" t="s">
        <v>177</v>
      </c>
      <c r="B55" s="211">
        <v>6518970.9299999997</v>
      </c>
      <c r="C55" s="211">
        <v>4834530.3099999996</v>
      </c>
      <c r="D55" s="211">
        <v>6823986.1600000001</v>
      </c>
      <c r="E55" s="212">
        <v>5489196.7800000003</v>
      </c>
    </row>
    <row r="56" spans="1:5" ht="25.5" x14ac:dyDescent="0.25">
      <c r="A56" s="210" t="s">
        <v>178</v>
      </c>
      <c r="B56" s="211">
        <v>0</v>
      </c>
      <c r="C56" s="211">
        <v>0</v>
      </c>
      <c r="D56" s="211">
        <v>146800978.94999999</v>
      </c>
      <c r="E56" s="212">
        <v>145482685.84</v>
      </c>
    </row>
    <row r="57" spans="1:5" ht="25.5" x14ac:dyDescent="0.25">
      <c r="A57" s="210" t="s">
        <v>179</v>
      </c>
      <c r="B57" s="211">
        <v>0</v>
      </c>
      <c r="C57" s="211">
        <v>6478536.8600000003</v>
      </c>
      <c r="D57" s="211">
        <v>9783083.5600000005</v>
      </c>
      <c r="E57" s="212">
        <v>7878061.79</v>
      </c>
    </row>
    <row r="58" spans="1:5" x14ac:dyDescent="0.25">
      <c r="A58" s="213"/>
      <c r="B58" s="214"/>
      <c r="C58" s="214"/>
      <c r="D58" s="214"/>
      <c r="E58" s="215"/>
    </row>
    <row r="59" spans="1:5" ht="25.5" x14ac:dyDescent="0.25">
      <c r="A59" s="209" t="s">
        <v>134</v>
      </c>
      <c r="B59" s="188">
        <v>8703640854.8599987</v>
      </c>
      <c r="C59" s="188">
        <v>5656399182.0100012</v>
      </c>
      <c r="D59" s="188">
        <v>9113349195.6700001</v>
      </c>
      <c r="E59" s="189">
        <v>4504723629.8299999</v>
      </c>
    </row>
    <row r="60" spans="1:5" x14ac:dyDescent="0.25">
      <c r="A60" s="210" t="s">
        <v>180</v>
      </c>
      <c r="B60" s="211">
        <v>40390654.159999996</v>
      </c>
      <c r="C60" s="211">
        <v>234815340.46000001</v>
      </c>
      <c r="D60" s="211">
        <v>41890360.420000002</v>
      </c>
      <c r="E60" s="212">
        <v>69087919.769999996</v>
      </c>
    </row>
    <row r="61" spans="1:5" x14ac:dyDescent="0.25">
      <c r="A61" s="210" t="s">
        <v>181</v>
      </c>
      <c r="B61" s="211">
        <v>5145931.96</v>
      </c>
      <c r="C61" s="211">
        <v>5617344</v>
      </c>
      <c r="D61" s="211">
        <v>5555518.7400000002</v>
      </c>
      <c r="E61" s="212">
        <v>5623132.9699999997</v>
      </c>
    </row>
    <row r="62" spans="1:5" ht="25.5" x14ac:dyDescent="0.25">
      <c r="A62" s="210" t="s">
        <v>182</v>
      </c>
      <c r="B62" s="211">
        <v>1353450.95</v>
      </c>
      <c r="C62" s="211">
        <v>1500487.06</v>
      </c>
      <c r="D62" s="211">
        <v>1280279.03</v>
      </c>
      <c r="E62" s="212">
        <v>1347837.79</v>
      </c>
    </row>
    <row r="63" spans="1:5" ht="25.5" x14ac:dyDescent="0.25">
      <c r="A63" s="210" t="s">
        <v>183</v>
      </c>
      <c r="B63" s="211">
        <v>241443942.96000001</v>
      </c>
      <c r="C63" s="211">
        <v>203906944.94999999</v>
      </c>
      <c r="D63" s="211">
        <v>265109012.05000001</v>
      </c>
      <c r="E63" s="212">
        <v>202781206.25999999</v>
      </c>
    </row>
    <row r="64" spans="1:5" ht="38.25" x14ac:dyDescent="0.25">
      <c r="A64" s="210" t="s">
        <v>184</v>
      </c>
      <c r="B64" s="211">
        <v>199499543.44999999</v>
      </c>
      <c r="C64" s="211">
        <v>130853503.93000001</v>
      </c>
      <c r="D64" s="211">
        <v>204953093.09999999</v>
      </c>
      <c r="E64" s="212">
        <v>132145906.23999999</v>
      </c>
    </row>
    <row r="65" spans="1:5" ht="38.25" x14ac:dyDescent="0.25">
      <c r="A65" s="210" t="s">
        <v>185</v>
      </c>
      <c r="B65" s="211">
        <v>26510766.02</v>
      </c>
      <c r="C65" s="211">
        <v>24706217.77</v>
      </c>
      <c r="D65" s="211">
        <v>29494770.09</v>
      </c>
      <c r="E65" s="212">
        <v>25284509.16</v>
      </c>
    </row>
    <row r="66" spans="1:5" x14ac:dyDescent="0.25">
      <c r="A66" s="210" t="s">
        <v>186</v>
      </c>
      <c r="B66" s="211">
        <v>3034340.38</v>
      </c>
      <c r="C66" s="211">
        <v>2390664.1800000002</v>
      </c>
      <c r="D66" s="211">
        <v>0</v>
      </c>
      <c r="E66" s="212">
        <v>0</v>
      </c>
    </row>
    <row r="67" spans="1:5" ht="25.5" x14ac:dyDescent="0.25">
      <c r="A67" s="210" t="s">
        <v>187</v>
      </c>
      <c r="B67" s="211">
        <v>11542121.050000001</v>
      </c>
      <c r="C67" s="211">
        <v>10375550.25</v>
      </c>
      <c r="D67" s="211">
        <v>8161071.3499999996</v>
      </c>
      <c r="E67" s="212">
        <v>10040820.140000001</v>
      </c>
    </row>
    <row r="68" spans="1:5" x14ac:dyDescent="0.25">
      <c r="A68" s="210" t="s">
        <v>188</v>
      </c>
      <c r="B68" s="211">
        <v>15586513.08</v>
      </c>
      <c r="C68" s="211">
        <v>153058087.22</v>
      </c>
      <c r="D68" s="211">
        <v>17189048.489999998</v>
      </c>
      <c r="E68" s="212">
        <v>56900320.700000003</v>
      </c>
    </row>
    <row r="69" spans="1:5" x14ac:dyDescent="0.25">
      <c r="A69" s="210" t="s">
        <v>189</v>
      </c>
      <c r="B69" s="211">
        <v>38261233.789999999</v>
      </c>
      <c r="C69" s="211">
        <v>169437313.72</v>
      </c>
      <c r="D69" s="211">
        <v>51308630.310000002</v>
      </c>
      <c r="E69" s="212">
        <v>171312249.69</v>
      </c>
    </row>
    <row r="70" spans="1:5" x14ac:dyDescent="0.25">
      <c r="A70" s="210" t="s">
        <v>190</v>
      </c>
      <c r="B70" s="211">
        <v>1837240.81</v>
      </c>
      <c r="C70" s="211">
        <v>4607241.38</v>
      </c>
      <c r="D70" s="211">
        <v>1635631.68</v>
      </c>
      <c r="E70" s="212">
        <v>6711197.9299999997</v>
      </c>
    </row>
    <row r="71" spans="1:5" ht="38.25" x14ac:dyDescent="0.25">
      <c r="A71" s="210" t="s">
        <v>191</v>
      </c>
      <c r="B71" s="211">
        <v>729964.61</v>
      </c>
      <c r="C71" s="211">
        <v>470341.02</v>
      </c>
      <c r="D71" s="211">
        <v>712326.11</v>
      </c>
      <c r="E71" s="212">
        <v>422282.49</v>
      </c>
    </row>
    <row r="72" spans="1:5" ht="38.25" x14ac:dyDescent="0.25">
      <c r="A72" s="210" t="s">
        <v>192</v>
      </c>
      <c r="B72" s="211">
        <v>320283.28000000003</v>
      </c>
      <c r="C72" s="211">
        <v>289683.37</v>
      </c>
      <c r="D72" s="211">
        <v>283238.17</v>
      </c>
      <c r="E72" s="212">
        <v>163586.09</v>
      </c>
    </row>
    <row r="73" spans="1:5" ht="51" x14ac:dyDescent="0.25">
      <c r="A73" s="210" t="s">
        <v>193</v>
      </c>
      <c r="B73" s="211">
        <v>1109815.6000000001</v>
      </c>
      <c r="C73" s="211">
        <v>10622974.189999999</v>
      </c>
      <c r="D73" s="211">
        <v>860643.2</v>
      </c>
      <c r="E73" s="212">
        <v>703949.68</v>
      </c>
    </row>
    <row r="74" spans="1:5" ht="25.5" x14ac:dyDescent="0.25">
      <c r="A74" s="210" t="s">
        <v>194</v>
      </c>
      <c r="B74" s="211">
        <v>2533883.4</v>
      </c>
      <c r="C74" s="211">
        <v>4601773.3</v>
      </c>
      <c r="D74" s="211">
        <v>2645660.09</v>
      </c>
      <c r="E74" s="212">
        <v>4224349.9000000004</v>
      </c>
    </row>
    <row r="75" spans="1:5" ht="25.5" x14ac:dyDescent="0.25">
      <c r="A75" s="210" t="s">
        <v>195</v>
      </c>
      <c r="B75" s="211">
        <v>1062678.95</v>
      </c>
      <c r="C75" s="211">
        <v>2659652.37</v>
      </c>
      <c r="D75" s="211">
        <v>1089457.33</v>
      </c>
      <c r="E75" s="212">
        <v>838713.04</v>
      </c>
    </row>
    <row r="76" spans="1:5" ht="25.5" x14ac:dyDescent="0.25">
      <c r="A76" s="210" t="s">
        <v>196</v>
      </c>
      <c r="B76" s="211">
        <v>709498.22</v>
      </c>
      <c r="C76" s="211">
        <v>1055836.57</v>
      </c>
      <c r="D76" s="211">
        <v>1281008.02</v>
      </c>
      <c r="E76" s="212">
        <v>404516.09</v>
      </c>
    </row>
    <row r="77" spans="1:5" ht="25.5" x14ac:dyDescent="0.25">
      <c r="A77" s="210" t="s">
        <v>197</v>
      </c>
      <c r="B77" s="211">
        <v>13790331.6</v>
      </c>
      <c r="C77" s="211">
        <v>12445647.439999999</v>
      </c>
      <c r="D77" s="211">
        <v>13557486.73</v>
      </c>
      <c r="E77" s="212">
        <v>11699045.300000001</v>
      </c>
    </row>
    <row r="78" spans="1:5" ht="25.5" x14ac:dyDescent="0.25">
      <c r="A78" s="210" t="s">
        <v>198</v>
      </c>
      <c r="B78" s="211">
        <v>1000491.19</v>
      </c>
      <c r="C78" s="211">
        <v>980024.99</v>
      </c>
      <c r="D78" s="211">
        <v>807115</v>
      </c>
      <c r="E78" s="212">
        <v>683265.66</v>
      </c>
    </row>
    <row r="79" spans="1:5" x14ac:dyDescent="0.25">
      <c r="A79" s="210" t="s">
        <v>199</v>
      </c>
      <c r="B79" s="211">
        <v>4552132.8899999997</v>
      </c>
      <c r="C79" s="211">
        <v>4962716.84</v>
      </c>
      <c r="D79" s="211">
        <v>4686471.3899999997</v>
      </c>
      <c r="E79" s="212">
        <v>6352532.0499999998</v>
      </c>
    </row>
    <row r="80" spans="1:5" ht="38.25" x14ac:dyDescent="0.25">
      <c r="A80" s="210" t="s">
        <v>200</v>
      </c>
      <c r="B80" s="211">
        <v>15716587.65</v>
      </c>
      <c r="C80" s="211">
        <v>11145706.58</v>
      </c>
      <c r="D80" s="211">
        <v>16085511.33</v>
      </c>
      <c r="E80" s="212">
        <v>12505796.92</v>
      </c>
    </row>
    <row r="81" spans="1:5" ht="38.25" x14ac:dyDescent="0.25">
      <c r="A81" s="210" t="s">
        <v>201</v>
      </c>
      <c r="B81" s="211">
        <v>70934338.670000002</v>
      </c>
      <c r="C81" s="211">
        <v>70570172.909999996</v>
      </c>
      <c r="D81" s="211">
        <v>75812912.879999995</v>
      </c>
      <c r="E81" s="212">
        <v>69612513</v>
      </c>
    </row>
    <row r="82" spans="1:5" ht="25.5" x14ac:dyDescent="0.25">
      <c r="A82" s="210" t="s">
        <v>202</v>
      </c>
      <c r="B82" s="211">
        <v>4299505.6399999997</v>
      </c>
      <c r="C82" s="211">
        <v>6937561.96</v>
      </c>
      <c r="D82" s="211">
        <v>4696463.66</v>
      </c>
      <c r="E82" s="212">
        <v>4294652.21</v>
      </c>
    </row>
    <row r="83" spans="1:5" ht="25.5" x14ac:dyDescent="0.25">
      <c r="A83" s="210" t="s">
        <v>203</v>
      </c>
      <c r="B83" s="211">
        <v>1979461.13</v>
      </c>
      <c r="C83" s="211">
        <v>1647039.44</v>
      </c>
      <c r="D83" s="211">
        <v>0</v>
      </c>
      <c r="E83" s="212">
        <v>0</v>
      </c>
    </row>
    <row r="84" spans="1:5" ht="25.5" x14ac:dyDescent="0.25">
      <c r="A84" s="210" t="s">
        <v>204</v>
      </c>
      <c r="B84" s="211">
        <v>1726099</v>
      </c>
      <c r="C84" s="211">
        <v>4603984.0999999996</v>
      </c>
      <c r="D84" s="211">
        <v>1454023.5</v>
      </c>
      <c r="E84" s="212">
        <v>1488726.2</v>
      </c>
    </row>
    <row r="85" spans="1:5" ht="25.5" x14ac:dyDescent="0.25">
      <c r="A85" s="210" t="s">
        <v>205</v>
      </c>
      <c r="B85" s="211">
        <v>3315076.87</v>
      </c>
      <c r="C85" s="211">
        <v>2586347.98</v>
      </c>
      <c r="D85" s="211">
        <v>0</v>
      </c>
      <c r="E85" s="212">
        <v>0</v>
      </c>
    </row>
    <row r="86" spans="1:5" ht="25.5" x14ac:dyDescent="0.25">
      <c r="A86" s="210" t="s">
        <v>206</v>
      </c>
      <c r="B86" s="211">
        <v>38390561.020000003</v>
      </c>
      <c r="C86" s="211">
        <v>65454267.700000003</v>
      </c>
      <c r="D86" s="211">
        <v>37321860.859999999</v>
      </c>
      <c r="E86" s="212">
        <v>29507373.73</v>
      </c>
    </row>
    <row r="87" spans="1:5" ht="25.5" x14ac:dyDescent="0.25">
      <c r="A87" s="210" t="s">
        <v>207</v>
      </c>
      <c r="B87" s="211">
        <v>6024644360.3400002</v>
      </c>
      <c r="C87" s="211">
        <v>3162627880.1900001</v>
      </c>
      <c r="D87" s="211">
        <v>6353350111.46</v>
      </c>
      <c r="E87" s="212">
        <v>2424695663.8200002</v>
      </c>
    </row>
    <row r="88" spans="1:5" ht="51" x14ac:dyDescent="0.25">
      <c r="A88" s="210" t="s">
        <v>208</v>
      </c>
      <c r="B88" s="211">
        <v>6185711.1900000004</v>
      </c>
      <c r="C88" s="211">
        <v>48452319.619999997</v>
      </c>
      <c r="D88" s="211">
        <v>5200654.51</v>
      </c>
      <c r="E88" s="212">
        <v>66695836.920000002</v>
      </c>
    </row>
    <row r="89" spans="1:5" ht="25.5" x14ac:dyDescent="0.25">
      <c r="A89" s="210" t="s">
        <v>209</v>
      </c>
      <c r="B89" s="211">
        <v>2383637.3199999998</v>
      </c>
      <c r="C89" s="211">
        <v>2244997.11</v>
      </c>
      <c r="D89" s="211">
        <v>2595978.62</v>
      </c>
      <c r="E89" s="212">
        <v>2559041.84</v>
      </c>
    </row>
    <row r="90" spans="1:5" ht="25.5" x14ac:dyDescent="0.25">
      <c r="A90" s="210" t="s">
        <v>210</v>
      </c>
      <c r="B90" s="211">
        <v>2189893.48</v>
      </c>
      <c r="C90" s="211">
        <v>2141630.41</v>
      </c>
      <c r="D90" s="211">
        <v>2182538.92</v>
      </c>
      <c r="E90" s="212">
        <v>2137337.15</v>
      </c>
    </row>
    <row r="91" spans="1:5" ht="25.5" x14ac:dyDescent="0.25">
      <c r="A91" s="210" t="s">
        <v>211</v>
      </c>
      <c r="B91" s="211">
        <v>4599294.2</v>
      </c>
      <c r="C91" s="211">
        <v>3399078.95</v>
      </c>
      <c r="D91" s="211">
        <v>5577845.9900000002</v>
      </c>
      <c r="E91" s="212">
        <v>3873172.17</v>
      </c>
    </row>
    <row r="92" spans="1:5" ht="25.5" x14ac:dyDescent="0.25">
      <c r="A92" s="210" t="s">
        <v>212</v>
      </c>
      <c r="B92" s="211">
        <v>4877908.16</v>
      </c>
      <c r="C92" s="211">
        <v>3361636.22</v>
      </c>
      <c r="D92" s="211">
        <v>6078822.29</v>
      </c>
      <c r="E92" s="212">
        <v>3905264.97</v>
      </c>
    </row>
    <row r="93" spans="1:5" x14ac:dyDescent="0.25">
      <c r="A93" s="210" t="s">
        <v>213</v>
      </c>
      <c r="B93" s="211">
        <v>4887463.9000000004</v>
      </c>
      <c r="C93" s="211">
        <v>4026063.39</v>
      </c>
      <c r="D93" s="211">
        <v>5221286.33</v>
      </c>
      <c r="E93" s="212">
        <v>4054114.62</v>
      </c>
    </row>
    <row r="94" spans="1:5" ht="25.5" x14ac:dyDescent="0.25">
      <c r="A94" s="210" t="s">
        <v>214</v>
      </c>
      <c r="B94" s="211">
        <v>39750471.259999998</v>
      </c>
      <c r="C94" s="211">
        <v>58706030.140000001</v>
      </c>
      <c r="D94" s="211">
        <v>44735960.009999998</v>
      </c>
      <c r="E94" s="212">
        <v>46497699.18</v>
      </c>
    </row>
    <row r="95" spans="1:5" ht="25.5" x14ac:dyDescent="0.25">
      <c r="A95" s="210" t="s">
        <v>215</v>
      </c>
      <c r="B95" s="211">
        <v>1102583597.26</v>
      </c>
      <c r="C95" s="211">
        <v>884514332.38</v>
      </c>
      <c r="D95" s="211">
        <v>1108186492.1199999</v>
      </c>
      <c r="E95" s="212">
        <v>853449861.92999995</v>
      </c>
    </row>
    <row r="96" spans="1:5" ht="38.25" x14ac:dyDescent="0.25">
      <c r="A96" s="210" t="s">
        <v>216</v>
      </c>
      <c r="B96" s="211">
        <v>57113629.770000003</v>
      </c>
      <c r="C96" s="211">
        <v>55029076.729999997</v>
      </c>
      <c r="D96" s="211">
        <v>63480250.350000001</v>
      </c>
      <c r="E96" s="212">
        <v>56733737.090000004</v>
      </c>
    </row>
    <row r="97" spans="1:5" x14ac:dyDescent="0.25">
      <c r="A97" s="210" t="s">
        <v>217</v>
      </c>
      <c r="B97" s="211">
        <v>3868247.55</v>
      </c>
      <c r="C97" s="211">
        <v>3317513.26</v>
      </c>
      <c r="D97" s="211">
        <v>4224212.13</v>
      </c>
      <c r="E97" s="212">
        <v>3351078.87</v>
      </c>
    </row>
    <row r="98" spans="1:5" x14ac:dyDescent="0.25">
      <c r="A98" s="210" t="s">
        <v>218</v>
      </c>
      <c r="B98" s="211">
        <v>7387543.7300000004</v>
      </c>
      <c r="C98" s="211">
        <v>6629910.3499999996</v>
      </c>
      <c r="D98" s="211">
        <v>7903756.21</v>
      </c>
      <c r="E98" s="212">
        <v>6687954.8799999999</v>
      </c>
    </row>
    <row r="99" spans="1:5" x14ac:dyDescent="0.25">
      <c r="A99" s="210" t="s">
        <v>219</v>
      </c>
      <c r="B99" s="211">
        <v>3996433.09</v>
      </c>
      <c r="C99" s="211">
        <v>2942256.96</v>
      </c>
      <c r="D99" s="211">
        <v>5042374.22</v>
      </c>
      <c r="E99" s="212">
        <v>6200855.3099999996</v>
      </c>
    </row>
    <row r="100" spans="1:5" x14ac:dyDescent="0.25">
      <c r="A100" s="210" t="s">
        <v>220</v>
      </c>
      <c r="B100" s="211">
        <v>7850610.4699999997</v>
      </c>
      <c r="C100" s="211">
        <v>7528159.5499999998</v>
      </c>
      <c r="D100" s="211">
        <v>8182097.9299999997</v>
      </c>
      <c r="E100" s="212">
        <v>7392731.3499999996</v>
      </c>
    </row>
    <row r="101" spans="1:5" x14ac:dyDescent="0.25">
      <c r="A101" s="210" t="s">
        <v>221</v>
      </c>
      <c r="B101" s="211">
        <v>24717818.960000001</v>
      </c>
      <c r="C101" s="211">
        <v>22059274.609999999</v>
      </c>
      <c r="D101" s="211">
        <v>28589861.850000001</v>
      </c>
      <c r="E101" s="212">
        <v>24276949.68</v>
      </c>
    </row>
    <row r="102" spans="1:5" x14ac:dyDescent="0.25">
      <c r="A102" s="210" t="s">
        <v>222</v>
      </c>
      <c r="B102" s="211">
        <v>21631482.760000002</v>
      </c>
      <c r="C102" s="211">
        <v>21955615.039999999</v>
      </c>
      <c r="D102" s="211">
        <v>21808183.73</v>
      </c>
      <c r="E102" s="212">
        <v>18312421.289999999</v>
      </c>
    </row>
    <row r="103" spans="1:5" x14ac:dyDescent="0.25">
      <c r="A103" s="210" t="s">
        <v>223</v>
      </c>
      <c r="B103" s="211">
        <v>45278346.780000001</v>
      </c>
      <c r="C103" s="211">
        <v>45215744.57</v>
      </c>
      <c r="D103" s="211">
        <v>45791500.07</v>
      </c>
      <c r="E103" s="212">
        <v>42452673.659999996</v>
      </c>
    </row>
    <row r="104" spans="1:5" x14ac:dyDescent="0.25">
      <c r="A104" s="210" t="s">
        <v>224</v>
      </c>
      <c r="B104" s="211">
        <v>23588186.739999998</v>
      </c>
      <c r="C104" s="211">
        <v>27089192.129999999</v>
      </c>
      <c r="D104" s="211">
        <v>25175052.940000001</v>
      </c>
      <c r="E104" s="212">
        <v>23239071.07</v>
      </c>
    </row>
    <row r="105" spans="1:5" ht="25.5" x14ac:dyDescent="0.25">
      <c r="A105" s="210" t="s">
        <v>225</v>
      </c>
      <c r="B105" s="211">
        <v>41445021.640000001</v>
      </c>
      <c r="C105" s="211">
        <v>39191104.039999999</v>
      </c>
      <c r="D105" s="211">
        <v>41376607.82</v>
      </c>
      <c r="E105" s="212">
        <v>36824887.380000003</v>
      </c>
    </row>
    <row r="106" spans="1:5" ht="25.5" x14ac:dyDescent="0.25">
      <c r="A106" s="210" t="s">
        <v>226</v>
      </c>
      <c r="B106" s="211">
        <v>2581019.66</v>
      </c>
      <c r="C106" s="211">
        <v>2447258.3199999998</v>
      </c>
      <c r="D106" s="211">
        <v>2759749.31</v>
      </c>
      <c r="E106" s="212">
        <v>3172584.37</v>
      </c>
    </row>
    <row r="107" spans="1:5" ht="25.5" x14ac:dyDescent="0.25">
      <c r="A107" s="210" t="s">
        <v>227</v>
      </c>
      <c r="B107" s="211">
        <v>6895726.0800000001</v>
      </c>
      <c r="C107" s="211">
        <v>9705689.3399999999</v>
      </c>
      <c r="D107" s="211">
        <v>7001958.71</v>
      </c>
      <c r="E107" s="212">
        <v>6588748.6799999997</v>
      </c>
    </row>
    <row r="108" spans="1:5" ht="25.5" x14ac:dyDescent="0.25">
      <c r="A108" s="210" t="s">
        <v>228</v>
      </c>
      <c r="B108" s="211">
        <v>518408002.19</v>
      </c>
      <c r="C108" s="211">
        <v>101511993.02</v>
      </c>
      <c r="D108" s="211">
        <v>519344639.88999999</v>
      </c>
      <c r="E108" s="212">
        <v>24667690.809999999</v>
      </c>
    </row>
    <row r="109" spans="1:5" ht="25.5" x14ac:dyDescent="0.25">
      <c r="A109" s="210" t="s">
        <v>229</v>
      </c>
      <c r="B109" s="211">
        <v>0</v>
      </c>
      <c r="C109" s="211">
        <v>0</v>
      </c>
      <c r="D109" s="211">
        <v>11667666.73</v>
      </c>
      <c r="E109" s="212">
        <v>12749312.4</v>
      </c>
    </row>
    <row r="110" spans="1:5" ht="25.5" x14ac:dyDescent="0.25">
      <c r="A110" s="210" t="s">
        <v>230</v>
      </c>
      <c r="B110" s="211">
        <v>0</v>
      </c>
      <c r="C110" s="211">
        <v>0</v>
      </c>
      <c r="D110" s="211">
        <v>0</v>
      </c>
      <c r="E110" s="212">
        <v>68537.38</v>
      </c>
    </row>
    <row r="111" spans="1:5" x14ac:dyDescent="0.25">
      <c r="A111" s="213"/>
      <c r="B111" s="214"/>
      <c r="C111" s="214"/>
      <c r="D111" s="214"/>
      <c r="E111" s="215"/>
    </row>
    <row r="112" spans="1:5" x14ac:dyDescent="0.25">
      <c r="A112" s="209" t="s">
        <v>135</v>
      </c>
      <c r="B112" s="188">
        <v>3784218.35</v>
      </c>
      <c r="C112" s="188">
        <v>2956517.2</v>
      </c>
      <c r="D112" s="188">
        <v>2749523.59</v>
      </c>
      <c r="E112" s="189">
        <v>3400950.34</v>
      </c>
    </row>
    <row r="113" spans="1:5" ht="25.5" x14ac:dyDescent="0.25">
      <c r="A113" s="210" t="s">
        <v>231</v>
      </c>
      <c r="B113" s="211">
        <v>1233861.6000000001</v>
      </c>
      <c r="C113" s="211">
        <v>1034378.47</v>
      </c>
      <c r="D113" s="211">
        <v>1266303.0900000001</v>
      </c>
      <c r="E113" s="212">
        <v>1802531.46</v>
      </c>
    </row>
    <row r="114" spans="1:5" ht="25.5" x14ac:dyDescent="0.25">
      <c r="A114" s="210" t="s">
        <v>232</v>
      </c>
      <c r="B114" s="211">
        <v>1457862.02</v>
      </c>
      <c r="C114" s="211">
        <v>0</v>
      </c>
      <c r="D114" s="211">
        <v>744337</v>
      </c>
      <c r="E114" s="212">
        <v>816962.37</v>
      </c>
    </row>
    <row r="115" spans="1:5" ht="25.5" x14ac:dyDescent="0.25">
      <c r="A115" s="210" t="s">
        <v>233</v>
      </c>
      <c r="B115" s="211">
        <v>1092494.73</v>
      </c>
      <c r="C115" s="211">
        <v>1922138.73</v>
      </c>
      <c r="D115" s="211">
        <v>738883.5</v>
      </c>
      <c r="E115" s="212">
        <v>781456.51</v>
      </c>
    </row>
    <row r="116" spans="1:5" x14ac:dyDescent="0.25">
      <c r="A116" s="213"/>
      <c r="B116" s="214"/>
      <c r="C116" s="214"/>
      <c r="D116" s="214"/>
      <c r="E116" s="215"/>
    </row>
    <row r="117" spans="1:5" ht="25.5" x14ac:dyDescent="0.25">
      <c r="A117" s="209" t="s">
        <v>136</v>
      </c>
      <c r="B117" s="188">
        <v>20533028.949999999</v>
      </c>
      <c r="C117" s="188">
        <v>19984561.670000002</v>
      </c>
      <c r="D117" s="188">
        <v>11867356.439999999</v>
      </c>
      <c r="E117" s="189">
        <v>20782612.059999999</v>
      </c>
    </row>
    <row r="118" spans="1:5" ht="25.5" x14ac:dyDescent="0.25">
      <c r="A118" s="210" t="s">
        <v>234</v>
      </c>
      <c r="B118" s="211">
        <v>20533028.949999999</v>
      </c>
      <c r="C118" s="211">
        <v>19984561.670000002</v>
      </c>
      <c r="D118" s="211">
        <v>11867356.439999999</v>
      </c>
      <c r="E118" s="212">
        <v>20782612.059999999</v>
      </c>
    </row>
    <row r="119" spans="1:5" x14ac:dyDescent="0.25">
      <c r="A119" s="213"/>
      <c r="B119" s="214"/>
      <c r="C119" s="214"/>
      <c r="D119" s="214"/>
      <c r="E119" s="215"/>
    </row>
    <row r="120" spans="1:5" x14ac:dyDescent="0.25">
      <c r="A120" s="209" t="s">
        <v>137</v>
      </c>
      <c r="B120" s="188">
        <v>11805451593</v>
      </c>
      <c r="C120" s="188">
        <v>3552346354.9500003</v>
      </c>
      <c r="D120" s="188">
        <v>12580092728</v>
      </c>
      <c r="E120" s="189">
        <v>3763182285.6100001</v>
      </c>
    </row>
    <row r="121" spans="1:5" ht="25.5" x14ac:dyDescent="0.25">
      <c r="A121" s="210" t="s">
        <v>235</v>
      </c>
      <c r="B121" s="211">
        <v>11805451593</v>
      </c>
      <c r="C121" s="211">
        <v>3024529048.4000001</v>
      </c>
      <c r="D121" s="211">
        <v>12580092728</v>
      </c>
      <c r="E121" s="212">
        <v>3428957014.1799998</v>
      </c>
    </row>
    <row r="122" spans="1:5" x14ac:dyDescent="0.25">
      <c r="A122" s="216" t="s">
        <v>236</v>
      </c>
      <c r="B122" s="217">
        <v>0</v>
      </c>
      <c r="C122" s="217">
        <v>527817306.55000001</v>
      </c>
      <c r="D122" s="217">
        <v>0</v>
      </c>
      <c r="E122" s="218">
        <v>334225271.43000001</v>
      </c>
    </row>
  </sheetData>
  <mergeCells count="5">
    <mergeCell ref="A2:E2"/>
    <mergeCell ref="A3:E3"/>
    <mergeCell ref="A5:A6"/>
    <mergeCell ref="B5:C5"/>
    <mergeCell ref="D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zoomScale="130" zoomScaleNormal="130" workbookViewId="0">
      <selection activeCell="A14" sqref="A14"/>
    </sheetView>
  </sheetViews>
  <sheetFormatPr baseColWidth="10" defaultColWidth="11" defaultRowHeight="15.75" x14ac:dyDescent="0.25"/>
  <cols>
    <col min="1" max="1" width="2.42578125" style="249" customWidth="1"/>
    <col min="2" max="2" width="31.28515625" style="249" customWidth="1"/>
    <col min="3" max="3" width="11.7109375" style="249" customWidth="1"/>
    <col min="4" max="4" width="11.28515625" style="249" customWidth="1"/>
    <col min="5" max="5" width="11.42578125" style="249" customWidth="1"/>
    <col min="6" max="6" width="12.140625" style="249" customWidth="1"/>
    <col min="7" max="16384" width="11" style="249"/>
  </cols>
  <sheetData>
    <row r="1" spans="1:6" ht="15" customHeight="1" x14ac:dyDescent="0.25">
      <c r="A1" s="248" t="s">
        <v>237</v>
      </c>
      <c r="B1" s="248"/>
      <c r="C1" s="248"/>
      <c r="D1" s="248"/>
      <c r="E1" s="248"/>
      <c r="F1" s="248"/>
    </row>
    <row r="2" spans="1:6" ht="13.5" customHeight="1" x14ac:dyDescent="0.25">
      <c r="A2" s="248" t="s">
        <v>101</v>
      </c>
      <c r="B2" s="248"/>
      <c r="C2" s="248"/>
      <c r="D2" s="248"/>
      <c r="E2" s="248"/>
      <c r="F2" s="248"/>
    </row>
    <row r="3" spans="1:6" ht="14.25" customHeight="1" x14ac:dyDescent="0.25">
      <c r="A3" s="250" t="s">
        <v>238</v>
      </c>
      <c r="B3" s="250"/>
      <c r="C3" s="250"/>
      <c r="D3" s="250"/>
      <c r="E3" s="250"/>
      <c r="F3" s="250"/>
    </row>
    <row r="4" spans="1:6" ht="9.75" customHeight="1" x14ac:dyDescent="0.25">
      <c r="A4" s="251" t="s">
        <v>239</v>
      </c>
      <c r="B4" s="251"/>
      <c r="C4" s="251"/>
      <c r="D4" s="251"/>
      <c r="E4" s="251"/>
      <c r="F4" s="251"/>
    </row>
    <row r="5" spans="1:6" x14ac:dyDescent="0.25">
      <c r="A5" s="252"/>
      <c r="B5" s="253"/>
      <c r="C5" s="252"/>
      <c r="D5" s="252"/>
      <c r="E5" s="252"/>
      <c r="F5" s="252"/>
    </row>
    <row r="6" spans="1:6" ht="22.5" x14ac:dyDescent="0.25">
      <c r="A6" s="254" t="s">
        <v>3</v>
      </c>
      <c r="B6" s="255"/>
      <c r="C6" s="256" t="s">
        <v>240</v>
      </c>
      <c r="D6" s="256" t="s">
        <v>241</v>
      </c>
      <c r="E6" s="256" t="s">
        <v>242</v>
      </c>
      <c r="F6" s="257" t="s">
        <v>14</v>
      </c>
    </row>
    <row r="7" spans="1:6" x14ac:dyDescent="0.25">
      <c r="A7" s="258" t="s">
        <v>14</v>
      </c>
      <c r="B7" s="259"/>
      <c r="C7" s="260">
        <f>C9+C16+C26</f>
        <v>58731544</v>
      </c>
      <c r="D7" s="260">
        <f>D9+D16+D26</f>
        <v>167289593</v>
      </c>
      <c r="E7" s="260">
        <f>E9+E16+E26</f>
        <v>545530783</v>
      </c>
      <c r="F7" s="260">
        <f>C7+D7+E7</f>
        <v>771551920</v>
      </c>
    </row>
    <row r="8" spans="1:6" x14ac:dyDescent="0.25">
      <c r="A8" s="261"/>
      <c r="B8" s="262"/>
      <c r="C8" s="263"/>
      <c r="D8" s="263"/>
      <c r="E8" s="263"/>
      <c r="F8" s="263"/>
    </row>
    <row r="9" spans="1:6" x14ac:dyDescent="0.25">
      <c r="A9" s="264" t="s">
        <v>243</v>
      </c>
      <c r="B9" s="264"/>
      <c r="C9" s="265">
        <f>SUM(C10:C14)</f>
        <v>58731544</v>
      </c>
      <c r="D9" s="265">
        <f>SUM(D10:D14)</f>
        <v>0</v>
      </c>
      <c r="E9" s="265">
        <f>SUM(E10:E14)</f>
        <v>0</v>
      </c>
      <c r="F9" s="265">
        <f>SUM(F10:F14)</f>
        <v>58731544</v>
      </c>
    </row>
    <row r="10" spans="1:6" ht="12.75" customHeight="1" x14ac:dyDescent="0.25">
      <c r="A10" s="266"/>
      <c r="B10" s="267" t="s">
        <v>244</v>
      </c>
      <c r="C10" s="263">
        <v>1953746</v>
      </c>
      <c r="D10" s="263">
        <v>0</v>
      </c>
      <c r="E10" s="263">
        <v>0</v>
      </c>
      <c r="F10" s="263">
        <f>C10+D10+E10</f>
        <v>1953746</v>
      </c>
    </row>
    <row r="11" spans="1:6" ht="12.75" customHeight="1" x14ac:dyDescent="0.25">
      <c r="A11" s="266"/>
      <c r="B11" s="267" t="s">
        <v>245</v>
      </c>
      <c r="C11" s="263">
        <v>165680</v>
      </c>
      <c r="D11" s="263">
        <v>0</v>
      </c>
      <c r="E11" s="263">
        <v>0</v>
      </c>
      <c r="F11" s="263">
        <f t="shared" ref="F11:F14" si="0">C11+D11+E11</f>
        <v>165680</v>
      </c>
    </row>
    <row r="12" spans="1:6" ht="12.75" customHeight="1" x14ac:dyDescent="0.25">
      <c r="A12" s="266"/>
      <c r="B12" s="268" t="s">
        <v>246</v>
      </c>
      <c r="C12" s="263">
        <v>31968547</v>
      </c>
      <c r="D12" s="263">
        <v>0</v>
      </c>
      <c r="E12" s="263">
        <v>0</v>
      </c>
      <c r="F12" s="263">
        <f t="shared" si="0"/>
        <v>31968547</v>
      </c>
    </row>
    <row r="13" spans="1:6" ht="12.75" customHeight="1" x14ac:dyDescent="0.25">
      <c r="A13" s="266"/>
      <c r="B13" s="268" t="s">
        <v>247</v>
      </c>
      <c r="C13" s="263">
        <v>5618883</v>
      </c>
      <c r="D13" s="263">
        <v>0</v>
      </c>
      <c r="E13" s="263">
        <v>0</v>
      </c>
      <c r="F13" s="263">
        <f t="shared" si="0"/>
        <v>5618883</v>
      </c>
    </row>
    <row r="14" spans="1:6" ht="12.75" customHeight="1" x14ac:dyDescent="0.25">
      <c r="A14" s="266"/>
      <c r="B14" s="268" t="s">
        <v>248</v>
      </c>
      <c r="C14" s="263">
        <v>19024688</v>
      </c>
      <c r="D14" s="263">
        <v>0</v>
      </c>
      <c r="E14" s="263">
        <v>0</v>
      </c>
      <c r="F14" s="263">
        <f t="shared" si="0"/>
        <v>19024688</v>
      </c>
    </row>
    <row r="15" spans="1:6" x14ac:dyDescent="0.25">
      <c r="A15" s="269"/>
      <c r="B15" s="268"/>
      <c r="C15" s="263"/>
      <c r="D15" s="263"/>
      <c r="E15" s="263"/>
      <c r="F15" s="263"/>
    </row>
    <row r="16" spans="1:6" x14ac:dyDescent="0.25">
      <c r="A16" s="264" t="s">
        <v>249</v>
      </c>
      <c r="B16" s="267"/>
      <c r="C16" s="265">
        <f>SUM(C17:C24)</f>
        <v>0</v>
      </c>
      <c r="D16" s="265">
        <f>SUM(D17:D24)</f>
        <v>167289593</v>
      </c>
      <c r="E16" s="265">
        <f>SUM(E17:E24)</f>
        <v>0</v>
      </c>
      <c r="F16" s="265">
        <f>SUM(F17:F24)</f>
        <v>167289593</v>
      </c>
    </row>
    <row r="17" spans="1:6" ht="22.5" x14ac:dyDescent="0.25">
      <c r="A17" s="264"/>
      <c r="B17" s="267" t="s">
        <v>250</v>
      </c>
      <c r="C17" s="263">
        <v>0</v>
      </c>
      <c r="D17" s="263">
        <v>58366484</v>
      </c>
      <c r="E17" s="263">
        <v>0</v>
      </c>
      <c r="F17" s="263">
        <f t="shared" ref="F17:F24" si="1">C17+D17+E17</f>
        <v>58366484</v>
      </c>
    </row>
    <row r="18" spans="1:6" ht="22.5" x14ac:dyDescent="0.25">
      <c r="A18" s="264"/>
      <c r="B18" s="267" t="s">
        <v>251</v>
      </c>
      <c r="C18" s="263">
        <v>0</v>
      </c>
      <c r="D18" s="263">
        <v>0</v>
      </c>
      <c r="E18" s="263">
        <v>0</v>
      </c>
      <c r="F18" s="263">
        <f t="shared" si="1"/>
        <v>0</v>
      </c>
    </row>
    <row r="19" spans="1:6" ht="22.5" x14ac:dyDescent="0.25">
      <c r="A19" s="264"/>
      <c r="B19" s="267" t="s">
        <v>252</v>
      </c>
      <c r="C19" s="263">
        <v>0</v>
      </c>
      <c r="D19" s="263">
        <v>9883532</v>
      </c>
      <c r="E19" s="263">
        <v>0</v>
      </c>
      <c r="F19" s="263">
        <f t="shared" si="1"/>
        <v>9883532</v>
      </c>
    </row>
    <row r="20" spans="1:6" ht="22.5" x14ac:dyDescent="0.25">
      <c r="A20" s="264"/>
      <c r="B20" s="267" t="s">
        <v>253</v>
      </c>
      <c r="C20" s="263">
        <v>0</v>
      </c>
      <c r="D20" s="263">
        <v>1837951</v>
      </c>
      <c r="E20" s="263">
        <v>0</v>
      </c>
      <c r="F20" s="263">
        <f t="shared" si="1"/>
        <v>1837951</v>
      </c>
    </row>
    <row r="21" spans="1:6" ht="33.75" x14ac:dyDescent="0.25">
      <c r="A21" s="264"/>
      <c r="B21" s="267" t="s">
        <v>254</v>
      </c>
      <c r="C21" s="263">
        <v>0</v>
      </c>
      <c r="D21" s="263">
        <v>1763664</v>
      </c>
      <c r="E21" s="263">
        <v>0</v>
      </c>
      <c r="F21" s="263">
        <f t="shared" si="1"/>
        <v>1763664</v>
      </c>
    </row>
    <row r="22" spans="1:6" ht="22.5" x14ac:dyDescent="0.25">
      <c r="A22" s="264"/>
      <c r="B22" s="267" t="s">
        <v>255</v>
      </c>
      <c r="C22" s="263">
        <v>0</v>
      </c>
      <c r="D22" s="263">
        <v>0</v>
      </c>
      <c r="E22" s="263"/>
      <c r="F22" s="263">
        <f t="shared" si="1"/>
        <v>0</v>
      </c>
    </row>
    <row r="23" spans="1:6" ht="22.5" x14ac:dyDescent="0.25">
      <c r="A23" s="264"/>
      <c r="B23" s="267" t="s">
        <v>256</v>
      </c>
      <c r="C23" s="263">
        <v>0</v>
      </c>
      <c r="D23" s="263">
        <v>94479063</v>
      </c>
      <c r="E23" s="263">
        <v>0</v>
      </c>
      <c r="F23" s="263">
        <f t="shared" si="1"/>
        <v>94479063</v>
      </c>
    </row>
    <row r="24" spans="1:6" ht="33.75" x14ac:dyDescent="0.25">
      <c r="A24" s="264"/>
      <c r="B24" s="267" t="s">
        <v>257</v>
      </c>
      <c r="C24" s="263">
        <v>0</v>
      </c>
      <c r="D24" s="263">
        <v>958899</v>
      </c>
      <c r="E24" s="263">
        <v>0</v>
      </c>
      <c r="F24" s="263">
        <f t="shared" si="1"/>
        <v>958899</v>
      </c>
    </row>
    <row r="25" spans="1:6" x14ac:dyDescent="0.25">
      <c r="A25" s="264"/>
      <c r="B25" s="267"/>
      <c r="C25" s="263"/>
      <c r="D25" s="263"/>
      <c r="E25" s="263"/>
      <c r="F25" s="263"/>
    </row>
    <row r="26" spans="1:6" x14ac:dyDescent="0.25">
      <c r="A26" s="264" t="s">
        <v>258</v>
      </c>
      <c r="B26" s="267"/>
      <c r="C26" s="265">
        <f>SUM(C27:C39)</f>
        <v>0</v>
      </c>
      <c r="D26" s="265">
        <f>SUM(D27:D39)</f>
        <v>0</v>
      </c>
      <c r="E26" s="265">
        <f>SUM(E27:E38)</f>
        <v>545530783</v>
      </c>
      <c r="F26" s="265">
        <f>SUM(F27:F38)</f>
        <v>545530783</v>
      </c>
    </row>
    <row r="27" spans="1:6" x14ac:dyDescent="0.25">
      <c r="A27" s="264"/>
      <c r="B27" s="267" t="s">
        <v>259</v>
      </c>
      <c r="C27" s="263">
        <v>0</v>
      </c>
      <c r="D27" s="263">
        <v>0</v>
      </c>
      <c r="E27" s="270">
        <v>3116149</v>
      </c>
      <c r="F27" s="270">
        <f t="shared" ref="F27:F38" si="2">C27+D27+E27</f>
        <v>3116149</v>
      </c>
    </row>
    <row r="28" spans="1:6" x14ac:dyDescent="0.25">
      <c r="A28" s="264"/>
      <c r="B28" s="267" t="s">
        <v>260</v>
      </c>
      <c r="C28" s="263">
        <v>0</v>
      </c>
      <c r="D28" s="263">
        <v>0</v>
      </c>
      <c r="E28" s="270">
        <v>17149075</v>
      </c>
      <c r="F28" s="270">
        <f t="shared" si="2"/>
        <v>17149075</v>
      </c>
    </row>
    <row r="29" spans="1:6" ht="22.5" x14ac:dyDescent="0.25">
      <c r="A29" s="264"/>
      <c r="B29" s="271" t="s">
        <v>261</v>
      </c>
      <c r="C29" s="263">
        <v>0</v>
      </c>
      <c r="D29" s="263">
        <v>0</v>
      </c>
      <c r="E29" s="270">
        <v>0</v>
      </c>
      <c r="F29" s="270">
        <f t="shared" si="2"/>
        <v>0</v>
      </c>
    </row>
    <row r="30" spans="1:6" x14ac:dyDescent="0.25">
      <c r="A30" s="264"/>
      <c r="B30" s="267" t="s">
        <v>262</v>
      </c>
      <c r="C30" s="263">
        <v>0</v>
      </c>
      <c r="D30" s="263">
        <v>0</v>
      </c>
      <c r="E30" s="270">
        <v>0</v>
      </c>
      <c r="F30" s="270">
        <f t="shared" si="2"/>
        <v>0</v>
      </c>
    </row>
    <row r="31" spans="1:6" x14ac:dyDescent="0.25">
      <c r="A31" s="264"/>
      <c r="B31" s="267" t="s">
        <v>263</v>
      </c>
      <c r="C31" s="263">
        <v>0</v>
      </c>
      <c r="D31" s="263">
        <v>0</v>
      </c>
      <c r="E31" s="270">
        <v>53053378</v>
      </c>
      <c r="F31" s="270">
        <f t="shared" si="2"/>
        <v>53053378</v>
      </c>
    </row>
    <row r="32" spans="1:6" x14ac:dyDescent="0.25">
      <c r="A32" s="264"/>
      <c r="B32" s="267" t="s">
        <v>264</v>
      </c>
      <c r="C32" s="263">
        <v>0</v>
      </c>
      <c r="D32" s="263">
        <v>0</v>
      </c>
      <c r="E32" s="270">
        <v>0</v>
      </c>
      <c r="F32" s="270">
        <f t="shared" si="2"/>
        <v>0</v>
      </c>
    </row>
    <row r="33" spans="1:8" ht="22.5" x14ac:dyDescent="0.25">
      <c r="A33" s="264"/>
      <c r="B33" s="267" t="s">
        <v>265</v>
      </c>
      <c r="C33" s="263">
        <v>0</v>
      </c>
      <c r="D33" s="263">
        <v>0</v>
      </c>
      <c r="E33" s="270">
        <v>103207013</v>
      </c>
      <c r="F33" s="270">
        <f t="shared" si="2"/>
        <v>103207013</v>
      </c>
    </row>
    <row r="34" spans="1:8" x14ac:dyDescent="0.25">
      <c r="A34" s="264"/>
      <c r="B34" s="267" t="s">
        <v>266</v>
      </c>
      <c r="C34" s="263">
        <v>0</v>
      </c>
      <c r="D34" s="263">
        <v>0</v>
      </c>
      <c r="E34" s="270">
        <v>0</v>
      </c>
      <c r="F34" s="270">
        <f t="shared" si="2"/>
        <v>0</v>
      </c>
      <c r="H34" s="272"/>
    </row>
    <row r="35" spans="1:8" ht="22.5" x14ac:dyDescent="0.25">
      <c r="A35" s="264"/>
      <c r="B35" s="267" t="s">
        <v>267</v>
      </c>
      <c r="C35" s="263">
        <v>0</v>
      </c>
      <c r="D35" s="263">
        <v>0</v>
      </c>
      <c r="E35" s="270">
        <v>363920742</v>
      </c>
      <c r="F35" s="270">
        <f t="shared" si="2"/>
        <v>363920742</v>
      </c>
    </row>
    <row r="36" spans="1:8" x14ac:dyDescent="0.25">
      <c r="A36" s="264"/>
      <c r="B36" s="267" t="s">
        <v>268</v>
      </c>
      <c r="C36" s="263">
        <v>0</v>
      </c>
      <c r="D36" s="263">
        <v>0</v>
      </c>
      <c r="E36" s="270">
        <v>0</v>
      </c>
      <c r="F36" s="270">
        <f t="shared" si="2"/>
        <v>0</v>
      </c>
    </row>
    <row r="37" spans="1:8" x14ac:dyDescent="0.25">
      <c r="A37" s="264"/>
      <c r="B37" s="271" t="s">
        <v>269</v>
      </c>
      <c r="C37" s="263">
        <v>0</v>
      </c>
      <c r="D37" s="263">
        <v>0</v>
      </c>
      <c r="E37" s="270">
        <v>54802</v>
      </c>
      <c r="F37" s="270">
        <f t="shared" si="2"/>
        <v>54802</v>
      </c>
    </row>
    <row r="38" spans="1:8" x14ac:dyDescent="0.25">
      <c r="A38" s="273"/>
      <c r="B38" s="274" t="s">
        <v>270</v>
      </c>
      <c r="C38" s="275">
        <v>0</v>
      </c>
      <c r="D38" s="276">
        <v>0</v>
      </c>
      <c r="E38" s="275">
        <v>5029624</v>
      </c>
      <c r="F38" s="275">
        <f t="shared" si="2"/>
        <v>5029624</v>
      </c>
    </row>
    <row r="39" spans="1:8" x14ac:dyDescent="0.25">
      <c r="A39" s="277"/>
      <c r="B39" s="278"/>
      <c r="C39" s="279"/>
      <c r="D39" s="280"/>
      <c r="E39" s="280"/>
      <c r="F39" s="279"/>
    </row>
    <row r="40" spans="1:8" x14ac:dyDescent="0.25">
      <c r="A40" s="281"/>
      <c r="B40" s="282"/>
      <c r="C40" s="281"/>
      <c r="D40" s="281"/>
      <c r="E40" s="281"/>
      <c r="F40" s="281"/>
    </row>
  </sheetData>
  <mergeCells count="6">
    <mergeCell ref="A1:F1"/>
    <mergeCell ref="A2:F2"/>
    <mergeCell ref="A3:F3"/>
    <mergeCell ref="A4:F4"/>
    <mergeCell ref="A6:B6"/>
    <mergeCell ref="A7:B7"/>
  </mergeCells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showGridLines="0" topLeftCell="A16" zoomScale="130" zoomScaleNormal="130" zoomScalePageLayoutView="120" workbookViewId="0">
      <selection activeCell="A74" sqref="A74"/>
    </sheetView>
  </sheetViews>
  <sheetFormatPr baseColWidth="10" defaultColWidth="11" defaultRowHeight="11.25" x14ac:dyDescent="0.2"/>
  <cols>
    <col min="1" max="1" width="45.85546875" style="284" customWidth="1"/>
    <col min="2" max="5" width="11.28515625" style="284" customWidth="1"/>
    <col min="6" max="8" width="11" style="284"/>
    <col min="9" max="10" width="12.140625" style="284" bestFit="1" customWidth="1"/>
    <col min="11" max="16384" width="11" style="284"/>
  </cols>
  <sheetData>
    <row r="1" spans="1:10" x14ac:dyDescent="0.2">
      <c r="A1" s="283" t="s">
        <v>237</v>
      </c>
      <c r="B1" s="283"/>
      <c r="C1" s="283"/>
      <c r="D1" s="283"/>
      <c r="E1" s="283"/>
    </row>
    <row r="2" spans="1:10" x14ac:dyDescent="0.2">
      <c r="A2" s="283" t="s">
        <v>101</v>
      </c>
      <c r="B2" s="283"/>
      <c r="C2" s="283"/>
      <c r="D2" s="283"/>
      <c r="E2" s="283"/>
    </row>
    <row r="3" spans="1:10" x14ac:dyDescent="0.2">
      <c r="A3" s="285" t="s">
        <v>238</v>
      </c>
      <c r="B3" s="285"/>
      <c r="C3" s="285"/>
      <c r="D3" s="285"/>
      <c r="E3" s="285"/>
      <c r="F3" s="286"/>
    </row>
    <row r="4" spans="1:10" x14ac:dyDescent="0.2">
      <c r="A4" s="287" t="s">
        <v>239</v>
      </c>
      <c r="B4" s="287"/>
      <c r="C4" s="287"/>
      <c r="D4" s="287"/>
      <c r="E4" s="287"/>
    </row>
    <row r="5" spans="1:10" x14ac:dyDescent="0.2">
      <c r="A5" s="288"/>
      <c r="B5" s="289"/>
      <c r="C5" s="289"/>
      <c r="D5" s="289"/>
      <c r="E5" s="289"/>
    </row>
    <row r="6" spans="1:10" x14ac:dyDescent="0.2">
      <c r="A6" s="290" t="s">
        <v>271</v>
      </c>
      <c r="B6" s="291" t="s">
        <v>272</v>
      </c>
      <c r="C6" s="291" t="s">
        <v>272</v>
      </c>
      <c r="D6" s="291" t="s">
        <v>272</v>
      </c>
      <c r="E6" s="290" t="s">
        <v>14</v>
      </c>
    </row>
    <row r="7" spans="1:10" x14ac:dyDescent="0.2">
      <c r="A7" s="292"/>
      <c r="B7" s="293" t="s">
        <v>240</v>
      </c>
      <c r="C7" s="293" t="s">
        <v>241</v>
      </c>
      <c r="D7" s="293" t="s">
        <v>273</v>
      </c>
      <c r="E7" s="292"/>
    </row>
    <row r="8" spans="1:10" x14ac:dyDescent="0.2">
      <c r="A8" s="294" t="s">
        <v>14</v>
      </c>
      <c r="B8" s="295">
        <f>B13+B16+B68+B72+B30</f>
        <v>58731543</v>
      </c>
      <c r="C8" s="295">
        <f>C13+C16+C68+C72+C30</f>
        <v>167289593</v>
      </c>
      <c r="D8" s="295">
        <f>D13+D16+D68+D72+D30</f>
        <v>545530782.00999999</v>
      </c>
      <c r="E8" s="295">
        <f>E10+E16+E30+E68+E72+E13+E60</f>
        <v>771551918.00999999</v>
      </c>
      <c r="G8" s="296"/>
      <c r="H8" s="296"/>
      <c r="I8" s="296"/>
      <c r="J8" s="296"/>
    </row>
    <row r="9" spans="1:10" x14ac:dyDescent="0.2">
      <c r="A9" s="297"/>
      <c r="B9" s="298"/>
      <c r="C9" s="298"/>
      <c r="D9" s="298"/>
      <c r="E9" s="298"/>
    </row>
    <row r="10" spans="1:10" hidden="1" x14ac:dyDescent="0.2">
      <c r="A10" s="299"/>
      <c r="B10" s="300"/>
      <c r="C10" s="300"/>
      <c r="D10" s="300"/>
      <c r="E10" s="300"/>
    </row>
    <row r="11" spans="1:10" hidden="1" x14ac:dyDescent="0.2">
      <c r="A11" s="297"/>
      <c r="B11" s="298"/>
      <c r="C11" s="298"/>
      <c r="D11" s="301"/>
      <c r="E11" s="301"/>
    </row>
    <row r="12" spans="1:10" hidden="1" x14ac:dyDescent="0.2">
      <c r="A12" s="297"/>
      <c r="B12" s="298"/>
      <c r="C12" s="298"/>
      <c r="D12" s="298"/>
      <c r="E12" s="298"/>
    </row>
    <row r="13" spans="1:10" x14ac:dyDescent="0.2">
      <c r="A13" s="299" t="s">
        <v>132</v>
      </c>
      <c r="B13" s="300">
        <f>SUM(B14:B14)</f>
        <v>19165507</v>
      </c>
      <c r="C13" s="300">
        <f>SUM(C14:C14)</f>
        <v>0</v>
      </c>
      <c r="D13" s="300">
        <f>SUM(D14:D14)</f>
        <v>0</v>
      </c>
      <c r="E13" s="300">
        <f>SUM(E14:E14)</f>
        <v>19165507</v>
      </c>
      <c r="F13" s="296"/>
    </row>
    <row r="14" spans="1:10" x14ac:dyDescent="0.2">
      <c r="A14" s="297" t="s">
        <v>274</v>
      </c>
      <c r="B14" s="302">
        <v>19165507</v>
      </c>
      <c r="C14" s="301">
        <v>0</v>
      </c>
      <c r="D14" s="301">
        <v>0</v>
      </c>
      <c r="E14" s="301">
        <f t="shared" ref="E14" si="0">B14+C14+D14</f>
        <v>19165507</v>
      </c>
    </row>
    <row r="15" spans="1:10" x14ac:dyDescent="0.2">
      <c r="A15" s="297"/>
      <c r="B15" s="298"/>
      <c r="C15" s="298"/>
      <c r="D15" s="298"/>
      <c r="E15" s="298"/>
    </row>
    <row r="16" spans="1:10" x14ac:dyDescent="0.2">
      <c r="A16" s="299" t="s">
        <v>275</v>
      </c>
      <c r="B16" s="300">
        <f>SUM(B17:B27)</f>
        <v>34562453</v>
      </c>
      <c r="C16" s="300">
        <f>SUM(C17:C27)</f>
        <v>94981544</v>
      </c>
      <c r="D16" s="300">
        <f>SUM(D17:D27)</f>
        <v>19490786</v>
      </c>
      <c r="E16" s="300">
        <f>SUM(E17:E29)</f>
        <v>149034783</v>
      </c>
    </row>
    <row r="17" spans="1:5" hidden="1" x14ac:dyDescent="0.2">
      <c r="A17" s="303" t="s">
        <v>276</v>
      </c>
      <c r="B17" s="301"/>
      <c r="C17" s="301"/>
      <c r="D17" s="301"/>
      <c r="E17" s="301"/>
    </row>
    <row r="18" spans="1:5" hidden="1" x14ac:dyDescent="0.2">
      <c r="A18" s="303" t="s">
        <v>277</v>
      </c>
      <c r="B18" s="301"/>
      <c r="C18" s="301"/>
      <c r="D18" s="301"/>
      <c r="E18" s="301"/>
    </row>
    <row r="19" spans="1:5" ht="24.95" customHeight="1" x14ac:dyDescent="0.2">
      <c r="A19" s="304" t="s">
        <v>278</v>
      </c>
      <c r="B19" s="301">
        <v>29310728</v>
      </c>
      <c r="C19" s="301">
        <v>502481</v>
      </c>
      <c r="D19" s="301">
        <v>437415</v>
      </c>
      <c r="E19" s="301">
        <f t="shared" ref="E19:E27" si="1">B19+C19+D19</f>
        <v>30250624</v>
      </c>
    </row>
    <row r="20" spans="1:5" x14ac:dyDescent="0.2">
      <c r="A20" s="303" t="s">
        <v>279</v>
      </c>
      <c r="B20" s="301">
        <v>972000</v>
      </c>
      <c r="C20" s="301">
        <v>0</v>
      </c>
      <c r="D20" s="301">
        <v>0</v>
      </c>
      <c r="E20" s="301">
        <f t="shared" si="1"/>
        <v>972000</v>
      </c>
    </row>
    <row r="21" spans="1:5" x14ac:dyDescent="0.2">
      <c r="A21" s="303" t="s">
        <v>280</v>
      </c>
      <c r="B21" s="301">
        <v>1194887</v>
      </c>
      <c r="C21" s="301">
        <v>0</v>
      </c>
      <c r="D21" s="301">
        <v>4697486</v>
      </c>
      <c r="E21" s="301">
        <f t="shared" si="1"/>
        <v>5892373</v>
      </c>
    </row>
    <row r="22" spans="1:5" x14ac:dyDescent="0.2">
      <c r="A22" s="303" t="s">
        <v>281</v>
      </c>
      <c r="B22" s="301">
        <v>572634</v>
      </c>
      <c r="C22" s="301">
        <v>0</v>
      </c>
      <c r="D22" s="301">
        <v>0</v>
      </c>
      <c r="E22" s="301">
        <f t="shared" si="1"/>
        <v>572634</v>
      </c>
    </row>
    <row r="23" spans="1:5" hidden="1" x14ac:dyDescent="0.2">
      <c r="A23" s="303" t="s">
        <v>282</v>
      </c>
      <c r="B23" s="301"/>
      <c r="C23" s="301"/>
      <c r="D23" s="301"/>
      <c r="E23" s="301">
        <f t="shared" si="1"/>
        <v>0</v>
      </c>
    </row>
    <row r="24" spans="1:5" hidden="1" x14ac:dyDescent="0.2">
      <c r="A24" s="303" t="s">
        <v>283</v>
      </c>
      <c r="B24" s="301"/>
      <c r="C24" s="301"/>
      <c r="D24" s="301"/>
      <c r="E24" s="301">
        <f t="shared" si="1"/>
        <v>0</v>
      </c>
    </row>
    <row r="25" spans="1:5" x14ac:dyDescent="0.2">
      <c r="A25" s="303" t="s">
        <v>284</v>
      </c>
      <c r="B25" s="301">
        <v>0</v>
      </c>
      <c r="C25" s="301">
        <v>0</v>
      </c>
      <c r="D25" s="301">
        <v>11239736</v>
      </c>
      <c r="E25" s="301">
        <f t="shared" si="1"/>
        <v>11239736</v>
      </c>
    </row>
    <row r="26" spans="1:5" x14ac:dyDescent="0.2">
      <c r="A26" s="304" t="s">
        <v>285</v>
      </c>
      <c r="B26" s="301">
        <v>2512204</v>
      </c>
      <c r="C26" s="301">
        <v>94479063</v>
      </c>
      <c r="D26" s="301">
        <v>3116149</v>
      </c>
      <c r="E26" s="301">
        <f t="shared" si="1"/>
        <v>100107416</v>
      </c>
    </row>
    <row r="27" spans="1:5" hidden="1" x14ac:dyDescent="0.2">
      <c r="A27" s="304" t="s">
        <v>286</v>
      </c>
      <c r="B27" s="301"/>
      <c r="C27" s="301"/>
      <c r="D27" s="301"/>
      <c r="E27" s="301">
        <f t="shared" si="1"/>
        <v>0</v>
      </c>
    </row>
    <row r="28" spans="1:5" ht="26.1" hidden="1" customHeight="1" x14ac:dyDescent="0.2">
      <c r="A28" s="305"/>
      <c r="B28" s="301"/>
      <c r="C28" s="301"/>
      <c r="D28" s="301"/>
      <c r="E28" s="301"/>
    </row>
    <row r="29" spans="1:5" hidden="1" x14ac:dyDescent="0.2">
      <c r="A29" s="306"/>
      <c r="B29" s="307"/>
      <c r="C29" s="307"/>
      <c r="D29" s="307"/>
      <c r="E29" s="307"/>
    </row>
    <row r="30" spans="1:5" x14ac:dyDescent="0.2">
      <c r="A30" s="299" t="s">
        <v>287</v>
      </c>
      <c r="B30" s="300">
        <f>SUM(B31:B45)+SUM(B46:B58)</f>
        <v>5003583</v>
      </c>
      <c r="C30" s="300">
        <f>SUM(C31:C45)+SUM(C46:C67)</f>
        <v>69008049</v>
      </c>
      <c r="D30" s="300">
        <f>SUM(D31:D45)+SUM(D46:D67)</f>
        <v>195114725.00999999</v>
      </c>
      <c r="E30" s="300">
        <f>SUM(E31:E45)+SUM(E46:E67)</f>
        <v>269126357.00999999</v>
      </c>
    </row>
    <row r="31" spans="1:5" x14ac:dyDescent="0.2">
      <c r="A31" s="303" t="s">
        <v>288</v>
      </c>
      <c r="B31" s="301">
        <v>0</v>
      </c>
      <c r="C31" s="301">
        <v>5198638</v>
      </c>
      <c r="D31" s="301">
        <v>23212925</v>
      </c>
      <c r="E31" s="301">
        <f>B31+C31+D31</f>
        <v>28411563</v>
      </c>
    </row>
    <row r="32" spans="1:5" hidden="1" x14ac:dyDescent="0.2">
      <c r="A32" s="303" t="s">
        <v>289</v>
      </c>
      <c r="B32" s="301"/>
      <c r="C32" s="301"/>
      <c r="D32" s="301"/>
      <c r="E32" s="301">
        <f>B32+C32+D32</f>
        <v>0</v>
      </c>
    </row>
    <row r="33" spans="1:8" hidden="1" x14ac:dyDescent="0.2">
      <c r="A33" s="303" t="s">
        <v>290</v>
      </c>
      <c r="B33" s="301"/>
      <c r="C33" s="301"/>
      <c r="D33" s="301"/>
      <c r="E33" s="301">
        <f>B33+C33+D33</f>
        <v>0</v>
      </c>
      <c r="H33" s="308"/>
    </row>
    <row r="34" spans="1:8" hidden="1" x14ac:dyDescent="0.2">
      <c r="A34" s="303" t="s">
        <v>291</v>
      </c>
      <c r="B34" s="301"/>
      <c r="C34" s="301"/>
      <c r="D34" s="301"/>
      <c r="E34" s="309"/>
    </row>
    <row r="35" spans="1:8" x14ac:dyDescent="0.2">
      <c r="A35" s="303" t="s">
        <v>292</v>
      </c>
      <c r="B35" s="301">
        <v>3049837</v>
      </c>
      <c r="C35" s="301">
        <v>0</v>
      </c>
      <c r="D35" s="301">
        <v>924025</v>
      </c>
      <c r="E35" s="301">
        <f t="shared" ref="E35:E42" si="2">B35+C35+D35</f>
        <v>3973862</v>
      </c>
    </row>
    <row r="36" spans="1:8" x14ac:dyDescent="0.2">
      <c r="A36" s="303" t="s">
        <v>293</v>
      </c>
      <c r="B36" s="301">
        <v>0</v>
      </c>
      <c r="C36" s="301">
        <v>40514027</v>
      </c>
      <c r="D36" s="301">
        <v>117908</v>
      </c>
      <c r="E36" s="301">
        <f t="shared" si="2"/>
        <v>40631935</v>
      </c>
    </row>
    <row r="37" spans="1:8" x14ac:dyDescent="0.2">
      <c r="A37" s="304" t="s">
        <v>294</v>
      </c>
      <c r="B37" s="301">
        <v>1953746</v>
      </c>
      <c r="C37" s="301">
        <v>12158926</v>
      </c>
      <c r="D37" s="301">
        <v>110119396</v>
      </c>
      <c r="E37" s="301">
        <f t="shared" si="2"/>
        <v>124232068</v>
      </c>
    </row>
    <row r="38" spans="1:8" x14ac:dyDescent="0.2">
      <c r="A38" s="303" t="s">
        <v>295</v>
      </c>
      <c r="B38" s="301">
        <v>0</v>
      </c>
      <c r="C38" s="301">
        <v>0</v>
      </c>
      <c r="D38" s="301">
        <v>40867</v>
      </c>
      <c r="E38" s="301">
        <f t="shared" si="2"/>
        <v>40867</v>
      </c>
    </row>
    <row r="39" spans="1:8" ht="12.75" customHeight="1" x14ac:dyDescent="0.2">
      <c r="A39" s="303" t="s">
        <v>296</v>
      </c>
      <c r="B39" s="301">
        <v>0</v>
      </c>
      <c r="C39" s="301">
        <v>0</v>
      </c>
      <c r="D39" s="301">
        <v>352160</v>
      </c>
      <c r="E39" s="301">
        <f t="shared" si="2"/>
        <v>352160</v>
      </c>
    </row>
    <row r="40" spans="1:8" hidden="1" x14ac:dyDescent="0.2">
      <c r="A40" s="303" t="s">
        <v>297</v>
      </c>
      <c r="B40" s="301"/>
      <c r="C40" s="301"/>
      <c r="D40" s="301"/>
      <c r="E40" s="301">
        <f t="shared" si="2"/>
        <v>0</v>
      </c>
    </row>
    <row r="41" spans="1:8" hidden="1" x14ac:dyDescent="0.2">
      <c r="A41" s="303" t="s">
        <v>298</v>
      </c>
      <c r="B41" s="301"/>
      <c r="C41" s="301"/>
      <c r="D41" s="301"/>
      <c r="E41" s="301">
        <f t="shared" si="2"/>
        <v>0</v>
      </c>
    </row>
    <row r="42" spans="1:8" hidden="1" x14ac:dyDescent="0.2">
      <c r="A42" s="303" t="s">
        <v>299</v>
      </c>
      <c r="B42" s="301"/>
      <c r="C42" s="301"/>
      <c r="D42" s="301"/>
      <c r="E42" s="301">
        <f t="shared" si="2"/>
        <v>0</v>
      </c>
    </row>
    <row r="43" spans="1:8" hidden="1" x14ac:dyDescent="0.2">
      <c r="A43" s="303" t="s">
        <v>300</v>
      </c>
      <c r="B43" s="301"/>
      <c r="C43" s="301"/>
      <c r="D43" s="301"/>
      <c r="E43" s="301">
        <f>B42+C42+D42</f>
        <v>0</v>
      </c>
    </row>
    <row r="44" spans="1:8" hidden="1" x14ac:dyDescent="0.2">
      <c r="A44" s="303" t="s">
        <v>301</v>
      </c>
      <c r="B44" s="301"/>
      <c r="C44" s="301"/>
      <c r="D44" s="301"/>
      <c r="E44" s="301">
        <f>B43+C43+D43</f>
        <v>0</v>
      </c>
    </row>
    <row r="45" spans="1:8" hidden="1" x14ac:dyDescent="0.2">
      <c r="A45" s="310" t="s">
        <v>302</v>
      </c>
      <c r="B45" s="301"/>
      <c r="C45" s="301"/>
      <c r="D45" s="301"/>
      <c r="E45" s="301">
        <f>B44+C44+D44</f>
        <v>0</v>
      </c>
    </row>
    <row r="46" spans="1:8" x14ac:dyDescent="0.2">
      <c r="A46" s="310" t="s">
        <v>303</v>
      </c>
      <c r="B46" s="301">
        <v>0</v>
      </c>
      <c r="C46" s="301">
        <v>10917905</v>
      </c>
      <c r="D46" s="301">
        <v>46666158</v>
      </c>
      <c r="E46" s="311">
        <f t="shared" ref="E46:E59" si="3">B46+C46+D46</f>
        <v>57584063</v>
      </c>
    </row>
    <row r="47" spans="1:8" x14ac:dyDescent="0.2">
      <c r="A47" s="310" t="s">
        <v>304</v>
      </c>
      <c r="B47" s="301">
        <v>0</v>
      </c>
      <c r="C47" s="301">
        <v>0</v>
      </c>
      <c r="D47" s="301">
        <v>50000</v>
      </c>
      <c r="E47" s="311">
        <f t="shared" si="3"/>
        <v>50000</v>
      </c>
    </row>
    <row r="48" spans="1:8" hidden="1" x14ac:dyDescent="0.2">
      <c r="A48" s="310" t="s">
        <v>305</v>
      </c>
      <c r="B48" s="301"/>
      <c r="C48" s="301">
        <v>0</v>
      </c>
      <c r="D48" s="301"/>
      <c r="E48" s="311">
        <f t="shared" si="3"/>
        <v>0</v>
      </c>
    </row>
    <row r="49" spans="1:5" hidden="1" x14ac:dyDescent="0.2">
      <c r="A49" s="310" t="s">
        <v>306</v>
      </c>
      <c r="B49" s="301"/>
      <c r="C49" s="301">
        <v>0</v>
      </c>
      <c r="D49" s="301"/>
      <c r="E49" s="311">
        <f t="shared" si="3"/>
        <v>0</v>
      </c>
    </row>
    <row r="50" spans="1:5" x14ac:dyDescent="0.2">
      <c r="A50" s="310" t="s">
        <v>307</v>
      </c>
      <c r="B50" s="301">
        <v>0</v>
      </c>
      <c r="C50" s="301">
        <v>0</v>
      </c>
      <c r="D50" s="301">
        <v>3775363</v>
      </c>
      <c r="E50" s="311">
        <f t="shared" si="3"/>
        <v>3775363</v>
      </c>
    </row>
    <row r="51" spans="1:5" hidden="1" x14ac:dyDescent="0.2">
      <c r="A51" s="310" t="s">
        <v>308</v>
      </c>
      <c r="B51" s="301">
        <v>0</v>
      </c>
      <c r="C51" s="301">
        <v>0</v>
      </c>
      <c r="D51" s="301">
        <v>0</v>
      </c>
      <c r="E51" s="311">
        <f t="shared" si="3"/>
        <v>0</v>
      </c>
    </row>
    <row r="52" spans="1:5" hidden="1" x14ac:dyDescent="0.2">
      <c r="A52" s="310" t="s">
        <v>309</v>
      </c>
      <c r="B52" s="301">
        <v>0</v>
      </c>
      <c r="C52" s="301">
        <v>0</v>
      </c>
      <c r="D52" s="301">
        <v>0</v>
      </c>
      <c r="E52" s="311">
        <f t="shared" si="3"/>
        <v>0</v>
      </c>
    </row>
    <row r="53" spans="1:5" x14ac:dyDescent="0.2">
      <c r="A53" s="310" t="s">
        <v>310</v>
      </c>
      <c r="B53" s="301">
        <v>0</v>
      </c>
      <c r="C53" s="301">
        <v>0</v>
      </c>
      <c r="D53" s="301">
        <v>25110</v>
      </c>
      <c r="E53" s="311">
        <f t="shared" si="3"/>
        <v>25110</v>
      </c>
    </row>
    <row r="54" spans="1:5" x14ac:dyDescent="0.2">
      <c r="A54" s="310" t="s">
        <v>311</v>
      </c>
      <c r="B54" s="301">
        <v>0</v>
      </c>
      <c r="C54" s="301">
        <v>0</v>
      </c>
      <c r="D54" s="301">
        <v>2639912</v>
      </c>
      <c r="E54" s="311">
        <f t="shared" si="3"/>
        <v>2639912</v>
      </c>
    </row>
    <row r="55" spans="1:5" hidden="1" x14ac:dyDescent="0.2">
      <c r="A55" s="310" t="s">
        <v>312</v>
      </c>
      <c r="B55" s="301">
        <v>0</v>
      </c>
      <c r="C55" s="301">
        <v>0</v>
      </c>
      <c r="D55" s="301">
        <v>0</v>
      </c>
      <c r="E55" s="311">
        <f t="shared" si="3"/>
        <v>0</v>
      </c>
    </row>
    <row r="56" spans="1:5" hidden="1" x14ac:dyDescent="0.2">
      <c r="A56" s="310" t="s">
        <v>313</v>
      </c>
      <c r="B56" s="301">
        <v>0</v>
      </c>
      <c r="C56" s="301">
        <v>0</v>
      </c>
      <c r="D56" s="301">
        <v>0</v>
      </c>
      <c r="E56" s="311">
        <f t="shared" si="3"/>
        <v>0</v>
      </c>
    </row>
    <row r="57" spans="1:5" x14ac:dyDescent="0.2">
      <c r="A57" s="310" t="s">
        <v>314</v>
      </c>
      <c r="B57" s="301">
        <v>0</v>
      </c>
      <c r="C57" s="301">
        <v>0</v>
      </c>
      <c r="D57" s="301">
        <v>4675117</v>
      </c>
      <c r="E57" s="311">
        <f t="shared" si="3"/>
        <v>4675117</v>
      </c>
    </row>
    <row r="58" spans="1:5" x14ac:dyDescent="0.2">
      <c r="A58" s="310" t="s">
        <v>315</v>
      </c>
      <c r="B58" s="301">
        <v>0</v>
      </c>
      <c r="C58" s="301">
        <v>0</v>
      </c>
      <c r="D58" s="301">
        <v>373720</v>
      </c>
      <c r="E58" s="311">
        <f t="shared" si="3"/>
        <v>373720</v>
      </c>
    </row>
    <row r="59" spans="1:5" x14ac:dyDescent="0.2">
      <c r="A59" s="303" t="s">
        <v>316</v>
      </c>
      <c r="B59" s="301">
        <v>0</v>
      </c>
      <c r="C59" s="301">
        <v>0</v>
      </c>
      <c r="D59" s="301">
        <v>407906</v>
      </c>
      <c r="E59" s="301">
        <f t="shared" si="3"/>
        <v>407906</v>
      </c>
    </row>
    <row r="60" spans="1:5" hidden="1" x14ac:dyDescent="0.2">
      <c r="A60" s="299" t="s">
        <v>135</v>
      </c>
      <c r="B60" s="300">
        <f>B61</f>
        <v>0</v>
      </c>
      <c r="C60" s="300">
        <f t="shared" ref="C60:D60" si="4">C61</f>
        <v>0</v>
      </c>
      <c r="D60" s="300">
        <f t="shared" si="4"/>
        <v>0</v>
      </c>
      <c r="E60" s="312">
        <f t="shared" ref="E60" si="5">SUM(E61:E62)</f>
        <v>0</v>
      </c>
    </row>
    <row r="61" spans="1:5" hidden="1" x14ac:dyDescent="0.2">
      <c r="A61" s="303"/>
      <c r="B61" s="301"/>
      <c r="C61" s="301"/>
      <c r="D61" s="301"/>
      <c r="E61" s="301">
        <f>B61+C61+D61</f>
        <v>0</v>
      </c>
    </row>
    <row r="62" spans="1:5" hidden="1" x14ac:dyDescent="0.2">
      <c r="A62" s="303"/>
      <c r="B62" s="301"/>
      <c r="C62" s="301"/>
      <c r="D62" s="301"/>
      <c r="E62" s="301">
        <f>B62+C62+D62</f>
        <v>0</v>
      </c>
    </row>
    <row r="63" spans="1:5" hidden="1" x14ac:dyDescent="0.2">
      <c r="A63" s="297"/>
      <c r="B63" s="301"/>
      <c r="C63" s="301"/>
      <c r="D63" s="301"/>
      <c r="E63" s="301"/>
    </row>
    <row r="64" spans="1:5" x14ac:dyDescent="0.2">
      <c r="A64" s="297" t="s">
        <v>317</v>
      </c>
      <c r="B64" s="301">
        <v>0</v>
      </c>
      <c r="C64" s="301">
        <v>0</v>
      </c>
      <c r="D64" s="301">
        <v>338303</v>
      </c>
      <c r="E64" s="301">
        <f>B64+C64+D64</f>
        <v>338303</v>
      </c>
    </row>
    <row r="65" spans="1:5" x14ac:dyDescent="0.2">
      <c r="A65" s="297" t="s">
        <v>318</v>
      </c>
      <c r="B65" s="301">
        <v>0</v>
      </c>
      <c r="C65" s="301">
        <v>218553</v>
      </c>
      <c r="D65" s="301">
        <v>736851</v>
      </c>
      <c r="E65" s="301">
        <f>B65+C65+D65</f>
        <v>955404</v>
      </c>
    </row>
    <row r="66" spans="1:5" x14ac:dyDescent="0.2">
      <c r="A66" s="297" t="s">
        <v>319</v>
      </c>
      <c r="B66" s="301">
        <v>0</v>
      </c>
      <c r="C66" s="301">
        <v>0</v>
      </c>
      <c r="D66" s="301">
        <v>659000</v>
      </c>
      <c r="E66" s="301">
        <f>B66+C66+D66</f>
        <v>659000</v>
      </c>
    </row>
    <row r="67" spans="1:5" x14ac:dyDescent="0.2">
      <c r="A67" s="297" t="s">
        <v>320</v>
      </c>
      <c r="B67" s="301">
        <v>0</v>
      </c>
      <c r="C67" s="301">
        <v>0</v>
      </c>
      <c r="D67" s="301">
        <v>4.01</v>
      </c>
      <c r="E67" s="301">
        <f>B67+C67+D67</f>
        <v>4.01</v>
      </c>
    </row>
    <row r="68" spans="1:5" x14ac:dyDescent="0.2">
      <c r="A68" s="299" t="s">
        <v>133</v>
      </c>
      <c r="B68" s="312">
        <f>SUM(B69:B71)</f>
        <v>0</v>
      </c>
      <c r="C68" s="312">
        <f>SUM(C69:C71)</f>
        <v>0</v>
      </c>
      <c r="D68" s="312">
        <f>SUM(D69:D71)</f>
        <v>0</v>
      </c>
      <c r="E68" s="312">
        <f>SUM(E69:E71)</f>
        <v>0</v>
      </c>
    </row>
    <row r="69" spans="1:5" hidden="1" x14ac:dyDescent="0.2">
      <c r="A69" s="297" t="s">
        <v>321</v>
      </c>
      <c r="B69" s="301"/>
      <c r="C69" s="301">
        <v>0</v>
      </c>
      <c r="D69" s="301">
        <v>0</v>
      </c>
      <c r="E69" s="301">
        <f>B69+C69+D69</f>
        <v>0</v>
      </c>
    </row>
    <row r="70" spans="1:5" hidden="1" x14ac:dyDescent="0.2">
      <c r="A70" s="297" t="s">
        <v>322</v>
      </c>
      <c r="B70" s="301">
        <v>0</v>
      </c>
      <c r="C70" s="301"/>
      <c r="D70" s="301"/>
      <c r="E70" s="301">
        <f>B70+C70+D70</f>
        <v>0</v>
      </c>
    </row>
    <row r="71" spans="1:5" x14ac:dyDescent="0.2">
      <c r="A71" s="297"/>
      <c r="B71" s="301"/>
      <c r="C71" s="301"/>
      <c r="D71" s="301"/>
      <c r="E71" s="301"/>
    </row>
    <row r="72" spans="1:5" x14ac:dyDescent="0.2">
      <c r="A72" s="299" t="s">
        <v>137</v>
      </c>
      <c r="B72" s="300">
        <f>SUM(B73)</f>
        <v>0</v>
      </c>
      <c r="C72" s="300">
        <f>SUM(C73)</f>
        <v>3300000</v>
      </c>
      <c r="D72" s="300">
        <f>SUM(D73)</f>
        <v>330925271</v>
      </c>
      <c r="E72" s="300">
        <f>SUM(E73)</f>
        <v>334225271</v>
      </c>
    </row>
    <row r="73" spans="1:5" x14ac:dyDescent="0.2">
      <c r="A73" s="297" t="s">
        <v>323</v>
      </c>
      <c r="B73" s="301">
        <v>0</v>
      </c>
      <c r="C73" s="301">
        <v>3300000</v>
      </c>
      <c r="D73" s="301">
        <v>330925271</v>
      </c>
      <c r="E73" s="301">
        <f>B73+C73+D73</f>
        <v>334225271</v>
      </c>
    </row>
    <row r="74" spans="1:5" x14ac:dyDescent="0.2">
      <c r="A74" s="313"/>
      <c r="B74" s="314"/>
      <c r="C74" s="314"/>
      <c r="D74" s="314"/>
      <c r="E74" s="314"/>
    </row>
  </sheetData>
  <mergeCells count="6">
    <mergeCell ref="A1:E1"/>
    <mergeCell ref="A2:E2"/>
    <mergeCell ref="A3:E3"/>
    <mergeCell ref="A4:E4"/>
    <mergeCell ref="A6:A7"/>
    <mergeCell ref="E6:E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zoomScale="130" zoomScaleNormal="130" workbookViewId="0">
      <selection activeCell="A17" sqref="A17"/>
    </sheetView>
  </sheetViews>
  <sheetFormatPr baseColWidth="10" defaultColWidth="11.42578125" defaultRowHeight="12.75" x14ac:dyDescent="0.2"/>
  <cols>
    <col min="1" max="1" width="27.85546875" style="360" customWidth="1"/>
    <col min="2" max="2" width="19.140625" style="316" customWidth="1"/>
    <col min="3" max="3" width="20.7109375" style="316" customWidth="1"/>
    <col min="4" max="4" width="20.85546875" style="316" customWidth="1"/>
    <col min="5" max="5" width="12.7109375" style="316" bestFit="1" customWidth="1"/>
    <col min="6" max="6" width="14.85546875" style="316" customWidth="1"/>
    <col min="7" max="16384" width="11.42578125" style="316"/>
  </cols>
  <sheetData>
    <row r="1" spans="1:6" x14ac:dyDescent="0.2">
      <c r="A1" s="315"/>
      <c r="B1" s="315"/>
      <c r="C1" s="315"/>
      <c r="D1" s="315"/>
    </row>
    <row r="2" spans="1:6" x14ac:dyDescent="0.2">
      <c r="A2" s="315" t="s">
        <v>324</v>
      </c>
      <c r="B2" s="315"/>
      <c r="C2" s="315"/>
      <c r="D2" s="315"/>
    </row>
    <row r="3" spans="1:6" x14ac:dyDescent="0.2">
      <c r="A3" s="317" t="s">
        <v>325</v>
      </c>
      <c r="B3" s="317"/>
      <c r="C3" s="317"/>
      <c r="D3" s="317"/>
    </row>
    <row r="4" spans="1:6" x14ac:dyDescent="0.2">
      <c r="A4" s="318" t="s">
        <v>2</v>
      </c>
      <c r="B4" s="318"/>
      <c r="C4" s="318"/>
      <c r="D4" s="318"/>
    </row>
    <row r="5" spans="1:6" x14ac:dyDescent="0.2">
      <c r="A5" s="319"/>
      <c r="B5" s="320"/>
      <c r="C5" s="320"/>
      <c r="D5" s="320"/>
    </row>
    <row r="6" spans="1:6" s="324" customFormat="1" x14ac:dyDescent="0.25">
      <c r="A6" s="321" t="s">
        <v>3</v>
      </c>
      <c r="B6" s="322" t="s">
        <v>326</v>
      </c>
      <c r="C6" s="323"/>
      <c r="D6" s="321" t="s">
        <v>327</v>
      </c>
    </row>
    <row r="7" spans="1:6" s="324" customFormat="1" ht="15.75" customHeight="1" x14ac:dyDescent="0.25">
      <c r="A7" s="325"/>
      <c r="B7" s="326"/>
      <c r="C7" s="327"/>
      <c r="D7" s="328"/>
    </row>
    <row r="8" spans="1:6" s="324" customFormat="1" x14ac:dyDescent="0.25">
      <c r="A8" s="329"/>
      <c r="B8" s="330" t="s">
        <v>82</v>
      </c>
      <c r="C8" s="331" t="s">
        <v>129</v>
      </c>
      <c r="D8" s="331" t="s">
        <v>11</v>
      </c>
    </row>
    <row r="9" spans="1:6" x14ac:dyDescent="0.2">
      <c r="A9" s="332" t="s">
        <v>14</v>
      </c>
      <c r="B9" s="333">
        <f>B11+B12+B14+B17+B18+B23+B24+B25</f>
        <v>16105464411.440001</v>
      </c>
      <c r="C9" s="333">
        <f>C11+C12+C14+C17+C18+C23+C24+C25</f>
        <v>6352877935.6400003</v>
      </c>
      <c r="D9" s="334">
        <f>C9-B9</f>
        <v>-9752586475.7999992</v>
      </c>
      <c r="E9" s="335"/>
      <c r="F9" s="335"/>
    </row>
    <row r="10" spans="1:6" x14ac:dyDescent="0.2">
      <c r="A10" s="336"/>
      <c r="B10" s="337"/>
      <c r="C10" s="337"/>
      <c r="D10" s="338"/>
    </row>
    <row r="11" spans="1:6" x14ac:dyDescent="0.2">
      <c r="A11" s="336" t="s">
        <v>328</v>
      </c>
      <c r="B11" s="339">
        <v>6353350111.46</v>
      </c>
      <c r="C11" s="339">
        <v>2384695663.8200002</v>
      </c>
      <c r="D11" s="340">
        <f t="shared" ref="D11:D12" si="0">C11-B11</f>
        <v>-3968654447.6399999</v>
      </c>
      <c r="F11" s="341"/>
    </row>
    <row r="12" spans="1:6" x14ac:dyDescent="0.2">
      <c r="A12" s="336" t="s">
        <v>329</v>
      </c>
      <c r="B12" s="339">
        <v>1115443527.1199999</v>
      </c>
      <c r="C12" s="339">
        <v>853449861.92999995</v>
      </c>
      <c r="D12" s="340">
        <f t="shared" si="0"/>
        <v>-261993665.18999994</v>
      </c>
      <c r="F12" s="341"/>
    </row>
    <row r="13" spans="1:6" x14ac:dyDescent="0.2">
      <c r="A13" s="336"/>
      <c r="B13" s="339"/>
      <c r="C13" s="339"/>
      <c r="D13" s="340"/>
      <c r="F13" s="341"/>
    </row>
    <row r="14" spans="1:6" x14ac:dyDescent="0.2">
      <c r="A14" s="342" t="s">
        <v>330</v>
      </c>
      <c r="B14" s="343">
        <f>B15+B16</f>
        <v>5863016331</v>
      </c>
      <c r="C14" s="343">
        <f>C15+C16</f>
        <v>1777667064.8600001</v>
      </c>
      <c r="D14" s="344">
        <f>C14-B14</f>
        <v>-4085349266.1399999</v>
      </c>
      <c r="E14" s="335"/>
      <c r="F14" s="341"/>
    </row>
    <row r="15" spans="1:6" x14ac:dyDescent="0.2">
      <c r="A15" s="336" t="s">
        <v>331</v>
      </c>
      <c r="B15" s="345">
        <v>5705616475</v>
      </c>
      <c r="C15" s="339">
        <v>1719300580.3800001</v>
      </c>
      <c r="D15" s="340">
        <f t="shared" ref="D15:D17" si="1">C15-B15</f>
        <v>-3986315894.6199999</v>
      </c>
      <c r="F15" s="341"/>
    </row>
    <row r="16" spans="1:6" x14ac:dyDescent="0.2">
      <c r="A16" s="336" t="s">
        <v>332</v>
      </c>
      <c r="B16" s="345">
        <v>157399856</v>
      </c>
      <c r="C16" s="339">
        <v>58366484.479999997</v>
      </c>
      <c r="D16" s="340">
        <f t="shared" si="1"/>
        <v>-99033371.520000011</v>
      </c>
      <c r="F16" s="341"/>
    </row>
    <row r="17" spans="1:6" s="348" customFormat="1" ht="34.5" x14ac:dyDescent="0.25">
      <c r="A17" s="336" t="s">
        <v>333</v>
      </c>
      <c r="B17" s="346">
        <v>2215969396</v>
      </c>
      <c r="C17" s="347">
        <v>713153462.51999998</v>
      </c>
      <c r="D17" s="340">
        <f t="shared" si="1"/>
        <v>-1502815933.48</v>
      </c>
      <c r="E17" s="316"/>
      <c r="F17" s="341"/>
    </row>
    <row r="18" spans="1:6" s="348" customFormat="1" ht="15" x14ac:dyDescent="0.25">
      <c r="A18" s="342" t="s">
        <v>334</v>
      </c>
      <c r="B18" s="343">
        <f>B19+B20+B21+B22</f>
        <v>225193380.86000001</v>
      </c>
      <c r="C18" s="343">
        <f>C20+C21+C22+C19</f>
        <v>42992520.189999998</v>
      </c>
      <c r="D18" s="343">
        <f>SUM(D19:D22)</f>
        <v>-182200860.66999999</v>
      </c>
      <c r="E18" s="316"/>
      <c r="F18" s="341"/>
    </row>
    <row r="19" spans="1:6" s="348" customFormat="1" ht="15" x14ac:dyDescent="0.25">
      <c r="A19" s="336" t="s">
        <v>335</v>
      </c>
      <c r="B19" s="349">
        <v>113616864</v>
      </c>
      <c r="C19" s="349">
        <v>0</v>
      </c>
      <c r="D19" s="340">
        <f>C19-B19</f>
        <v>-113616864</v>
      </c>
      <c r="E19" s="316"/>
      <c r="F19" s="341"/>
    </row>
    <row r="20" spans="1:6" s="348" customFormat="1" ht="15" x14ac:dyDescent="0.25">
      <c r="A20" s="336" t="s">
        <v>336</v>
      </c>
      <c r="B20" s="339">
        <v>65602216</v>
      </c>
      <c r="C20" s="349">
        <v>9883531.6799999997</v>
      </c>
      <c r="D20" s="340">
        <f>C20-B20</f>
        <v>-55718684.32</v>
      </c>
      <c r="E20" s="316"/>
      <c r="F20" s="341"/>
    </row>
    <row r="21" spans="1:6" s="348" customFormat="1" ht="15" x14ac:dyDescent="0.25">
      <c r="A21" s="336" t="s">
        <v>337</v>
      </c>
      <c r="B21" s="337">
        <v>8652440</v>
      </c>
      <c r="C21" s="339">
        <v>3601614.78</v>
      </c>
      <c r="D21" s="340">
        <f t="shared" ref="D21:D25" si="2">C21-B21</f>
        <v>-5050825.2200000007</v>
      </c>
      <c r="E21" s="316"/>
      <c r="F21" s="341"/>
    </row>
    <row r="22" spans="1:6" s="348" customFormat="1" ht="15" x14ac:dyDescent="0.25">
      <c r="A22" s="336" t="s">
        <v>338</v>
      </c>
      <c r="B22" s="337">
        <v>37321860.859999999</v>
      </c>
      <c r="C22" s="339">
        <v>29507373.73</v>
      </c>
      <c r="D22" s="340">
        <f t="shared" si="2"/>
        <v>-7814487.129999999</v>
      </c>
      <c r="E22" s="316"/>
      <c r="F22" s="341"/>
    </row>
    <row r="23" spans="1:6" s="348" customFormat="1" ht="15" x14ac:dyDescent="0.25">
      <c r="A23" s="336" t="s">
        <v>339</v>
      </c>
      <c r="B23" s="337"/>
      <c r="C23" s="339"/>
      <c r="D23" s="340">
        <f t="shared" si="2"/>
        <v>0</v>
      </c>
      <c r="E23" s="316"/>
    </row>
    <row r="24" spans="1:6" s="348" customFormat="1" ht="23.25" x14ac:dyDescent="0.25">
      <c r="A24" s="336" t="s">
        <v>340</v>
      </c>
      <c r="B24" s="350">
        <v>55168710</v>
      </c>
      <c r="C24" s="339">
        <v>94479062.75</v>
      </c>
      <c r="D24" s="340">
        <f t="shared" si="2"/>
        <v>39310352.75</v>
      </c>
      <c r="E24" s="316"/>
    </row>
    <row r="25" spans="1:6" s="348" customFormat="1" ht="30" customHeight="1" x14ac:dyDescent="0.25">
      <c r="A25" s="336" t="s">
        <v>341</v>
      </c>
      <c r="B25" s="350">
        <v>277322955</v>
      </c>
      <c r="C25" s="347">
        <v>486440299.56999999</v>
      </c>
      <c r="D25" s="340">
        <f t="shared" si="2"/>
        <v>209117344.56999999</v>
      </c>
      <c r="E25" s="316"/>
    </row>
    <row r="26" spans="1:6" s="348" customFormat="1" ht="9.75" customHeight="1" x14ac:dyDescent="0.25">
      <c r="A26" s="351"/>
      <c r="B26" s="352"/>
      <c r="C26" s="352"/>
      <c r="D26" s="353"/>
      <c r="E26" s="316"/>
    </row>
    <row r="27" spans="1:6" s="348" customFormat="1" ht="15" x14ac:dyDescent="0.25">
      <c r="A27" s="354"/>
      <c r="B27" s="354"/>
      <c r="C27" s="354"/>
      <c r="D27" s="354"/>
      <c r="E27" s="316"/>
    </row>
    <row r="28" spans="1:6" s="348" customFormat="1" ht="15" x14ac:dyDescent="0.25">
      <c r="A28" s="355"/>
      <c r="B28" s="356"/>
      <c r="C28" s="356"/>
      <c r="D28" s="356"/>
      <c r="E28" s="316"/>
    </row>
    <row r="31" spans="1:6" x14ac:dyDescent="0.2">
      <c r="A31" s="357"/>
      <c r="B31" s="358"/>
      <c r="C31" s="358"/>
      <c r="D31" s="358"/>
    </row>
    <row r="33" spans="8:8" x14ac:dyDescent="0.2">
      <c r="H33" s="359"/>
    </row>
  </sheetData>
  <mergeCells count="7">
    <mergeCell ref="A1:D1"/>
    <mergeCell ref="A2:D2"/>
    <mergeCell ref="A3:D3"/>
    <mergeCell ref="A4:D4"/>
    <mergeCell ref="A6:A8"/>
    <mergeCell ref="B6:C7"/>
    <mergeCell ref="D6:D7"/>
  </mergeCells>
  <pageMargins left="0.75" right="0.4" top="1" bottom="1" header="0" footer="0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showGridLines="0" zoomScale="58" zoomScaleNormal="58" workbookViewId="0">
      <selection activeCell="F38" sqref="F38"/>
    </sheetView>
  </sheetViews>
  <sheetFormatPr baseColWidth="10" defaultColWidth="11.5703125" defaultRowHeight="15.75" x14ac:dyDescent="0.25"/>
  <cols>
    <col min="1" max="1" width="8.140625" style="362" customWidth="1"/>
    <col min="2" max="2" width="3.28515625" style="362" customWidth="1"/>
    <col min="3" max="3" width="24.28515625" style="421" hidden="1" customWidth="1"/>
    <col min="4" max="4" width="25.5703125" style="421" customWidth="1"/>
    <col min="5" max="5" width="18.28515625" style="421" customWidth="1"/>
    <col min="6" max="6" width="20.42578125" style="421" customWidth="1"/>
    <col min="7" max="7" width="13.7109375" style="421" customWidth="1"/>
    <col min="8" max="8" width="8.5703125" style="421" customWidth="1"/>
    <col min="9" max="9" width="13.85546875" style="421" customWidth="1"/>
    <col min="10" max="10" width="10" style="421" customWidth="1"/>
    <col min="11" max="11" width="14.5703125" style="421" customWidth="1"/>
    <col min="12" max="12" width="10.28515625" style="421" customWidth="1"/>
    <col min="13" max="13" width="17.140625" style="424" customWidth="1"/>
    <col min="14" max="14" width="2" style="362" customWidth="1"/>
    <col min="15" max="16" width="11.5703125" style="362"/>
    <col min="17" max="17" width="16" style="362" bestFit="1" customWidth="1"/>
    <col min="18" max="16384" width="11.5703125" style="362"/>
  </cols>
  <sheetData>
    <row r="1" spans="2:13" ht="22.15" customHeight="1" x14ac:dyDescent="0.25">
      <c r="B1" s="361" t="s">
        <v>342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</row>
    <row r="2" spans="2:13" ht="16.5" thickBot="1" x14ac:dyDescent="0.3">
      <c r="B2" s="363" t="s">
        <v>343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</row>
    <row r="3" spans="2:13" ht="6.6" customHeight="1" x14ac:dyDescent="0.25"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</row>
    <row r="4" spans="2:13" ht="28.15" customHeight="1" x14ac:dyDescent="0.25">
      <c r="B4" s="365"/>
      <c r="C4" s="365" t="s">
        <v>344</v>
      </c>
      <c r="D4" s="366" t="s">
        <v>345</v>
      </c>
      <c r="E4" s="366" t="s">
        <v>346</v>
      </c>
      <c r="F4" s="366" t="s">
        <v>347</v>
      </c>
      <c r="G4" s="366" t="s">
        <v>348</v>
      </c>
      <c r="H4" s="366" t="s">
        <v>349</v>
      </c>
      <c r="I4" s="366" t="s">
        <v>350</v>
      </c>
      <c r="J4" s="366" t="s">
        <v>351</v>
      </c>
      <c r="K4" s="366" t="s">
        <v>352</v>
      </c>
      <c r="L4" s="366" t="s">
        <v>353</v>
      </c>
      <c r="M4" s="366" t="s">
        <v>354</v>
      </c>
    </row>
    <row r="5" spans="2:13" ht="6" customHeight="1" thickBot="1" x14ac:dyDescent="0.3">
      <c r="B5" s="367"/>
      <c r="C5" s="367"/>
      <c r="D5" s="368"/>
      <c r="E5" s="368"/>
      <c r="F5" s="368"/>
      <c r="G5" s="368"/>
      <c r="H5" s="368"/>
      <c r="I5" s="368"/>
      <c r="J5" s="368"/>
      <c r="K5" s="369"/>
      <c r="L5" s="368"/>
      <c r="M5" s="368"/>
    </row>
    <row r="6" spans="2:13" ht="27.6" customHeight="1" thickBot="1" x14ac:dyDescent="0.3">
      <c r="B6" s="370"/>
      <c r="C6" s="370"/>
      <c r="D6" s="371" t="s">
        <v>355</v>
      </c>
      <c r="E6" s="371"/>
      <c r="F6" s="372">
        <f>SUM(F7:F8)</f>
        <v>531150998.38999999</v>
      </c>
      <c r="G6" s="373"/>
      <c r="H6" s="373"/>
      <c r="I6" s="373"/>
      <c r="J6" s="373"/>
      <c r="K6" s="373"/>
      <c r="L6" s="374"/>
      <c r="M6" s="374"/>
    </row>
    <row r="7" spans="2:13" ht="27.6" customHeight="1" thickTop="1" x14ac:dyDescent="0.25">
      <c r="B7" s="375">
        <v>1</v>
      </c>
      <c r="C7" s="376"/>
      <c r="D7" s="377" t="s">
        <v>356</v>
      </c>
      <c r="E7" s="378">
        <v>2000000000</v>
      </c>
      <c r="F7" s="378">
        <v>530550000</v>
      </c>
      <c r="G7" s="379" t="s">
        <v>357</v>
      </c>
      <c r="H7" s="379">
        <v>1.5</v>
      </c>
      <c r="I7" s="380">
        <v>42717</v>
      </c>
      <c r="J7" s="381">
        <v>12</v>
      </c>
      <c r="K7" s="380">
        <v>43081</v>
      </c>
      <c r="L7" s="382" t="s">
        <v>358</v>
      </c>
      <c r="M7" s="382"/>
    </row>
    <row r="8" spans="2:13" s="391" customFormat="1" ht="41.45" customHeight="1" thickBot="1" x14ac:dyDescent="0.3">
      <c r="B8" s="383">
        <v>2</v>
      </c>
      <c r="C8" s="384"/>
      <c r="D8" s="385" t="s">
        <v>359</v>
      </c>
      <c r="E8" s="386">
        <v>400000000</v>
      </c>
      <c r="F8" s="386">
        <v>600998.39</v>
      </c>
      <c r="G8" s="387" t="s">
        <v>360</v>
      </c>
      <c r="H8" s="387" t="s">
        <v>360</v>
      </c>
      <c r="I8" s="388">
        <v>42794</v>
      </c>
      <c r="J8" s="389">
        <v>70</v>
      </c>
      <c r="K8" s="388">
        <v>44803</v>
      </c>
      <c r="L8" s="390"/>
      <c r="M8" s="390"/>
    </row>
    <row r="9" spans="2:13" ht="27.6" customHeight="1" thickBot="1" x14ac:dyDescent="0.3">
      <c r="B9" s="392"/>
      <c r="C9" s="393"/>
      <c r="D9" s="371" t="s">
        <v>361</v>
      </c>
      <c r="E9" s="371"/>
      <c r="F9" s="372">
        <f>SUM(F10:F16)</f>
        <v>7237244104.5500002</v>
      </c>
      <c r="G9" s="373"/>
      <c r="H9" s="373"/>
      <c r="I9" s="373"/>
      <c r="J9" s="373"/>
      <c r="K9" s="373"/>
      <c r="L9" s="374"/>
      <c r="M9" s="374"/>
    </row>
    <row r="10" spans="2:13" ht="36.6" customHeight="1" thickTop="1" x14ac:dyDescent="0.25">
      <c r="B10" s="394">
        <v>1</v>
      </c>
      <c r="C10" s="395" t="s">
        <v>362</v>
      </c>
      <c r="D10" s="396" t="s">
        <v>363</v>
      </c>
      <c r="E10" s="397">
        <v>1947000000</v>
      </c>
      <c r="F10" s="397">
        <v>1533262500</v>
      </c>
      <c r="G10" s="398" t="s">
        <v>364</v>
      </c>
      <c r="H10" s="399">
        <v>1.35</v>
      </c>
      <c r="I10" s="400">
        <v>40893</v>
      </c>
      <c r="J10" s="401">
        <v>180</v>
      </c>
      <c r="K10" s="400">
        <v>46357</v>
      </c>
      <c r="L10" s="402" t="s">
        <v>365</v>
      </c>
      <c r="M10" s="402" t="s">
        <v>366</v>
      </c>
    </row>
    <row r="11" spans="2:13" ht="36" customHeight="1" x14ac:dyDescent="0.25">
      <c r="B11" s="394">
        <v>2</v>
      </c>
      <c r="C11" s="395" t="s">
        <v>362</v>
      </c>
      <c r="D11" s="396" t="s">
        <v>367</v>
      </c>
      <c r="E11" s="403">
        <v>1200000000</v>
      </c>
      <c r="F11" s="403">
        <v>1105181995.4100001</v>
      </c>
      <c r="G11" s="404">
        <v>0.09</v>
      </c>
      <c r="H11" s="405"/>
      <c r="I11" s="400">
        <v>41631</v>
      </c>
      <c r="J11" s="401">
        <v>179</v>
      </c>
      <c r="K11" s="400">
        <v>47092</v>
      </c>
      <c r="L11" s="402" t="s">
        <v>368</v>
      </c>
      <c r="M11" s="402" t="s">
        <v>366</v>
      </c>
    </row>
    <row r="12" spans="2:13" ht="25.15" customHeight="1" x14ac:dyDescent="0.25">
      <c r="B12" s="394">
        <v>4</v>
      </c>
      <c r="C12" s="395" t="s">
        <v>369</v>
      </c>
      <c r="D12" s="396" t="s">
        <v>248</v>
      </c>
      <c r="E12" s="403">
        <v>1392000000</v>
      </c>
      <c r="F12" s="403">
        <v>1229787825.72</v>
      </c>
      <c r="G12" s="406">
        <v>6.88E-2</v>
      </c>
      <c r="H12" s="399">
        <v>0.95</v>
      </c>
      <c r="I12" s="400">
        <v>41626</v>
      </c>
      <c r="J12" s="401">
        <v>179</v>
      </c>
      <c r="K12" s="400">
        <v>47061</v>
      </c>
      <c r="L12" s="402" t="s">
        <v>368</v>
      </c>
      <c r="M12" s="407" t="s">
        <v>370</v>
      </c>
    </row>
    <row r="13" spans="2:13" ht="25.15" customHeight="1" x14ac:dyDescent="0.25">
      <c r="B13" s="394">
        <v>5</v>
      </c>
      <c r="C13" s="395" t="s">
        <v>369</v>
      </c>
      <c r="D13" s="396" t="s">
        <v>371</v>
      </c>
      <c r="E13" s="403">
        <v>752805612.47000003</v>
      </c>
      <c r="F13" s="403">
        <v>0</v>
      </c>
      <c r="G13" s="406" t="s">
        <v>372</v>
      </c>
      <c r="H13" s="399"/>
      <c r="I13" s="400">
        <v>41865</v>
      </c>
      <c r="J13" s="401">
        <v>204</v>
      </c>
      <c r="K13" s="400">
        <v>48014</v>
      </c>
      <c r="L13" s="402" t="s">
        <v>373</v>
      </c>
      <c r="M13" s="402"/>
    </row>
    <row r="14" spans="2:13" ht="25.15" customHeight="1" x14ac:dyDescent="0.25">
      <c r="B14" s="394">
        <v>8</v>
      </c>
      <c r="C14" s="395"/>
      <c r="D14" s="396" t="s">
        <v>374</v>
      </c>
      <c r="E14" s="403">
        <v>1000000000</v>
      </c>
      <c r="F14" s="403">
        <v>1000000000</v>
      </c>
      <c r="G14" s="398" t="s">
        <v>357</v>
      </c>
      <c r="H14" s="399">
        <v>1.08</v>
      </c>
      <c r="I14" s="400">
        <v>42173</v>
      </c>
      <c r="J14" s="401">
        <v>240</v>
      </c>
      <c r="K14" s="400">
        <v>49490</v>
      </c>
      <c r="L14" s="402" t="s">
        <v>365</v>
      </c>
      <c r="M14" s="407" t="s">
        <v>375</v>
      </c>
    </row>
    <row r="15" spans="2:13" ht="26.45" customHeight="1" x14ac:dyDescent="0.25">
      <c r="B15" s="394">
        <v>9</v>
      </c>
      <c r="C15" s="395" t="s">
        <v>369</v>
      </c>
      <c r="D15" s="396" t="s">
        <v>376</v>
      </c>
      <c r="E15" s="403">
        <v>2400000000</v>
      </c>
      <c r="F15" s="403">
        <v>2369011783.4200001</v>
      </c>
      <c r="G15" s="406" t="s">
        <v>357</v>
      </c>
      <c r="H15" s="399">
        <v>0.79</v>
      </c>
      <c r="I15" s="400">
        <v>42299</v>
      </c>
      <c r="J15" s="401">
        <v>180</v>
      </c>
      <c r="K15" s="408">
        <v>47812</v>
      </c>
      <c r="L15" s="402" t="s">
        <v>365</v>
      </c>
      <c r="M15" s="407" t="s">
        <v>377</v>
      </c>
    </row>
    <row r="16" spans="2:13" ht="10.15" customHeight="1" thickBot="1" x14ac:dyDescent="0.3">
      <c r="B16" s="394"/>
      <c r="C16" s="395"/>
      <c r="D16" s="396"/>
      <c r="E16" s="403"/>
      <c r="F16" s="403"/>
      <c r="G16" s="406"/>
      <c r="H16" s="399"/>
      <c r="I16" s="400"/>
      <c r="J16" s="401"/>
      <c r="K16" s="408"/>
      <c r="L16" s="402"/>
      <c r="M16" s="402"/>
    </row>
    <row r="17" spans="2:13" ht="28.15" customHeight="1" thickBot="1" x14ac:dyDescent="0.3">
      <c r="B17" s="370"/>
      <c r="C17" s="370"/>
      <c r="D17" s="371" t="s">
        <v>378</v>
      </c>
      <c r="E17" s="371"/>
      <c r="F17" s="372">
        <f>SUM(F18:F23)</f>
        <v>3386971910</v>
      </c>
      <c r="G17" s="373"/>
      <c r="H17" s="373"/>
      <c r="I17" s="373"/>
      <c r="J17" s="373"/>
      <c r="K17" s="373"/>
      <c r="L17" s="374"/>
      <c r="M17" s="374"/>
    </row>
    <row r="18" spans="2:13" s="391" customFormat="1" ht="25.15" customHeight="1" thickTop="1" x14ac:dyDescent="0.25">
      <c r="B18" s="394">
        <v>1</v>
      </c>
      <c r="C18" s="395" t="s">
        <v>362</v>
      </c>
      <c r="D18" s="396" t="s">
        <v>379</v>
      </c>
      <c r="E18" s="397">
        <v>2082453349.8199999</v>
      </c>
      <c r="F18" s="397">
        <v>2031791335</v>
      </c>
      <c r="G18" s="399" t="s">
        <v>380</v>
      </c>
      <c r="H18" s="399">
        <v>0.68</v>
      </c>
      <c r="I18" s="400">
        <v>40709</v>
      </c>
      <c r="J18" s="401">
        <v>240</v>
      </c>
      <c r="K18" s="400">
        <v>48062</v>
      </c>
      <c r="L18" s="402" t="s">
        <v>365</v>
      </c>
      <c r="M18" s="402" t="s">
        <v>381</v>
      </c>
    </row>
    <row r="19" spans="2:13" s="391" customFormat="1" ht="25.15" customHeight="1" x14ac:dyDescent="0.25">
      <c r="B19" s="394">
        <v>2</v>
      </c>
      <c r="C19" s="395"/>
      <c r="D19" s="396" t="s">
        <v>382</v>
      </c>
      <c r="E19" s="397">
        <v>583918166</v>
      </c>
      <c r="F19" s="397">
        <v>562951130</v>
      </c>
      <c r="G19" s="399" t="s">
        <v>383</v>
      </c>
      <c r="H19" s="399">
        <v>1.1399999999999999</v>
      </c>
      <c r="I19" s="400">
        <v>41116</v>
      </c>
      <c r="J19" s="401">
        <v>240</v>
      </c>
      <c r="K19" s="400">
        <v>48492</v>
      </c>
      <c r="L19" s="402" t="s">
        <v>365</v>
      </c>
      <c r="M19" s="402"/>
    </row>
    <row r="20" spans="2:13" s="391" customFormat="1" ht="25.15" customHeight="1" x14ac:dyDescent="0.25">
      <c r="B20" s="394">
        <v>3</v>
      </c>
      <c r="C20" s="395"/>
      <c r="D20" s="396" t="s">
        <v>384</v>
      </c>
      <c r="E20" s="397">
        <v>316000000</v>
      </c>
      <c r="F20" s="397">
        <v>260526230</v>
      </c>
      <c r="G20" s="399" t="s">
        <v>385</v>
      </c>
      <c r="H20" s="399">
        <v>0.93</v>
      </c>
      <c r="I20" s="400">
        <v>41131</v>
      </c>
      <c r="J20" s="401">
        <v>240</v>
      </c>
      <c r="K20" s="400">
        <v>48547</v>
      </c>
      <c r="L20" s="402" t="s">
        <v>365</v>
      </c>
      <c r="M20" s="402"/>
    </row>
    <row r="21" spans="2:13" s="391" customFormat="1" ht="25.15" customHeight="1" x14ac:dyDescent="0.25">
      <c r="B21" s="394">
        <v>4</v>
      </c>
      <c r="C21" s="395"/>
      <c r="D21" s="396" t="s">
        <v>386</v>
      </c>
      <c r="E21" s="403">
        <v>300000000</v>
      </c>
      <c r="F21" s="403">
        <v>210927487</v>
      </c>
      <c r="G21" s="399" t="s">
        <v>387</v>
      </c>
      <c r="H21" s="399">
        <v>0.9</v>
      </c>
      <c r="I21" s="400">
        <v>41606</v>
      </c>
      <c r="J21" s="401">
        <v>240</v>
      </c>
      <c r="K21" s="400">
        <v>49048</v>
      </c>
      <c r="L21" s="402" t="s">
        <v>365</v>
      </c>
      <c r="M21" s="402"/>
    </row>
    <row r="22" spans="2:13" s="391" customFormat="1" ht="24.6" customHeight="1" x14ac:dyDescent="0.25">
      <c r="B22" s="409">
        <v>5</v>
      </c>
      <c r="C22" s="395" t="s">
        <v>362</v>
      </c>
      <c r="D22" s="396" t="s">
        <v>388</v>
      </c>
      <c r="E22" s="403">
        <v>405456000</v>
      </c>
      <c r="F22" s="403">
        <v>320775728</v>
      </c>
      <c r="G22" s="399" t="s">
        <v>389</v>
      </c>
      <c r="H22" s="399">
        <v>1.08</v>
      </c>
      <c r="I22" s="400">
        <v>42146</v>
      </c>
      <c r="J22" s="401">
        <v>240</v>
      </c>
      <c r="K22" s="400">
        <v>49608</v>
      </c>
      <c r="L22" s="402" t="s">
        <v>365</v>
      </c>
      <c r="M22" s="402"/>
    </row>
    <row r="23" spans="2:13" s="391" customFormat="1" ht="7.9" customHeight="1" thickBot="1" x14ac:dyDescent="0.3">
      <c r="B23" s="410"/>
      <c r="C23" s="411"/>
      <c r="D23" s="412"/>
      <c r="E23" s="413"/>
      <c r="F23" s="413"/>
      <c r="G23" s="414"/>
      <c r="H23" s="414"/>
      <c r="I23" s="415"/>
      <c r="J23" s="416"/>
      <c r="K23" s="415"/>
      <c r="L23" s="417"/>
      <c r="M23" s="417"/>
    </row>
    <row r="24" spans="2:13" ht="6" customHeight="1" thickTop="1" x14ac:dyDescent="0.25">
      <c r="C24" s="418"/>
      <c r="D24" s="419"/>
      <c r="E24" s="419"/>
      <c r="F24" s="419"/>
      <c r="G24" s="419"/>
      <c r="H24" s="419"/>
      <c r="I24" s="419"/>
      <c r="J24" s="419"/>
      <c r="K24" s="419"/>
      <c r="L24" s="419"/>
      <c r="M24" s="419"/>
    </row>
    <row r="25" spans="2:13" ht="15.6" customHeight="1" x14ac:dyDescent="0.25">
      <c r="B25" s="420" t="s">
        <v>390</v>
      </c>
      <c r="G25" s="419"/>
      <c r="H25" s="419"/>
      <c r="I25" s="419"/>
      <c r="J25" s="419"/>
      <c r="K25" s="419"/>
      <c r="L25" s="419"/>
      <c r="M25" s="419"/>
    </row>
    <row r="26" spans="2:13" ht="15.6" customHeight="1" x14ac:dyDescent="0.25">
      <c r="B26" s="422" t="s">
        <v>391</v>
      </c>
      <c r="E26" s="423"/>
    </row>
    <row r="27" spans="2:13" ht="30" customHeight="1" x14ac:dyDescent="0.25">
      <c r="B27" s="425" t="s">
        <v>392</v>
      </c>
      <c r="C27" s="425"/>
      <c r="D27" s="425"/>
      <c r="E27" s="425"/>
      <c r="F27" s="425"/>
      <c r="G27" s="425"/>
      <c r="H27" s="425"/>
      <c r="I27" s="425"/>
      <c r="J27" s="425"/>
      <c r="K27" s="425"/>
      <c r="L27" s="425"/>
      <c r="M27" s="425"/>
    </row>
    <row r="28" spans="2:13" x14ac:dyDescent="0.25">
      <c r="B28" s="420" t="s">
        <v>393</v>
      </c>
    </row>
    <row r="29" spans="2:13" x14ac:dyDescent="0.25">
      <c r="C29" s="362"/>
      <c r="D29" s="362"/>
      <c r="E29" s="362"/>
      <c r="F29" s="362"/>
    </row>
  </sheetData>
  <mergeCells count="6">
    <mergeCell ref="B1:M1"/>
    <mergeCell ref="B2:M2"/>
    <mergeCell ref="D6:E6"/>
    <mergeCell ref="D9:E9"/>
    <mergeCell ref="D17:E17"/>
    <mergeCell ref="B27:M27"/>
  </mergeCells>
  <pageMargins left="0.74803149606299213" right="0.74803149606299213" top="0.98425196850393704" bottom="0.98425196850393704" header="0.51181102362204722" footer="0.51181102362204722"/>
  <pageSetup scale="66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showGridLines="0" zoomScale="69" zoomScaleNormal="69" workbookViewId="0">
      <selection activeCell="D14" sqref="D14:D16"/>
    </sheetView>
  </sheetViews>
  <sheetFormatPr baseColWidth="10" defaultColWidth="11.5703125" defaultRowHeight="12.75" x14ac:dyDescent="0.2"/>
  <cols>
    <col min="1" max="1" width="1.7109375" style="427" customWidth="1"/>
    <col min="2" max="2" width="16.7109375" style="427" customWidth="1"/>
    <col min="3" max="3" width="13.7109375" style="427" customWidth="1"/>
    <col min="4" max="4" width="10.42578125" style="427" customWidth="1"/>
    <col min="5" max="5" width="18.42578125" style="427" customWidth="1"/>
    <col min="6" max="6" width="15.7109375" style="427" customWidth="1"/>
    <col min="7" max="7" width="11.5703125" style="427" customWidth="1"/>
    <col min="8" max="8" width="13.28515625" style="427" customWidth="1"/>
    <col min="9" max="9" width="3.140625" style="427" customWidth="1"/>
    <col min="10" max="16384" width="11.5703125" style="427"/>
  </cols>
  <sheetData>
    <row r="2" spans="2:9" ht="20.25" x14ac:dyDescent="0.2">
      <c r="B2" s="426"/>
      <c r="C2" s="426"/>
      <c r="D2" s="426"/>
      <c r="E2" s="426"/>
      <c r="F2" s="426"/>
      <c r="G2" s="426"/>
      <c r="H2" s="426"/>
      <c r="I2" s="426"/>
    </row>
    <row r="3" spans="2:9" ht="18" x14ac:dyDescent="0.2">
      <c r="B3" s="428"/>
      <c r="C3" s="428"/>
      <c r="D3" s="428"/>
      <c r="E3" s="428"/>
      <c r="F3" s="428"/>
      <c r="G3" s="428"/>
      <c r="H3" s="428"/>
      <c r="I3" s="428"/>
    </row>
    <row r="4" spans="2:9" ht="15" x14ac:dyDescent="0.2">
      <c r="B4" s="429"/>
      <c r="C4" s="429"/>
      <c r="D4" s="429"/>
      <c r="E4" s="429"/>
      <c r="F4" s="429"/>
      <c r="G4" s="429"/>
      <c r="H4" s="429"/>
      <c r="I4" s="429"/>
    </row>
    <row r="5" spans="2:9" ht="15.6" customHeight="1" thickBot="1" x14ac:dyDescent="0.25">
      <c r="B5" s="430" t="s">
        <v>394</v>
      </c>
      <c r="C5" s="430"/>
      <c r="D5" s="430"/>
      <c r="E5" s="430"/>
      <c r="F5" s="430"/>
      <c r="G5" s="430"/>
      <c r="H5" s="430"/>
      <c r="I5" s="431"/>
    </row>
    <row r="6" spans="2:9" ht="13.15" customHeight="1" thickTop="1" x14ac:dyDescent="0.2">
      <c r="B6" s="432" t="s">
        <v>395</v>
      </c>
      <c r="C6" s="432" t="s">
        <v>396</v>
      </c>
      <c r="D6" s="432" t="s">
        <v>397</v>
      </c>
      <c r="E6" s="432" t="s">
        <v>398</v>
      </c>
      <c r="F6" s="432" t="s">
        <v>399</v>
      </c>
      <c r="G6" s="432" t="s">
        <v>400</v>
      </c>
      <c r="H6" s="432" t="s">
        <v>401</v>
      </c>
      <c r="I6" s="21"/>
    </row>
    <row r="7" spans="2:9" ht="18" customHeight="1" x14ac:dyDescent="0.2">
      <c r="B7" s="433"/>
      <c r="C7" s="433"/>
      <c r="D7" s="433"/>
      <c r="E7" s="433"/>
      <c r="F7" s="433"/>
      <c r="G7" s="433"/>
      <c r="H7" s="433"/>
      <c r="I7" s="21"/>
    </row>
    <row r="8" spans="2:9" ht="15" customHeight="1" thickBot="1" x14ac:dyDescent="0.25">
      <c r="B8" s="434"/>
      <c r="C8" s="434"/>
      <c r="D8" s="434"/>
      <c r="E8" s="434"/>
      <c r="F8" s="434"/>
      <c r="G8" s="434"/>
      <c r="H8" s="434"/>
      <c r="I8" s="21"/>
    </row>
    <row r="9" spans="2:9" ht="7.15" customHeight="1" thickTop="1" x14ac:dyDescent="0.2">
      <c r="B9" s="435"/>
      <c r="C9" s="435"/>
      <c r="D9" s="436"/>
      <c r="E9" s="437"/>
      <c r="F9" s="437"/>
      <c r="G9" s="437"/>
      <c r="H9" s="437"/>
      <c r="I9" s="21"/>
    </row>
    <row r="10" spans="2:9" ht="7.15" customHeight="1" x14ac:dyDescent="0.2">
      <c r="B10" s="438" t="s">
        <v>402</v>
      </c>
      <c r="C10" s="438" t="s">
        <v>403</v>
      </c>
      <c r="D10" s="439" t="s">
        <v>404</v>
      </c>
      <c r="E10" s="440" t="s">
        <v>405</v>
      </c>
      <c r="F10" s="441" t="s">
        <v>406</v>
      </c>
      <c r="G10" s="442">
        <v>42522</v>
      </c>
      <c r="H10" s="443">
        <v>43619</v>
      </c>
      <c r="I10" s="21"/>
    </row>
    <row r="11" spans="2:9" ht="26.45" customHeight="1" x14ac:dyDescent="0.2">
      <c r="B11" s="444"/>
      <c r="C11" s="444"/>
      <c r="D11" s="445"/>
      <c r="E11" s="446"/>
      <c r="F11" s="446"/>
      <c r="G11" s="447"/>
      <c r="H11" s="448"/>
      <c r="I11" s="21"/>
    </row>
    <row r="12" spans="2:9" ht="9.6" customHeight="1" x14ac:dyDescent="0.2">
      <c r="B12" s="444"/>
      <c r="C12" s="444"/>
      <c r="D12" s="445"/>
      <c r="E12" s="446"/>
      <c r="F12" s="446"/>
      <c r="G12" s="447"/>
      <c r="H12" s="448"/>
      <c r="I12" s="21"/>
    </row>
    <row r="13" spans="2:9" ht="2.4500000000000002" customHeight="1" x14ac:dyDescent="0.2">
      <c r="B13" s="449"/>
      <c r="C13" s="449"/>
      <c r="D13" s="450"/>
      <c r="E13" s="451"/>
      <c r="F13" s="451"/>
      <c r="G13" s="452"/>
      <c r="H13" s="453"/>
      <c r="I13" s="21"/>
    </row>
    <row r="14" spans="2:9" ht="12.6" customHeight="1" x14ac:dyDescent="0.2">
      <c r="B14" s="438" t="s">
        <v>407</v>
      </c>
      <c r="C14" s="438" t="s">
        <v>408</v>
      </c>
      <c r="D14" s="439" t="s">
        <v>409</v>
      </c>
      <c r="E14" s="454" t="s">
        <v>410</v>
      </c>
      <c r="F14" s="454" t="s">
        <v>411</v>
      </c>
      <c r="G14" s="442">
        <v>42186</v>
      </c>
      <c r="H14" s="442">
        <v>42916</v>
      </c>
      <c r="I14" s="21"/>
    </row>
    <row r="15" spans="2:9" ht="24.6" customHeight="1" x14ac:dyDescent="0.2">
      <c r="B15" s="444"/>
      <c r="C15" s="444"/>
      <c r="D15" s="445"/>
      <c r="E15" s="455"/>
      <c r="F15" s="455"/>
      <c r="G15" s="447"/>
      <c r="H15" s="447"/>
    </row>
    <row r="16" spans="2:9" ht="7.9" customHeight="1" x14ac:dyDescent="0.2">
      <c r="B16" s="449"/>
      <c r="C16" s="449"/>
      <c r="D16" s="450"/>
      <c r="E16" s="456"/>
      <c r="F16" s="456"/>
      <c r="G16" s="452"/>
      <c r="H16" s="452"/>
    </row>
    <row r="17" spans="2:8" ht="9.6" customHeight="1" x14ac:dyDescent="0.2">
      <c r="B17" s="444" t="s">
        <v>412</v>
      </c>
      <c r="C17" s="444" t="s">
        <v>413</v>
      </c>
      <c r="D17" s="445" t="s">
        <v>404</v>
      </c>
      <c r="E17" s="455" t="s">
        <v>414</v>
      </c>
      <c r="F17" s="457" t="s">
        <v>415</v>
      </c>
      <c r="G17" s="447">
        <v>42431</v>
      </c>
      <c r="H17" s="448">
        <v>43159</v>
      </c>
    </row>
    <row r="18" spans="2:8" x14ac:dyDescent="0.2">
      <c r="B18" s="444"/>
      <c r="C18" s="444"/>
      <c r="D18" s="445"/>
      <c r="E18" s="455"/>
      <c r="F18" s="446"/>
      <c r="G18" s="447"/>
      <c r="H18" s="448"/>
    </row>
    <row r="19" spans="2:8" ht="10.9" customHeight="1" x14ac:dyDescent="0.2">
      <c r="B19" s="449"/>
      <c r="C19" s="449"/>
      <c r="D19" s="450"/>
      <c r="E19" s="456"/>
      <c r="F19" s="451"/>
      <c r="G19" s="452"/>
      <c r="H19" s="453"/>
    </row>
  </sheetData>
  <mergeCells count="32">
    <mergeCell ref="H14:H16"/>
    <mergeCell ref="B17:B19"/>
    <mergeCell ref="C17:C19"/>
    <mergeCell ref="D17:D19"/>
    <mergeCell ref="E17:E19"/>
    <mergeCell ref="F17:F19"/>
    <mergeCell ref="G17:G19"/>
    <mergeCell ref="H17:H19"/>
    <mergeCell ref="B14:B16"/>
    <mergeCell ref="C14:C16"/>
    <mergeCell ref="D14:D16"/>
    <mergeCell ref="E14:E16"/>
    <mergeCell ref="F14:F16"/>
    <mergeCell ref="G14:G16"/>
    <mergeCell ref="H6:H8"/>
    <mergeCell ref="B10:B13"/>
    <mergeCell ref="C10:C13"/>
    <mergeCell ref="D10:D13"/>
    <mergeCell ref="E10:E13"/>
    <mergeCell ref="F10:F13"/>
    <mergeCell ref="G10:G13"/>
    <mergeCell ref="H10:H13"/>
    <mergeCell ref="B2:I2"/>
    <mergeCell ref="B3:I3"/>
    <mergeCell ref="B4:I4"/>
    <mergeCell ref="B5:H5"/>
    <mergeCell ref="B6:B8"/>
    <mergeCell ref="C6:C8"/>
    <mergeCell ref="D6:D8"/>
    <mergeCell ref="E6:E8"/>
    <mergeCell ref="F6:F8"/>
    <mergeCell ref="G6:G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4"/>
  <sheetViews>
    <sheetView showGridLines="0" zoomScale="40" zoomScaleNormal="40" workbookViewId="0">
      <selection sqref="A1:E1"/>
    </sheetView>
  </sheetViews>
  <sheetFormatPr baseColWidth="10" defaultRowHeight="14.25" x14ac:dyDescent="0.2"/>
  <cols>
    <col min="1" max="1" width="0.7109375" style="459" customWidth="1"/>
    <col min="2" max="2" width="1.5703125" style="459" customWidth="1"/>
    <col min="3" max="3" width="0.7109375" style="459" customWidth="1"/>
    <col min="4" max="4" width="29.140625" style="459" customWidth="1"/>
    <col min="5" max="5" width="13.42578125" style="459" customWidth="1"/>
    <col min="6" max="6" width="2.140625" style="459" customWidth="1"/>
    <col min="7" max="7" width="3.5703125" style="459" customWidth="1"/>
    <col min="8" max="8" width="1.140625" style="459" customWidth="1"/>
    <col min="9" max="9" width="21.5703125" style="459" customWidth="1"/>
    <col min="10" max="10" width="18.28515625" style="459" customWidth="1"/>
    <col min="11" max="11" width="2" style="459" customWidth="1"/>
    <col min="12" max="12" width="1.28515625" style="459" customWidth="1"/>
    <col min="13" max="13" width="1.42578125" style="459" customWidth="1"/>
    <col min="14" max="14" width="8.28515625" style="459" customWidth="1"/>
    <col min="15" max="15" width="16.7109375" style="459" customWidth="1"/>
    <col min="16" max="16" width="0.7109375" style="459" customWidth="1"/>
    <col min="17" max="17" width="0.85546875" style="459" customWidth="1"/>
    <col min="18" max="18" width="12.140625" style="459" customWidth="1"/>
    <col min="19" max="19" width="1.5703125" style="459" customWidth="1"/>
    <col min="20" max="20" width="1" style="459" customWidth="1"/>
    <col min="21" max="21" width="1.140625" style="460" customWidth="1"/>
    <col min="22" max="22" width="18.28515625" style="459" customWidth="1"/>
    <col min="23" max="23" width="14.28515625" style="459" customWidth="1"/>
    <col min="24" max="24" width="12.140625" style="459" customWidth="1"/>
    <col min="25" max="26" width="13.28515625" style="459" customWidth="1"/>
    <col min="27" max="27" width="13.42578125" style="459" customWidth="1"/>
    <col min="28" max="28" width="1" style="459" customWidth="1"/>
    <col min="29" max="29" width="1.28515625" style="459" customWidth="1"/>
    <col min="30" max="30" width="6.7109375" style="459" customWidth="1"/>
    <col min="31" max="31" width="1.7109375" style="459" customWidth="1"/>
    <col min="32" max="32" width="1.85546875" style="459" customWidth="1"/>
    <col min="33" max="33" width="20.85546875" style="459" customWidth="1"/>
    <col min="34" max="34" width="16.28515625" style="459" customWidth="1"/>
    <col min="35" max="36" width="16.140625" style="459" customWidth="1"/>
    <col min="37" max="37" width="11.42578125" style="460"/>
    <col min="38" max="38" width="16.7109375" style="460" bestFit="1" customWidth="1"/>
    <col min="39" max="39" width="11.42578125" style="460"/>
    <col min="40" max="221" width="11.42578125" style="459"/>
    <col min="222" max="222" width="0.7109375" style="459" customWidth="1"/>
    <col min="223" max="224" width="1.5703125" style="459" customWidth="1"/>
    <col min="225" max="225" width="16.42578125" style="459" customWidth="1"/>
    <col min="226" max="228" width="10.42578125" style="459" customWidth="1"/>
    <col min="229" max="229" width="8.7109375" style="459" customWidth="1"/>
    <col min="230" max="230" width="0.7109375" style="459" customWidth="1"/>
    <col min="231" max="231" width="3.140625" style="459" customWidth="1"/>
    <col min="232" max="232" width="1.140625" style="459" customWidth="1"/>
    <col min="233" max="233" width="18" style="459" customWidth="1"/>
    <col min="234" max="234" width="9.42578125" style="459" customWidth="1"/>
    <col min="235" max="235" width="8.7109375" style="459" customWidth="1"/>
    <col min="236" max="236" width="9.28515625" style="459" customWidth="1"/>
    <col min="237" max="237" width="10.140625" style="459" customWidth="1"/>
    <col min="238" max="238" width="5.140625" style="459" customWidth="1"/>
    <col min="239" max="239" width="10.140625" style="459" customWidth="1"/>
    <col min="240" max="240" width="6.42578125" style="459" customWidth="1"/>
    <col min="241" max="241" width="11.42578125" style="459"/>
    <col min="242" max="242" width="1.28515625" style="459" customWidth="1"/>
    <col min="243" max="243" width="1.42578125" style="459" customWidth="1"/>
    <col min="244" max="244" width="8.28515625" style="459" customWidth="1"/>
    <col min="245" max="245" width="11.42578125" style="459"/>
    <col min="246" max="247" width="10.7109375" style="459" customWidth="1"/>
    <col min="248" max="248" width="10.28515625" style="459" customWidth="1"/>
    <col min="249" max="249" width="11.28515625" style="459" customWidth="1"/>
    <col min="250" max="250" width="7.7109375" style="459" customWidth="1"/>
    <col min="251" max="251" width="10.140625" style="459" customWidth="1"/>
    <col min="252" max="252" width="6.5703125" style="459" customWidth="1"/>
    <col min="253" max="253" width="1.140625" style="459" customWidth="1"/>
    <col min="254" max="254" width="24.5703125" style="459" customWidth="1"/>
    <col min="255" max="255" width="9.85546875" style="459" customWidth="1"/>
    <col min="256" max="256" width="10.7109375" style="459" customWidth="1"/>
    <col min="257" max="257" width="10.85546875" style="459" customWidth="1"/>
    <col min="258" max="258" width="11.140625" style="459" customWidth="1"/>
    <col min="259" max="259" width="9.85546875" style="459" customWidth="1"/>
    <col min="260" max="260" width="1" style="459" customWidth="1"/>
    <col min="261" max="261" width="16.5703125" style="459" customWidth="1"/>
    <col min="262" max="262" width="0.5703125" style="459" customWidth="1"/>
    <col min="263" max="263" width="0.7109375" style="459" customWidth="1"/>
    <col min="264" max="264" width="27.85546875" style="459" customWidth="1"/>
    <col min="265" max="265" width="0.85546875" style="459" customWidth="1"/>
    <col min="266" max="266" width="27.42578125" style="459" customWidth="1"/>
    <col min="267" max="267" width="14.7109375" style="459" customWidth="1"/>
    <col min="268" max="268" width="0.42578125" style="459" customWidth="1"/>
    <col min="269" max="269" width="0.7109375" style="459" customWidth="1"/>
    <col min="270" max="270" width="21.7109375" style="459" customWidth="1"/>
    <col min="271" max="271" width="1.28515625" style="459" customWidth="1"/>
    <col min="272" max="272" width="21.140625" style="459" customWidth="1"/>
    <col min="273" max="477" width="11.42578125" style="459"/>
    <col min="478" max="478" width="0.7109375" style="459" customWidth="1"/>
    <col min="479" max="480" width="1.5703125" style="459" customWidth="1"/>
    <col min="481" max="481" width="16.42578125" style="459" customWidth="1"/>
    <col min="482" max="484" width="10.42578125" style="459" customWidth="1"/>
    <col min="485" max="485" width="8.7109375" style="459" customWidth="1"/>
    <col min="486" max="486" width="0.7109375" style="459" customWidth="1"/>
    <col min="487" max="487" width="3.140625" style="459" customWidth="1"/>
    <col min="488" max="488" width="1.140625" style="459" customWidth="1"/>
    <col min="489" max="489" width="18" style="459" customWidth="1"/>
    <col min="490" max="490" width="9.42578125" style="459" customWidth="1"/>
    <col min="491" max="491" width="8.7109375" style="459" customWidth="1"/>
    <col min="492" max="492" width="9.28515625" style="459" customWidth="1"/>
    <col min="493" max="493" width="10.140625" style="459" customWidth="1"/>
    <col min="494" max="494" width="5.140625" style="459" customWidth="1"/>
    <col min="495" max="495" width="10.140625" style="459" customWidth="1"/>
    <col min="496" max="496" width="6.42578125" style="459" customWidth="1"/>
    <col min="497" max="497" width="11.42578125" style="459"/>
    <col min="498" max="498" width="1.28515625" style="459" customWidth="1"/>
    <col min="499" max="499" width="1.42578125" style="459" customWidth="1"/>
    <col min="500" max="500" width="8.28515625" style="459" customWidth="1"/>
    <col min="501" max="501" width="11.42578125" style="459"/>
    <col min="502" max="503" width="10.7109375" style="459" customWidth="1"/>
    <col min="504" max="504" width="10.28515625" style="459" customWidth="1"/>
    <col min="505" max="505" width="11.28515625" style="459" customWidth="1"/>
    <col min="506" max="506" width="7.7109375" style="459" customWidth="1"/>
    <col min="507" max="507" width="10.140625" style="459" customWidth="1"/>
    <col min="508" max="508" width="6.5703125" style="459" customWidth="1"/>
    <col min="509" max="509" width="1.140625" style="459" customWidth="1"/>
    <col min="510" max="510" width="24.5703125" style="459" customWidth="1"/>
    <col min="511" max="511" width="9.85546875" style="459" customWidth="1"/>
    <col min="512" max="512" width="10.7109375" style="459" customWidth="1"/>
    <col min="513" max="513" width="10.85546875" style="459" customWidth="1"/>
    <col min="514" max="514" width="11.140625" style="459" customWidth="1"/>
    <col min="515" max="515" width="9.85546875" style="459" customWidth="1"/>
    <col min="516" max="516" width="1" style="459" customWidth="1"/>
    <col min="517" max="517" width="16.5703125" style="459" customWidth="1"/>
    <col min="518" max="518" width="0.5703125" style="459" customWidth="1"/>
    <col min="519" max="519" width="0.7109375" style="459" customWidth="1"/>
    <col min="520" max="520" width="27.85546875" style="459" customWidth="1"/>
    <col min="521" max="521" width="0.85546875" style="459" customWidth="1"/>
    <col min="522" max="522" width="27.42578125" style="459" customWidth="1"/>
    <col min="523" max="523" width="14.7109375" style="459" customWidth="1"/>
    <col min="524" max="524" width="0.42578125" style="459" customWidth="1"/>
    <col min="525" max="525" width="0.7109375" style="459" customWidth="1"/>
    <col min="526" max="526" width="21.7109375" style="459" customWidth="1"/>
    <col min="527" max="527" width="1.28515625" style="459" customWidth="1"/>
    <col min="528" max="528" width="21.140625" style="459" customWidth="1"/>
    <col min="529" max="733" width="11.42578125" style="459"/>
    <col min="734" max="734" width="0.7109375" style="459" customWidth="1"/>
    <col min="735" max="736" width="1.5703125" style="459" customWidth="1"/>
    <col min="737" max="737" width="16.42578125" style="459" customWidth="1"/>
    <col min="738" max="740" width="10.42578125" style="459" customWidth="1"/>
    <col min="741" max="741" width="8.7109375" style="459" customWidth="1"/>
    <col min="742" max="742" width="0.7109375" style="459" customWidth="1"/>
    <col min="743" max="743" width="3.140625" style="459" customWidth="1"/>
    <col min="744" max="744" width="1.140625" style="459" customWidth="1"/>
    <col min="745" max="745" width="18" style="459" customWidth="1"/>
    <col min="746" max="746" width="9.42578125" style="459" customWidth="1"/>
    <col min="747" max="747" width="8.7109375" style="459" customWidth="1"/>
    <col min="748" max="748" width="9.28515625" style="459" customWidth="1"/>
    <col min="749" max="749" width="10.140625" style="459" customWidth="1"/>
    <col min="750" max="750" width="5.140625" style="459" customWidth="1"/>
    <col min="751" max="751" width="10.140625" style="459" customWidth="1"/>
    <col min="752" max="752" width="6.42578125" style="459" customWidth="1"/>
    <col min="753" max="753" width="11.42578125" style="459"/>
    <col min="754" max="754" width="1.28515625" style="459" customWidth="1"/>
    <col min="755" max="755" width="1.42578125" style="459" customWidth="1"/>
    <col min="756" max="756" width="8.28515625" style="459" customWidth="1"/>
    <col min="757" max="757" width="11.42578125" style="459"/>
    <col min="758" max="759" width="10.7109375" style="459" customWidth="1"/>
    <col min="760" max="760" width="10.28515625" style="459" customWidth="1"/>
    <col min="761" max="761" width="11.28515625" style="459" customWidth="1"/>
    <col min="762" max="762" width="7.7109375" style="459" customWidth="1"/>
    <col min="763" max="763" width="10.140625" style="459" customWidth="1"/>
    <col min="764" max="764" width="6.5703125" style="459" customWidth="1"/>
    <col min="765" max="765" width="1.140625" style="459" customWidth="1"/>
    <col min="766" max="766" width="24.5703125" style="459" customWidth="1"/>
    <col min="767" max="767" width="9.85546875" style="459" customWidth="1"/>
    <col min="768" max="768" width="10.7109375" style="459" customWidth="1"/>
    <col min="769" max="769" width="10.85546875" style="459" customWidth="1"/>
    <col min="770" max="770" width="11.140625" style="459" customWidth="1"/>
    <col min="771" max="771" width="9.85546875" style="459" customWidth="1"/>
    <col min="772" max="772" width="1" style="459" customWidth="1"/>
    <col min="773" max="773" width="16.5703125" style="459" customWidth="1"/>
    <col min="774" max="774" width="0.5703125" style="459" customWidth="1"/>
    <col min="775" max="775" width="0.7109375" style="459" customWidth="1"/>
    <col min="776" max="776" width="27.85546875" style="459" customWidth="1"/>
    <col min="777" max="777" width="0.85546875" style="459" customWidth="1"/>
    <col min="778" max="778" width="27.42578125" style="459" customWidth="1"/>
    <col min="779" max="779" width="14.7109375" style="459" customWidth="1"/>
    <col min="780" max="780" width="0.42578125" style="459" customWidth="1"/>
    <col min="781" max="781" width="0.7109375" style="459" customWidth="1"/>
    <col min="782" max="782" width="21.7109375" style="459" customWidth="1"/>
    <col min="783" max="783" width="1.28515625" style="459" customWidth="1"/>
    <col min="784" max="784" width="21.140625" style="459" customWidth="1"/>
    <col min="785" max="989" width="11.42578125" style="459"/>
    <col min="990" max="990" width="0.7109375" style="459" customWidth="1"/>
    <col min="991" max="992" width="1.5703125" style="459" customWidth="1"/>
    <col min="993" max="993" width="16.42578125" style="459" customWidth="1"/>
    <col min="994" max="996" width="10.42578125" style="459" customWidth="1"/>
    <col min="997" max="997" width="8.7109375" style="459" customWidth="1"/>
    <col min="998" max="998" width="0.7109375" style="459" customWidth="1"/>
    <col min="999" max="999" width="3.140625" style="459" customWidth="1"/>
    <col min="1000" max="1000" width="1.140625" style="459" customWidth="1"/>
    <col min="1001" max="1001" width="18" style="459" customWidth="1"/>
    <col min="1002" max="1002" width="9.42578125" style="459" customWidth="1"/>
    <col min="1003" max="1003" width="8.7109375" style="459" customWidth="1"/>
    <col min="1004" max="1004" width="9.28515625" style="459" customWidth="1"/>
    <col min="1005" max="1005" width="10.140625" style="459" customWidth="1"/>
    <col min="1006" max="1006" width="5.140625" style="459" customWidth="1"/>
    <col min="1007" max="1007" width="10.140625" style="459" customWidth="1"/>
    <col min="1008" max="1008" width="6.42578125" style="459" customWidth="1"/>
    <col min="1009" max="1009" width="11.42578125" style="459"/>
    <col min="1010" max="1010" width="1.28515625" style="459" customWidth="1"/>
    <col min="1011" max="1011" width="1.42578125" style="459" customWidth="1"/>
    <col min="1012" max="1012" width="8.28515625" style="459" customWidth="1"/>
    <col min="1013" max="1013" width="11.42578125" style="459"/>
    <col min="1014" max="1015" width="10.7109375" style="459" customWidth="1"/>
    <col min="1016" max="1016" width="10.28515625" style="459" customWidth="1"/>
    <col min="1017" max="1017" width="11.28515625" style="459" customWidth="1"/>
    <col min="1018" max="1018" width="7.7109375" style="459" customWidth="1"/>
    <col min="1019" max="1019" width="10.140625" style="459" customWidth="1"/>
    <col min="1020" max="1020" width="6.5703125" style="459" customWidth="1"/>
    <col min="1021" max="1021" width="1.140625" style="459" customWidth="1"/>
    <col min="1022" max="1022" width="24.5703125" style="459" customWidth="1"/>
    <col min="1023" max="1023" width="9.85546875" style="459" customWidth="1"/>
    <col min="1024" max="1024" width="10.7109375" style="459" customWidth="1"/>
    <col min="1025" max="1025" width="10.85546875" style="459" customWidth="1"/>
    <col min="1026" max="1026" width="11.140625" style="459" customWidth="1"/>
    <col min="1027" max="1027" width="9.85546875" style="459" customWidth="1"/>
    <col min="1028" max="1028" width="1" style="459" customWidth="1"/>
    <col min="1029" max="1029" width="16.5703125" style="459" customWidth="1"/>
    <col min="1030" max="1030" width="0.5703125" style="459" customWidth="1"/>
    <col min="1031" max="1031" width="0.7109375" style="459" customWidth="1"/>
    <col min="1032" max="1032" width="27.85546875" style="459" customWidth="1"/>
    <col min="1033" max="1033" width="0.85546875" style="459" customWidth="1"/>
    <col min="1034" max="1034" width="27.42578125" style="459" customWidth="1"/>
    <col min="1035" max="1035" width="14.7109375" style="459" customWidth="1"/>
    <col min="1036" max="1036" width="0.42578125" style="459" customWidth="1"/>
    <col min="1037" max="1037" width="0.7109375" style="459" customWidth="1"/>
    <col min="1038" max="1038" width="21.7109375" style="459" customWidth="1"/>
    <col min="1039" max="1039" width="1.28515625" style="459" customWidth="1"/>
    <col min="1040" max="1040" width="21.140625" style="459" customWidth="1"/>
    <col min="1041" max="1245" width="11.42578125" style="459"/>
    <col min="1246" max="1246" width="0.7109375" style="459" customWidth="1"/>
    <col min="1247" max="1248" width="1.5703125" style="459" customWidth="1"/>
    <col min="1249" max="1249" width="16.42578125" style="459" customWidth="1"/>
    <col min="1250" max="1252" width="10.42578125" style="459" customWidth="1"/>
    <col min="1253" max="1253" width="8.7109375" style="459" customWidth="1"/>
    <col min="1254" max="1254" width="0.7109375" style="459" customWidth="1"/>
    <col min="1255" max="1255" width="3.140625" style="459" customWidth="1"/>
    <col min="1256" max="1256" width="1.140625" style="459" customWidth="1"/>
    <col min="1257" max="1257" width="18" style="459" customWidth="1"/>
    <col min="1258" max="1258" width="9.42578125" style="459" customWidth="1"/>
    <col min="1259" max="1259" width="8.7109375" style="459" customWidth="1"/>
    <col min="1260" max="1260" width="9.28515625" style="459" customWidth="1"/>
    <col min="1261" max="1261" width="10.140625" style="459" customWidth="1"/>
    <col min="1262" max="1262" width="5.140625" style="459" customWidth="1"/>
    <col min="1263" max="1263" width="10.140625" style="459" customWidth="1"/>
    <col min="1264" max="1264" width="6.42578125" style="459" customWidth="1"/>
    <col min="1265" max="1265" width="11.42578125" style="459"/>
    <col min="1266" max="1266" width="1.28515625" style="459" customWidth="1"/>
    <col min="1267" max="1267" width="1.42578125" style="459" customWidth="1"/>
    <col min="1268" max="1268" width="8.28515625" style="459" customWidth="1"/>
    <col min="1269" max="1269" width="11.42578125" style="459"/>
    <col min="1270" max="1271" width="10.7109375" style="459" customWidth="1"/>
    <col min="1272" max="1272" width="10.28515625" style="459" customWidth="1"/>
    <col min="1273" max="1273" width="11.28515625" style="459" customWidth="1"/>
    <col min="1274" max="1274" width="7.7109375" style="459" customWidth="1"/>
    <col min="1275" max="1275" width="10.140625" style="459" customWidth="1"/>
    <col min="1276" max="1276" width="6.5703125" style="459" customWidth="1"/>
    <col min="1277" max="1277" width="1.140625" style="459" customWidth="1"/>
    <col min="1278" max="1278" width="24.5703125" style="459" customWidth="1"/>
    <col min="1279" max="1279" width="9.85546875" style="459" customWidth="1"/>
    <col min="1280" max="1280" width="10.7109375" style="459" customWidth="1"/>
    <col min="1281" max="1281" width="10.85546875" style="459" customWidth="1"/>
    <col min="1282" max="1282" width="11.140625" style="459" customWidth="1"/>
    <col min="1283" max="1283" width="9.85546875" style="459" customWidth="1"/>
    <col min="1284" max="1284" width="1" style="459" customWidth="1"/>
    <col min="1285" max="1285" width="16.5703125" style="459" customWidth="1"/>
    <col min="1286" max="1286" width="0.5703125" style="459" customWidth="1"/>
    <col min="1287" max="1287" width="0.7109375" style="459" customWidth="1"/>
    <col min="1288" max="1288" width="27.85546875" style="459" customWidth="1"/>
    <col min="1289" max="1289" width="0.85546875" style="459" customWidth="1"/>
    <col min="1290" max="1290" width="27.42578125" style="459" customWidth="1"/>
    <col min="1291" max="1291" width="14.7109375" style="459" customWidth="1"/>
    <col min="1292" max="1292" width="0.42578125" style="459" customWidth="1"/>
    <col min="1293" max="1293" width="0.7109375" style="459" customWidth="1"/>
    <col min="1294" max="1294" width="21.7109375" style="459" customWidth="1"/>
    <col min="1295" max="1295" width="1.28515625" style="459" customWidth="1"/>
    <col min="1296" max="1296" width="21.140625" style="459" customWidth="1"/>
    <col min="1297" max="1501" width="11.42578125" style="459"/>
    <col min="1502" max="1502" width="0.7109375" style="459" customWidth="1"/>
    <col min="1503" max="1504" width="1.5703125" style="459" customWidth="1"/>
    <col min="1505" max="1505" width="16.42578125" style="459" customWidth="1"/>
    <col min="1506" max="1508" width="10.42578125" style="459" customWidth="1"/>
    <col min="1509" max="1509" width="8.7109375" style="459" customWidth="1"/>
    <col min="1510" max="1510" width="0.7109375" style="459" customWidth="1"/>
    <col min="1511" max="1511" width="3.140625" style="459" customWidth="1"/>
    <col min="1512" max="1512" width="1.140625" style="459" customWidth="1"/>
    <col min="1513" max="1513" width="18" style="459" customWidth="1"/>
    <col min="1514" max="1514" width="9.42578125" style="459" customWidth="1"/>
    <col min="1515" max="1515" width="8.7109375" style="459" customWidth="1"/>
    <col min="1516" max="1516" width="9.28515625" style="459" customWidth="1"/>
    <col min="1517" max="1517" width="10.140625" style="459" customWidth="1"/>
    <col min="1518" max="1518" width="5.140625" style="459" customWidth="1"/>
    <col min="1519" max="1519" width="10.140625" style="459" customWidth="1"/>
    <col min="1520" max="1520" width="6.42578125" style="459" customWidth="1"/>
    <col min="1521" max="1521" width="11.42578125" style="459"/>
    <col min="1522" max="1522" width="1.28515625" style="459" customWidth="1"/>
    <col min="1523" max="1523" width="1.42578125" style="459" customWidth="1"/>
    <col min="1524" max="1524" width="8.28515625" style="459" customWidth="1"/>
    <col min="1525" max="1525" width="11.42578125" style="459"/>
    <col min="1526" max="1527" width="10.7109375" style="459" customWidth="1"/>
    <col min="1528" max="1528" width="10.28515625" style="459" customWidth="1"/>
    <col min="1529" max="1529" width="11.28515625" style="459" customWidth="1"/>
    <col min="1530" max="1530" width="7.7109375" style="459" customWidth="1"/>
    <col min="1531" max="1531" width="10.140625" style="459" customWidth="1"/>
    <col min="1532" max="1532" width="6.5703125" style="459" customWidth="1"/>
    <col min="1533" max="1533" width="1.140625" style="459" customWidth="1"/>
    <col min="1534" max="1534" width="24.5703125" style="459" customWidth="1"/>
    <col min="1535" max="1535" width="9.85546875" style="459" customWidth="1"/>
    <col min="1536" max="1536" width="10.7109375" style="459" customWidth="1"/>
    <col min="1537" max="1537" width="10.85546875" style="459" customWidth="1"/>
    <col min="1538" max="1538" width="11.140625" style="459" customWidth="1"/>
    <col min="1539" max="1539" width="9.85546875" style="459" customWidth="1"/>
    <col min="1540" max="1540" width="1" style="459" customWidth="1"/>
    <col min="1541" max="1541" width="16.5703125" style="459" customWidth="1"/>
    <col min="1542" max="1542" width="0.5703125" style="459" customWidth="1"/>
    <col min="1543" max="1543" width="0.7109375" style="459" customWidth="1"/>
    <col min="1544" max="1544" width="27.85546875" style="459" customWidth="1"/>
    <col min="1545" max="1545" width="0.85546875" style="459" customWidth="1"/>
    <col min="1546" max="1546" width="27.42578125" style="459" customWidth="1"/>
    <col min="1547" max="1547" width="14.7109375" style="459" customWidth="1"/>
    <col min="1548" max="1548" width="0.42578125" style="459" customWidth="1"/>
    <col min="1549" max="1549" width="0.7109375" style="459" customWidth="1"/>
    <col min="1550" max="1550" width="21.7109375" style="459" customWidth="1"/>
    <col min="1551" max="1551" width="1.28515625" style="459" customWidth="1"/>
    <col min="1552" max="1552" width="21.140625" style="459" customWidth="1"/>
    <col min="1553" max="1757" width="11.42578125" style="459"/>
    <col min="1758" max="1758" width="0.7109375" style="459" customWidth="1"/>
    <col min="1759" max="1760" width="1.5703125" style="459" customWidth="1"/>
    <col min="1761" max="1761" width="16.42578125" style="459" customWidth="1"/>
    <col min="1762" max="1764" width="10.42578125" style="459" customWidth="1"/>
    <col min="1765" max="1765" width="8.7109375" style="459" customWidth="1"/>
    <col min="1766" max="1766" width="0.7109375" style="459" customWidth="1"/>
    <col min="1767" max="1767" width="3.140625" style="459" customWidth="1"/>
    <col min="1768" max="1768" width="1.140625" style="459" customWidth="1"/>
    <col min="1769" max="1769" width="18" style="459" customWidth="1"/>
    <col min="1770" max="1770" width="9.42578125" style="459" customWidth="1"/>
    <col min="1771" max="1771" width="8.7109375" style="459" customWidth="1"/>
    <col min="1772" max="1772" width="9.28515625" style="459" customWidth="1"/>
    <col min="1773" max="1773" width="10.140625" style="459" customWidth="1"/>
    <col min="1774" max="1774" width="5.140625" style="459" customWidth="1"/>
    <col min="1775" max="1775" width="10.140625" style="459" customWidth="1"/>
    <col min="1776" max="1776" width="6.42578125" style="459" customWidth="1"/>
    <col min="1777" max="1777" width="11.42578125" style="459"/>
    <col min="1778" max="1778" width="1.28515625" style="459" customWidth="1"/>
    <col min="1779" max="1779" width="1.42578125" style="459" customWidth="1"/>
    <col min="1780" max="1780" width="8.28515625" style="459" customWidth="1"/>
    <col min="1781" max="1781" width="11.42578125" style="459"/>
    <col min="1782" max="1783" width="10.7109375" style="459" customWidth="1"/>
    <col min="1784" max="1784" width="10.28515625" style="459" customWidth="1"/>
    <col min="1785" max="1785" width="11.28515625" style="459" customWidth="1"/>
    <col min="1786" max="1786" width="7.7109375" style="459" customWidth="1"/>
    <col min="1787" max="1787" width="10.140625" style="459" customWidth="1"/>
    <col min="1788" max="1788" width="6.5703125" style="459" customWidth="1"/>
    <col min="1789" max="1789" width="1.140625" style="459" customWidth="1"/>
    <col min="1790" max="1790" width="24.5703125" style="459" customWidth="1"/>
    <col min="1791" max="1791" width="9.85546875" style="459" customWidth="1"/>
    <col min="1792" max="1792" width="10.7109375" style="459" customWidth="1"/>
    <col min="1793" max="1793" width="10.85546875" style="459" customWidth="1"/>
    <col min="1794" max="1794" width="11.140625" style="459" customWidth="1"/>
    <col min="1795" max="1795" width="9.85546875" style="459" customWidth="1"/>
    <col min="1796" max="1796" width="1" style="459" customWidth="1"/>
    <col min="1797" max="1797" width="16.5703125" style="459" customWidth="1"/>
    <col min="1798" max="1798" width="0.5703125" style="459" customWidth="1"/>
    <col min="1799" max="1799" width="0.7109375" style="459" customWidth="1"/>
    <col min="1800" max="1800" width="27.85546875" style="459" customWidth="1"/>
    <col min="1801" max="1801" width="0.85546875" style="459" customWidth="1"/>
    <col min="1802" max="1802" width="27.42578125" style="459" customWidth="1"/>
    <col min="1803" max="1803" width="14.7109375" style="459" customWidth="1"/>
    <col min="1804" max="1804" width="0.42578125" style="459" customWidth="1"/>
    <col min="1805" max="1805" width="0.7109375" style="459" customWidth="1"/>
    <col min="1806" max="1806" width="21.7109375" style="459" customWidth="1"/>
    <col min="1807" max="1807" width="1.28515625" style="459" customWidth="1"/>
    <col min="1808" max="1808" width="21.140625" style="459" customWidth="1"/>
    <col min="1809" max="2013" width="11.42578125" style="459"/>
    <col min="2014" max="2014" width="0.7109375" style="459" customWidth="1"/>
    <col min="2015" max="2016" width="1.5703125" style="459" customWidth="1"/>
    <col min="2017" max="2017" width="16.42578125" style="459" customWidth="1"/>
    <col min="2018" max="2020" width="10.42578125" style="459" customWidth="1"/>
    <col min="2021" max="2021" width="8.7109375" style="459" customWidth="1"/>
    <col min="2022" max="2022" width="0.7109375" style="459" customWidth="1"/>
    <col min="2023" max="2023" width="3.140625" style="459" customWidth="1"/>
    <col min="2024" max="2024" width="1.140625" style="459" customWidth="1"/>
    <col min="2025" max="2025" width="18" style="459" customWidth="1"/>
    <col min="2026" max="2026" width="9.42578125" style="459" customWidth="1"/>
    <col min="2027" max="2027" width="8.7109375" style="459" customWidth="1"/>
    <col min="2028" max="2028" width="9.28515625" style="459" customWidth="1"/>
    <col min="2029" max="2029" width="10.140625" style="459" customWidth="1"/>
    <col min="2030" max="2030" width="5.140625" style="459" customWidth="1"/>
    <col min="2031" max="2031" width="10.140625" style="459" customWidth="1"/>
    <col min="2032" max="2032" width="6.42578125" style="459" customWidth="1"/>
    <col min="2033" max="2033" width="11.42578125" style="459"/>
    <col min="2034" max="2034" width="1.28515625" style="459" customWidth="1"/>
    <col min="2035" max="2035" width="1.42578125" style="459" customWidth="1"/>
    <col min="2036" max="2036" width="8.28515625" style="459" customWidth="1"/>
    <col min="2037" max="2037" width="11.42578125" style="459"/>
    <col min="2038" max="2039" width="10.7109375" style="459" customWidth="1"/>
    <col min="2040" max="2040" width="10.28515625" style="459" customWidth="1"/>
    <col min="2041" max="2041" width="11.28515625" style="459" customWidth="1"/>
    <col min="2042" max="2042" width="7.7109375" style="459" customWidth="1"/>
    <col min="2043" max="2043" width="10.140625" style="459" customWidth="1"/>
    <col min="2044" max="2044" width="6.5703125" style="459" customWidth="1"/>
    <col min="2045" max="2045" width="1.140625" style="459" customWidth="1"/>
    <col min="2046" max="2046" width="24.5703125" style="459" customWidth="1"/>
    <col min="2047" max="2047" width="9.85546875" style="459" customWidth="1"/>
    <col min="2048" max="2048" width="10.7109375" style="459" customWidth="1"/>
    <col min="2049" max="2049" width="10.85546875" style="459" customWidth="1"/>
    <col min="2050" max="2050" width="11.140625" style="459" customWidth="1"/>
    <col min="2051" max="2051" width="9.85546875" style="459" customWidth="1"/>
    <col min="2052" max="2052" width="1" style="459" customWidth="1"/>
    <col min="2053" max="2053" width="16.5703125" style="459" customWidth="1"/>
    <col min="2054" max="2054" width="0.5703125" style="459" customWidth="1"/>
    <col min="2055" max="2055" width="0.7109375" style="459" customWidth="1"/>
    <col min="2056" max="2056" width="27.85546875" style="459" customWidth="1"/>
    <col min="2057" max="2057" width="0.85546875" style="459" customWidth="1"/>
    <col min="2058" max="2058" width="27.42578125" style="459" customWidth="1"/>
    <col min="2059" max="2059" width="14.7109375" style="459" customWidth="1"/>
    <col min="2060" max="2060" width="0.42578125" style="459" customWidth="1"/>
    <col min="2061" max="2061" width="0.7109375" style="459" customWidth="1"/>
    <col min="2062" max="2062" width="21.7109375" style="459" customWidth="1"/>
    <col min="2063" max="2063" width="1.28515625" style="459" customWidth="1"/>
    <col min="2064" max="2064" width="21.140625" style="459" customWidth="1"/>
    <col min="2065" max="2269" width="11.42578125" style="459"/>
    <col min="2270" max="2270" width="0.7109375" style="459" customWidth="1"/>
    <col min="2271" max="2272" width="1.5703125" style="459" customWidth="1"/>
    <col min="2273" max="2273" width="16.42578125" style="459" customWidth="1"/>
    <col min="2274" max="2276" width="10.42578125" style="459" customWidth="1"/>
    <col min="2277" max="2277" width="8.7109375" style="459" customWidth="1"/>
    <col min="2278" max="2278" width="0.7109375" style="459" customWidth="1"/>
    <col min="2279" max="2279" width="3.140625" style="459" customWidth="1"/>
    <col min="2280" max="2280" width="1.140625" style="459" customWidth="1"/>
    <col min="2281" max="2281" width="18" style="459" customWidth="1"/>
    <col min="2282" max="2282" width="9.42578125" style="459" customWidth="1"/>
    <col min="2283" max="2283" width="8.7109375" style="459" customWidth="1"/>
    <col min="2284" max="2284" width="9.28515625" style="459" customWidth="1"/>
    <col min="2285" max="2285" width="10.140625" style="459" customWidth="1"/>
    <col min="2286" max="2286" width="5.140625" style="459" customWidth="1"/>
    <col min="2287" max="2287" width="10.140625" style="459" customWidth="1"/>
    <col min="2288" max="2288" width="6.42578125" style="459" customWidth="1"/>
    <col min="2289" max="2289" width="11.42578125" style="459"/>
    <col min="2290" max="2290" width="1.28515625" style="459" customWidth="1"/>
    <col min="2291" max="2291" width="1.42578125" style="459" customWidth="1"/>
    <col min="2292" max="2292" width="8.28515625" style="459" customWidth="1"/>
    <col min="2293" max="2293" width="11.42578125" style="459"/>
    <col min="2294" max="2295" width="10.7109375" style="459" customWidth="1"/>
    <col min="2296" max="2296" width="10.28515625" style="459" customWidth="1"/>
    <col min="2297" max="2297" width="11.28515625" style="459" customWidth="1"/>
    <col min="2298" max="2298" width="7.7109375" style="459" customWidth="1"/>
    <col min="2299" max="2299" width="10.140625" style="459" customWidth="1"/>
    <col min="2300" max="2300" width="6.5703125" style="459" customWidth="1"/>
    <col min="2301" max="2301" width="1.140625" style="459" customWidth="1"/>
    <col min="2302" max="2302" width="24.5703125" style="459" customWidth="1"/>
    <col min="2303" max="2303" width="9.85546875" style="459" customWidth="1"/>
    <col min="2304" max="2304" width="10.7109375" style="459" customWidth="1"/>
    <col min="2305" max="2305" width="10.85546875" style="459" customWidth="1"/>
    <col min="2306" max="2306" width="11.140625" style="459" customWidth="1"/>
    <col min="2307" max="2307" width="9.85546875" style="459" customWidth="1"/>
    <col min="2308" max="2308" width="1" style="459" customWidth="1"/>
    <col min="2309" max="2309" width="16.5703125" style="459" customWidth="1"/>
    <col min="2310" max="2310" width="0.5703125" style="459" customWidth="1"/>
    <col min="2311" max="2311" width="0.7109375" style="459" customWidth="1"/>
    <col min="2312" max="2312" width="27.85546875" style="459" customWidth="1"/>
    <col min="2313" max="2313" width="0.85546875" style="459" customWidth="1"/>
    <col min="2314" max="2314" width="27.42578125" style="459" customWidth="1"/>
    <col min="2315" max="2315" width="14.7109375" style="459" customWidth="1"/>
    <col min="2316" max="2316" width="0.42578125" style="459" customWidth="1"/>
    <col min="2317" max="2317" width="0.7109375" style="459" customWidth="1"/>
    <col min="2318" max="2318" width="21.7109375" style="459" customWidth="1"/>
    <col min="2319" max="2319" width="1.28515625" style="459" customWidth="1"/>
    <col min="2320" max="2320" width="21.140625" style="459" customWidth="1"/>
    <col min="2321" max="2525" width="11.42578125" style="459"/>
    <col min="2526" max="2526" width="0.7109375" style="459" customWidth="1"/>
    <col min="2527" max="2528" width="1.5703125" style="459" customWidth="1"/>
    <col min="2529" max="2529" width="16.42578125" style="459" customWidth="1"/>
    <col min="2530" max="2532" width="10.42578125" style="459" customWidth="1"/>
    <col min="2533" max="2533" width="8.7109375" style="459" customWidth="1"/>
    <col min="2534" max="2534" width="0.7109375" style="459" customWidth="1"/>
    <col min="2535" max="2535" width="3.140625" style="459" customWidth="1"/>
    <col min="2536" max="2536" width="1.140625" style="459" customWidth="1"/>
    <col min="2537" max="2537" width="18" style="459" customWidth="1"/>
    <col min="2538" max="2538" width="9.42578125" style="459" customWidth="1"/>
    <col min="2539" max="2539" width="8.7109375" style="459" customWidth="1"/>
    <col min="2540" max="2540" width="9.28515625" style="459" customWidth="1"/>
    <col min="2541" max="2541" width="10.140625" style="459" customWidth="1"/>
    <col min="2542" max="2542" width="5.140625" style="459" customWidth="1"/>
    <col min="2543" max="2543" width="10.140625" style="459" customWidth="1"/>
    <col min="2544" max="2544" width="6.42578125" style="459" customWidth="1"/>
    <col min="2545" max="2545" width="11.42578125" style="459"/>
    <col min="2546" max="2546" width="1.28515625" style="459" customWidth="1"/>
    <col min="2547" max="2547" width="1.42578125" style="459" customWidth="1"/>
    <col min="2548" max="2548" width="8.28515625" style="459" customWidth="1"/>
    <col min="2549" max="2549" width="11.42578125" style="459"/>
    <col min="2550" max="2551" width="10.7109375" style="459" customWidth="1"/>
    <col min="2552" max="2552" width="10.28515625" style="459" customWidth="1"/>
    <col min="2553" max="2553" width="11.28515625" style="459" customWidth="1"/>
    <col min="2554" max="2554" width="7.7109375" style="459" customWidth="1"/>
    <col min="2555" max="2555" width="10.140625" style="459" customWidth="1"/>
    <col min="2556" max="2556" width="6.5703125" style="459" customWidth="1"/>
    <col min="2557" max="2557" width="1.140625" style="459" customWidth="1"/>
    <col min="2558" max="2558" width="24.5703125" style="459" customWidth="1"/>
    <col min="2559" max="2559" width="9.85546875" style="459" customWidth="1"/>
    <col min="2560" max="2560" width="10.7109375" style="459" customWidth="1"/>
    <col min="2561" max="2561" width="10.85546875" style="459" customWidth="1"/>
    <col min="2562" max="2562" width="11.140625" style="459" customWidth="1"/>
    <col min="2563" max="2563" width="9.85546875" style="459" customWidth="1"/>
    <col min="2564" max="2564" width="1" style="459" customWidth="1"/>
    <col min="2565" max="2565" width="16.5703125" style="459" customWidth="1"/>
    <col min="2566" max="2566" width="0.5703125" style="459" customWidth="1"/>
    <col min="2567" max="2567" width="0.7109375" style="459" customWidth="1"/>
    <col min="2568" max="2568" width="27.85546875" style="459" customWidth="1"/>
    <col min="2569" max="2569" width="0.85546875" style="459" customWidth="1"/>
    <col min="2570" max="2570" width="27.42578125" style="459" customWidth="1"/>
    <col min="2571" max="2571" width="14.7109375" style="459" customWidth="1"/>
    <col min="2572" max="2572" width="0.42578125" style="459" customWidth="1"/>
    <col min="2573" max="2573" width="0.7109375" style="459" customWidth="1"/>
    <col min="2574" max="2574" width="21.7109375" style="459" customWidth="1"/>
    <col min="2575" max="2575" width="1.28515625" style="459" customWidth="1"/>
    <col min="2576" max="2576" width="21.140625" style="459" customWidth="1"/>
    <col min="2577" max="2781" width="11.42578125" style="459"/>
    <col min="2782" max="2782" width="0.7109375" style="459" customWidth="1"/>
    <col min="2783" max="2784" width="1.5703125" style="459" customWidth="1"/>
    <col min="2785" max="2785" width="16.42578125" style="459" customWidth="1"/>
    <col min="2786" max="2788" width="10.42578125" style="459" customWidth="1"/>
    <col min="2789" max="2789" width="8.7109375" style="459" customWidth="1"/>
    <col min="2790" max="2790" width="0.7109375" style="459" customWidth="1"/>
    <col min="2791" max="2791" width="3.140625" style="459" customWidth="1"/>
    <col min="2792" max="2792" width="1.140625" style="459" customWidth="1"/>
    <col min="2793" max="2793" width="18" style="459" customWidth="1"/>
    <col min="2794" max="2794" width="9.42578125" style="459" customWidth="1"/>
    <col min="2795" max="2795" width="8.7109375" style="459" customWidth="1"/>
    <col min="2796" max="2796" width="9.28515625" style="459" customWidth="1"/>
    <col min="2797" max="2797" width="10.140625" style="459" customWidth="1"/>
    <col min="2798" max="2798" width="5.140625" style="459" customWidth="1"/>
    <col min="2799" max="2799" width="10.140625" style="459" customWidth="1"/>
    <col min="2800" max="2800" width="6.42578125" style="459" customWidth="1"/>
    <col min="2801" max="2801" width="11.42578125" style="459"/>
    <col min="2802" max="2802" width="1.28515625" style="459" customWidth="1"/>
    <col min="2803" max="2803" width="1.42578125" style="459" customWidth="1"/>
    <col min="2804" max="2804" width="8.28515625" style="459" customWidth="1"/>
    <col min="2805" max="2805" width="11.42578125" style="459"/>
    <col min="2806" max="2807" width="10.7109375" style="459" customWidth="1"/>
    <col min="2808" max="2808" width="10.28515625" style="459" customWidth="1"/>
    <col min="2809" max="2809" width="11.28515625" style="459" customWidth="1"/>
    <col min="2810" max="2810" width="7.7109375" style="459" customWidth="1"/>
    <col min="2811" max="2811" width="10.140625" style="459" customWidth="1"/>
    <col min="2812" max="2812" width="6.5703125" style="459" customWidth="1"/>
    <col min="2813" max="2813" width="1.140625" style="459" customWidth="1"/>
    <col min="2814" max="2814" width="24.5703125" style="459" customWidth="1"/>
    <col min="2815" max="2815" width="9.85546875" style="459" customWidth="1"/>
    <col min="2816" max="2816" width="10.7109375" style="459" customWidth="1"/>
    <col min="2817" max="2817" width="10.85546875" style="459" customWidth="1"/>
    <col min="2818" max="2818" width="11.140625" style="459" customWidth="1"/>
    <col min="2819" max="2819" width="9.85546875" style="459" customWidth="1"/>
    <col min="2820" max="2820" width="1" style="459" customWidth="1"/>
    <col min="2821" max="2821" width="16.5703125" style="459" customWidth="1"/>
    <col min="2822" max="2822" width="0.5703125" style="459" customWidth="1"/>
    <col min="2823" max="2823" width="0.7109375" style="459" customWidth="1"/>
    <col min="2824" max="2824" width="27.85546875" style="459" customWidth="1"/>
    <col min="2825" max="2825" width="0.85546875" style="459" customWidth="1"/>
    <col min="2826" max="2826" width="27.42578125" style="459" customWidth="1"/>
    <col min="2827" max="2827" width="14.7109375" style="459" customWidth="1"/>
    <col min="2828" max="2828" width="0.42578125" style="459" customWidth="1"/>
    <col min="2829" max="2829" width="0.7109375" style="459" customWidth="1"/>
    <col min="2830" max="2830" width="21.7109375" style="459" customWidth="1"/>
    <col min="2831" max="2831" width="1.28515625" style="459" customWidth="1"/>
    <col min="2832" max="2832" width="21.140625" style="459" customWidth="1"/>
    <col min="2833" max="3037" width="11.42578125" style="459"/>
    <col min="3038" max="3038" width="0.7109375" style="459" customWidth="1"/>
    <col min="3039" max="3040" width="1.5703125" style="459" customWidth="1"/>
    <col min="3041" max="3041" width="16.42578125" style="459" customWidth="1"/>
    <col min="3042" max="3044" width="10.42578125" style="459" customWidth="1"/>
    <col min="3045" max="3045" width="8.7109375" style="459" customWidth="1"/>
    <col min="3046" max="3046" width="0.7109375" style="459" customWidth="1"/>
    <col min="3047" max="3047" width="3.140625" style="459" customWidth="1"/>
    <col min="3048" max="3048" width="1.140625" style="459" customWidth="1"/>
    <col min="3049" max="3049" width="18" style="459" customWidth="1"/>
    <col min="3050" max="3050" width="9.42578125" style="459" customWidth="1"/>
    <col min="3051" max="3051" width="8.7109375" style="459" customWidth="1"/>
    <col min="3052" max="3052" width="9.28515625" style="459" customWidth="1"/>
    <col min="3053" max="3053" width="10.140625" style="459" customWidth="1"/>
    <col min="3054" max="3054" width="5.140625" style="459" customWidth="1"/>
    <col min="3055" max="3055" width="10.140625" style="459" customWidth="1"/>
    <col min="3056" max="3056" width="6.42578125" style="459" customWidth="1"/>
    <col min="3057" max="3057" width="11.42578125" style="459"/>
    <col min="3058" max="3058" width="1.28515625" style="459" customWidth="1"/>
    <col min="3059" max="3059" width="1.42578125" style="459" customWidth="1"/>
    <col min="3060" max="3060" width="8.28515625" style="459" customWidth="1"/>
    <col min="3061" max="3061" width="11.42578125" style="459"/>
    <col min="3062" max="3063" width="10.7109375" style="459" customWidth="1"/>
    <col min="3064" max="3064" width="10.28515625" style="459" customWidth="1"/>
    <col min="3065" max="3065" width="11.28515625" style="459" customWidth="1"/>
    <col min="3066" max="3066" width="7.7109375" style="459" customWidth="1"/>
    <col min="3067" max="3067" width="10.140625" style="459" customWidth="1"/>
    <col min="3068" max="3068" width="6.5703125" style="459" customWidth="1"/>
    <col min="3069" max="3069" width="1.140625" style="459" customWidth="1"/>
    <col min="3070" max="3070" width="24.5703125" style="459" customWidth="1"/>
    <col min="3071" max="3071" width="9.85546875" style="459" customWidth="1"/>
    <col min="3072" max="3072" width="10.7109375" style="459" customWidth="1"/>
    <col min="3073" max="3073" width="10.85546875" style="459" customWidth="1"/>
    <col min="3074" max="3074" width="11.140625" style="459" customWidth="1"/>
    <col min="3075" max="3075" width="9.85546875" style="459" customWidth="1"/>
    <col min="3076" max="3076" width="1" style="459" customWidth="1"/>
    <col min="3077" max="3077" width="16.5703125" style="459" customWidth="1"/>
    <col min="3078" max="3078" width="0.5703125" style="459" customWidth="1"/>
    <col min="3079" max="3079" width="0.7109375" style="459" customWidth="1"/>
    <col min="3080" max="3080" width="27.85546875" style="459" customWidth="1"/>
    <col min="3081" max="3081" width="0.85546875" style="459" customWidth="1"/>
    <col min="3082" max="3082" width="27.42578125" style="459" customWidth="1"/>
    <col min="3083" max="3083" width="14.7109375" style="459" customWidth="1"/>
    <col min="3084" max="3084" width="0.42578125" style="459" customWidth="1"/>
    <col min="3085" max="3085" width="0.7109375" style="459" customWidth="1"/>
    <col min="3086" max="3086" width="21.7109375" style="459" customWidth="1"/>
    <col min="3087" max="3087" width="1.28515625" style="459" customWidth="1"/>
    <col min="3088" max="3088" width="21.140625" style="459" customWidth="1"/>
    <col min="3089" max="3293" width="11.42578125" style="459"/>
    <col min="3294" max="3294" width="0.7109375" style="459" customWidth="1"/>
    <col min="3295" max="3296" width="1.5703125" style="459" customWidth="1"/>
    <col min="3297" max="3297" width="16.42578125" style="459" customWidth="1"/>
    <col min="3298" max="3300" width="10.42578125" style="459" customWidth="1"/>
    <col min="3301" max="3301" width="8.7109375" style="459" customWidth="1"/>
    <col min="3302" max="3302" width="0.7109375" style="459" customWidth="1"/>
    <col min="3303" max="3303" width="3.140625" style="459" customWidth="1"/>
    <col min="3304" max="3304" width="1.140625" style="459" customWidth="1"/>
    <col min="3305" max="3305" width="18" style="459" customWidth="1"/>
    <col min="3306" max="3306" width="9.42578125" style="459" customWidth="1"/>
    <col min="3307" max="3307" width="8.7109375" style="459" customWidth="1"/>
    <col min="3308" max="3308" width="9.28515625" style="459" customWidth="1"/>
    <col min="3309" max="3309" width="10.140625" style="459" customWidth="1"/>
    <col min="3310" max="3310" width="5.140625" style="459" customWidth="1"/>
    <col min="3311" max="3311" width="10.140625" style="459" customWidth="1"/>
    <col min="3312" max="3312" width="6.42578125" style="459" customWidth="1"/>
    <col min="3313" max="3313" width="11.42578125" style="459"/>
    <col min="3314" max="3314" width="1.28515625" style="459" customWidth="1"/>
    <col min="3315" max="3315" width="1.42578125" style="459" customWidth="1"/>
    <col min="3316" max="3316" width="8.28515625" style="459" customWidth="1"/>
    <col min="3317" max="3317" width="11.42578125" style="459"/>
    <col min="3318" max="3319" width="10.7109375" style="459" customWidth="1"/>
    <col min="3320" max="3320" width="10.28515625" style="459" customWidth="1"/>
    <col min="3321" max="3321" width="11.28515625" style="459" customWidth="1"/>
    <col min="3322" max="3322" width="7.7109375" style="459" customWidth="1"/>
    <col min="3323" max="3323" width="10.140625" style="459" customWidth="1"/>
    <col min="3324" max="3324" width="6.5703125" style="459" customWidth="1"/>
    <col min="3325" max="3325" width="1.140625" style="459" customWidth="1"/>
    <col min="3326" max="3326" width="24.5703125" style="459" customWidth="1"/>
    <col min="3327" max="3327" width="9.85546875" style="459" customWidth="1"/>
    <col min="3328" max="3328" width="10.7109375" style="459" customWidth="1"/>
    <col min="3329" max="3329" width="10.85546875" style="459" customWidth="1"/>
    <col min="3330" max="3330" width="11.140625" style="459" customWidth="1"/>
    <col min="3331" max="3331" width="9.85546875" style="459" customWidth="1"/>
    <col min="3332" max="3332" width="1" style="459" customWidth="1"/>
    <col min="3333" max="3333" width="16.5703125" style="459" customWidth="1"/>
    <col min="3334" max="3334" width="0.5703125" style="459" customWidth="1"/>
    <col min="3335" max="3335" width="0.7109375" style="459" customWidth="1"/>
    <col min="3336" max="3336" width="27.85546875" style="459" customWidth="1"/>
    <col min="3337" max="3337" width="0.85546875" style="459" customWidth="1"/>
    <col min="3338" max="3338" width="27.42578125" style="459" customWidth="1"/>
    <col min="3339" max="3339" width="14.7109375" style="459" customWidth="1"/>
    <col min="3340" max="3340" width="0.42578125" style="459" customWidth="1"/>
    <col min="3341" max="3341" width="0.7109375" style="459" customWidth="1"/>
    <col min="3342" max="3342" width="21.7109375" style="459" customWidth="1"/>
    <col min="3343" max="3343" width="1.28515625" style="459" customWidth="1"/>
    <col min="3344" max="3344" width="21.140625" style="459" customWidth="1"/>
    <col min="3345" max="3549" width="11.42578125" style="459"/>
    <col min="3550" max="3550" width="0.7109375" style="459" customWidth="1"/>
    <col min="3551" max="3552" width="1.5703125" style="459" customWidth="1"/>
    <col min="3553" max="3553" width="16.42578125" style="459" customWidth="1"/>
    <col min="3554" max="3556" width="10.42578125" style="459" customWidth="1"/>
    <col min="3557" max="3557" width="8.7109375" style="459" customWidth="1"/>
    <col min="3558" max="3558" width="0.7109375" style="459" customWidth="1"/>
    <col min="3559" max="3559" width="3.140625" style="459" customWidth="1"/>
    <col min="3560" max="3560" width="1.140625" style="459" customWidth="1"/>
    <col min="3561" max="3561" width="18" style="459" customWidth="1"/>
    <col min="3562" max="3562" width="9.42578125" style="459" customWidth="1"/>
    <col min="3563" max="3563" width="8.7109375" style="459" customWidth="1"/>
    <col min="3564" max="3564" width="9.28515625" style="459" customWidth="1"/>
    <col min="3565" max="3565" width="10.140625" style="459" customWidth="1"/>
    <col min="3566" max="3566" width="5.140625" style="459" customWidth="1"/>
    <col min="3567" max="3567" width="10.140625" style="459" customWidth="1"/>
    <col min="3568" max="3568" width="6.42578125" style="459" customWidth="1"/>
    <col min="3569" max="3569" width="11.42578125" style="459"/>
    <col min="3570" max="3570" width="1.28515625" style="459" customWidth="1"/>
    <col min="3571" max="3571" width="1.42578125" style="459" customWidth="1"/>
    <col min="3572" max="3572" width="8.28515625" style="459" customWidth="1"/>
    <col min="3573" max="3573" width="11.42578125" style="459"/>
    <col min="3574" max="3575" width="10.7109375" style="459" customWidth="1"/>
    <col min="3576" max="3576" width="10.28515625" style="459" customWidth="1"/>
    <col min="3577" max="3577" width="11.28515625" style="459" customWidth="1"/>
    <col min="3578" max="3578" width="7.7109375" style="459" customWidth="1"/>
    <col min="3579" max="3579" width="10.140625" style="459" customWidth="1"/>
    <col min="3580" max="3580" width="6.5703125" style="459" customWidth="1"/>
    <col min="3581" max="3581" width="1.140625" style="459" customWidth="1"/>
    <col min="3582" max="3582" width="24.5703125" style="459" customWidth="1"/>
    <col min="3583" max="3583" width="9.85546875" style="459" customWidth="1"/>
    <col min="3584" max="3584" width="10.7109375" style="459" customWidth="1"/>
    <col min="3585" max="3585" width="10.85546875" style="459" customWidth="1"/>
    <col min="3586" max="3586" width="11.140625" style="459" customWidth="1"/>
    <col min="3587" max="3587" width="9.85546875" style="459" customWidth="1"/>
    <col min="3588" max="3588" width="1" style="459" customWidth="1"/>
    <col min="3589" max="3589" width="16.5703125" style="459" customWidth="1"/>
    <col min="3590" max="3590" width="0.5703125" style="459" customWidth="1"/>
    <col min="3591" max="3591" width="0.7109375" style="459" customWidth="1"/>
    <col min="3592" max="3592" width="27.85546875" style="459" customWidth="1"/>
    <col min="3593" max="3593" width="0.85546875" style="459" customWidth="1"/>
    <col min="3594" max="3594" width="27.42578125" style="459" customWidth="1"/>
    <col min="3595" max="3595" width="14.7109375" style="459" customWidth="1"/>
    <col min="3596" max="3596" width="0.42578125" style="459" customWidth="1"/>
    <col min="3597" max="3597" width="0.7109375" style="459" customWidth="1"/>
    <col min="3598" max="3598" width="21.7109375" style="459" customWidth="1"/>
    <col min="3599" max="3599" width="1.28515625" style="459" customWidth="1"/>
    <col min="3600" max="3600" width="21.140625" style="459" customWidth="1"/>
    <col min="3601" max="3805" width="11.42578125" style="459"/>
    <col min="3806" max="3806" width="0.7109375" style="459" customWidth="1"/>
    <col min="3807" max="3808" width="1.5703125" style="459" customWidth="1"/>
    <col min="3809" max="3809" width="16.42578125" style="459" customWidth="1"/>
    <col min="3810" max="3812" width="10.42578125" style="459" customWidth="1"/>
    <col min="3813" max="3813" width="8.7109375" style="459" customWidth="1"/>
    <col min="3814" max="3814" width="0.7109375" style="459" customWidth="1"/>
    <col min="3815" max="3815" width="3.140625" style="459" customWidth="1"/>
    <col min="3816" max="3816" width="1.140625" style="459" customWidth="1"/>
    <col min="3817" max="3817" width="18" style="459" customWidth="1"/>
    <col min="3818" max="3818" width="9.42578125" style="459" customWidth="1"/>
    <col min="3819" max="3819" width="8.7109375" style="459" customWidth="1"/>
    <col min="3820" max="3820" width="9.28515625" style="459" customWidth="1"/>
    <col min="3821" max="3821" width="10.140625" style="459" customWidth="1"/>
    <col min="3822" max="3822" width="5.140625" style="459" customWidth="1"/>
    <col min="3823" max="3823" width="10.140625" style="459" customWidth="1"/>
    <col min="3824" max="3824" width="6.42578125" style="459" customWidth="1"/>
    <col min="3825" max="3825" width="11.42578125" style="459"/>
    <col min="3826" max="3826" width="1.28515625" style="459" customWidth="1"/>
    <col min="3827" max="3827" width="1.42578125" style="459" customWidth="1"/>
    <col min="3828" max="3828" width="8.28515625" style="459" customWidth="1"/>
    <col min="3829" max="3829" width="11.42578125" style="459"/>
    <col min="3830" max="3831" width="10.7109375" style="459" customWidth="1"/>
    <col min="3832" max="3832" width="10.28515625" style="459" customWidth="1"/>
    <col min="3833" max="3833" width="11.28515625" style="459" customWidth="1"/>
    <col min="3834" max="3834" width="7.7109375" style="459" customWidth="1"/>
    <col min="3835" max="3835" width="10.140625" style="459" customWidth="1"/>
    <col min="3836" max="3836" width="6.5703125" style="459" customWidth="1"/>
    <col min="3837" max="3837" width="1.140625" style="459" customWidth="1"/>
    <col min="3838" max="3838" width="24.5703125" style="459" customWidth="1"/>
    <col min="3839" max="3839" width="9.85546875" style="459" customWidth="1"/>
    <col min="3840" max="3840" width="10.7109375" style="459" customWidth="1"/>
    <col min="3841" max="3841" width="10.85546875" style="459" customWidth="1"/>
    <col min="3842" max="3842" width="11.140625" style="459" customWidth="1"/>
    <col min="3843" max="3843" width="9.85546875" style="459" customWidth="1"/>
    <col min="3844" max="3844" width="1" style="459" customWidth="1"/>
    <col min="3845" max="3845" width="16.5703125" style="459" customWidth="1"/>
    <col min="3846" max="3846" width="0.5703125" style="459" customWidth="1"/>
    <col min="3847" max="3847" width="0.7109375" style="459" customWidth="1"/>
    <col min="3848" max="3848" width="27.85546875" style="459" customWidth="1"/>
    <col min="3849" max="3849" width="0.85546875" style="459" customWidth="1"/>
    <col min="3850" max="3850" width="27.42578125" style="459" customWidth="1"/>
    <col min="3851" max="3851" width="14.7109375" style="459" customWidth="1"/>
    <col min="3852" max="3852" width="0.42578125" style="459" customWidth="1"/>
    <col min="3853" max="3853" width="0.7109375" style="459" customWidth="1"/>
    <col min="3854" max="3854" width="21.7109375" style="459" customWidth="1"/>
    <col min="3855" max="3855" width="1.28515625" style="459" customWidth="1"/>
    <col min="3856" max="3856" width="21.140625" style="459" customWidth="1"/>
    <col min="3857" max="4061" width="11.42578125" style="459"/>
    <col min="4062" max="4062" width="0.7109375" style="459" customWidth="1"/>
    <col min="4063" max="4064" width="1.5703125" style="459" customWidth="1"/>
    <col min="4065" max="4065" width="16.42578125" style="459" customWidth="1"/>
    <col min="4066" max="4068" width="10.42578125" style="459" customWidth="1"/>
    <col min="4069" max="4069" width="8.7109375" style="459" customWidth="1"/>
    <col min="4070" max="4070" width="0.7109375" style="459" customWidth="1"/>
    <col min="4071" max="4071" width="3.140625" style="459" customWidth="1"/>
    <col min="4072" max="4072" width="1.140625" style="459" customWidth="1"/>
    <col min="4073" max="4073" width="18" style="459" customWidth="1"/>
    <col min="4074" max="4074" width="9.42578125" style="459" customWidth="1"/>
    <col min="4075" max="4075" width="8.7109375" style="459" customWidth="1"/>
    <col min="4076" max="4076" width="9.28515625" style="459" customWidth="1"/>
    <col min="4077" max="4077" width="10.140625" style="459" customWidth="1"/>
    <col min="4078" max="4078" width="5.140625" style="459" customWidth="1"/>
    <col min="4079" max="4079" width="10.140625" style="459" customWidth="1"/>
    <col min="4080" max="4080" width="6.42578125" style="459" customWidth="1"/>
    <col min="4081" max="4081" width="11.42578125" style="459"/>
    <col min="4082" max="4082" width="1.28515625" style="459" customWidth="1"/>
    <col min="4083" max="4083" width="1.42578125" style="459" customWidth="1"/>
    <col min="4084" max="4084" width="8.28515625" style="459" customWidth="1"/>
    <col min="4085" max="4085" width="11.42578125" style="459"/>
    <col min="4086" max="4087" width="10.7109375" style="459" customWidth="1"/>
    <col min="4088" max="4088" width="10.28515625" style="459" customWidth="1"/>
    <col min="4089" max="4089" width="11.28515625" style="459" customWidth="1"/>
    <col min="4090" max="4090" width="7.7109375" style="459" customWidth="1"/>
    <col min="4091" max="4091" width="10.140625" style="459" customWidth="1"/>
    <col min="4092" max="4092" width="6.5703125" style="459" customWidth="1"/>
    <col min="4093" max="4093" width="1.140625" style="459" customWidth="1"/>
    <col min="4094" max="4094" width="24.5703125" style="459" customWidth="1"/>
    <col min="4095" max="4095" width="9.85546875" style="459" customWidth="1"/>
    <col min="4096" max="4096" width="10.7109375" style="459" customWidth="1"/>
    <col min="4097" max="4097" width="10.85546875" style="459" customWidth="1"/>
    <col min="4098" max="4098" width="11.140625" style="459" customWidth="1"/>
    <col min="4099" max="4099" width="9.85546875" style="459" customWidth="1"/>
    <col min="4100" max="4100" width="1" style="459" customWidth="1"/>
    <col min="4101" max="4101" width="16.5703125" style="459" customWidth="1"/>
    <col min="4102" max="4102" width="0.5703125" style="459" customWidth="1"/>
    <col min="4103" max="4103" width="0.7109375" style="459" customWidth="1"/>
    <col min="4104" max="4104" width="27.85546875" style="459" customWidth="1"/>
    <col min="4105" max="4105" width="0.85546875" style="459" customWidth="1"/>
    <col min="4106" max="4106" width="27.42578125" style="459" customWidth="1"/>
    <col min="4107" max="4107" width="14.7109375" style="459" customWidth="1"/>
    <col min="4108" max="4108" width="0.42578125" style="459" customWidth="1"/>
    <col min="4109" max="4109" width="0.7109375" style="459" customWidth="1"/>
    <col min="4110" max="4110" width="21.7109375" style="459" customWidth="1"/>
    <col min="4111" max="4111" width="1.28515625" style="459" customWidth="1"/>
    <col min="4112" max="4112" width="21.140625" style="459" customWidth="1"/>
    <col min="4113" max="4317" width="11.42578125" style="459"/>
    <col min="4318" max="4318" width="0.7109375" style="459" customWidth="1"/>
    <col min="4319" max="4320" width="1.5703125" style="459" customWidth="1"/>
    <col min="4321" max="4321" width="16.42578125" style="459" customWidth="1"/>
    <col min="4322" max="4324" width="10.42578125" style="459" customWidth="1"/>
    <col min="4325" max="4325" width="8.7109375" style="459" customWidth="1"/>
    <col min="4326" max="4326" width="0.7109375" style="459" customWidth="1"/>
    <col min="4327" max="4327" width="3.140625" style="459" customWidth="1"/>
    <col min="4328" max="4328" width="1.140625" style="459" customWidth="1"/>
    <col min="4329" max="4329" width="18" style="459" customWidth="1"/>
    <col min="4330" max="4330" width="9.42578125" style="459" customWidth="1"/>
    <col min="4331" max="4331" width="8.7109375" style="459" customWidth="1"/>
    <col min="4332" max="4332" width="9.28515625" style="459" customWidth="1"/>
    <col min="4333" max="4333" width="10.140625" style="459" customWidth="1"/>
    <col min="4334" max="4334" width="5.140625" style="459" customWidth="1"/>
    <col min="4335" max="4335" width="10.140625" style="459" customWidth="1"/>
    <col min="4336" max="4336" width="6.42578125" style="459" customWidth="1"/>
    <col min="4337" max="4337" width="11.42578125" style="459"/>
    <col min="4338" max="4338" width="1.28515625" style="459" customWidth="1"/>
    <col min="4339" max="4339" width="1.42578125" style="459" customWidth="1"/>
    <col min="4340" max="4340" width="8.28515625" style="459" customWidth="1"/>
    <col min="4341" max="4341" width="11.42578125" style="459"/>
    <col min="4342" max="4343" width="10.7109375" style="459" customWidth="1"/>
    <col min="4344" max="4344" width="10.28515625" style="459" customWidth="1"/>
    <col min="4345" max="4345" width="11.28515625" style="459" customWidth="1"/>
    <col min="4346" max="4346" width="7.7109375" style="459" customWidth="1"/>
    <col min="4347" max="4347" width="10.140625" style="459" customWidth="1"/>
    <col min="4348" max="4348" width="6.5703125" style="459" customWidth="1"/>
    <col min="4349" max="4349" width="1.140625" style="459" customWidth="1"/>
    <col min="4350" max="4350" width="24.5703125" style="459" customWidth="1"/>
    <col min="4351" max="4351" width="9.85546875" style="459" customWidth="1"/>
    <col min="4352" max="4352" width="10.7109375" style="459" customWidth="1"/>
    <col min="4353" max="4353" width="10.85546875" style="459" customWidth="1"/>
    <col min="4354" max="4354" width="11.140625" style="459" customWidth="1"/>
    <col min="4355" max="4355" width="9.85546875" style="459" customWidth="1"/>
    <col min="4356" max="4356" width="1" style="459" customWidth="1"/>
    <col min="4357" max="4357" width="16.5703125" style="459" customWidth="1"/>
    <col min="4358" max="4358" width="0.5703125" style="459" customWidth="1"/>
    <col min="4359" max="4359" width="0.7109375" style="459" customWidth="1"/>
    <col min="4360" max="4360" width="27.85546875" style="459" customWidth="1"/>
    <col min="4361" max="4361" width="0.85546875" style="459" customWidth="1"/>
    <col min="4362" max="4362" width="27.42578125" style="459" customWidth="1"/>
    <col min="4363" max="4363" width="14.7109375" style="459" customWidth="1"/>
    <col min="4364" max="4364" width="0.42578125" style="459" customWidth="1"/>
    <col min="4365" max="4365" width="0.7109375" style="459" customWidth="1"/>
    <col min="4366" max="4366" width="21.7109375" style="459" customWidth="1"/>
    <col min="4367" max="4367" width="1.28515625" style="459" customWidth="1"/>
    <col min="4368" max="4368" width="21.140625" style="459" customWidth="1"/>
    <col min="4369" max="4573" width="11.42578125" style="459"/>
    <col min="4574" max="4574" width="0.7109375" style="459" customWidth="1"/>
    <col min="4575" max="4576" width="1.5703125" style="459" customWidth="1"/>
    <col min="4577" max="4577" width="16.42578125" style="459" customWidth="1"/>
    <col min="4578" max="4580" width="10.42578125" style="459" customWidth="1"/>
    <col min="4581" max="4581" width="8.7109375" style="459" customWidth="1"/>
    <col min="4582" max="4582" width="0.7109375" style="459" customWidth="1"/>
    <col min="4583" max="4583" width="3.140625" style="459" customWidth="1"/>
    <col min="4584" max="4584" width="1.140625" style="459" customWidth="1"/>
    <col min="4585" max="4585" width="18" style="459" customWidth="1"/>
    <col min="4586" max="4586" width="9.42578125" style="459" customWidth="1"/>
    <col min="4587" max="4587" width="8.7109375" style="459" customWidth="1"/>
    <col min="4588" max="4588" width="9.28515625" style="459" customWidth="1"/>
    <col min="4589" max="4589" width="10.140625" style="459" customWidth="1"/>
    <col min="4590" max="4590" width="5.140625" style="459" customWidth="1"/>
    <col min="4591" max="4591" width="10.140625" style="459" customWidth="1"/>
    <col min="4592" max="4592" width="6.42578125" style="459" customWidth="1"/>
    <col min="4593" max="4593" width="11.42578125" style="459"/>
    <col min="4594" max="4594" width="1.28515625" style="459" customWidth="1"/>
    <col min="4595" max="4595" width="1.42578125" style="459" customWidth="1"/>
    <col min="4596" max="4596" width="8.28515625" style="459" customWidth="1"/>
    <col min="4597" max="4597" width="11.42578125" style="459"/>
    <col min="4598" max="4599" width="10.7109375" style="459" customWidth="1"/>
    <col min="4600" max="4600" width="10.28515625" style="459" customWidth="1"/>
    <col min="4601" max="4601" width="11.28515625" style="459" customWidth="1"/>
    <col min="4602" max="4602" width="7.7109375" style="459" customWidth="1"/>
    <col min="4603" max="4603" width="10.140625" style="459" customWidth="1"/>
    <col min="4604" max="4604" width="6.5703125" style="459" customWidth="1"/>
    <col min="4605" max="4605" width="1.140625" style="459" customWidth="1"/>
    <col min="4606" max="4606" width="24.5703125" style="459" customWidth="1"/>
    <col min="4607" max="4607" width="9.85546875" style="459" customWidth="1"/>
    <col min="4608" max="4608" width="10.7109375" style="459" customWidth="1"/>
    <col min="4609" max="4609" width="10.85546875" style="459" customWidth="1"/>
    <col min="4610" max="4610" width="11.140625" style="459" customWidth="1"/>
    <col min="4611" max="4611" width="9.85546875" style="459" customWidth="1"/>
    <col min="4612" max="4612" width="1" style="459" customWidth="1"/>
    <col min="4613" max="4613" width="16.5703125" style="459" customWidth="1"/>
    <col min="4614" max="4614" width="0.5703125" style="459" customWidth="1"/>
    <col min="4615" max="4615" width="0.7109375" style="459" customWidth="1"/>
    <col min="4616" max="4616" width="27.85546875" style="459" customWidth="1"/>
    <col min="4617" max="4617" width="0.85546875" style="459" customWidth="1"/>
    <col min="4618" max="4618" width="27.42578125" style="459" customWidth="1"/>
    <col min="4619" max="4619" width="14.7109375" style="459" customWidth="1"/>
    <col min="4620" max="4620" width="0.42578125" style="459" customWidth="1"/>
    <col min="4621" max="4621" width="0.7109375" style="459" customWidth="1"/>
    <col min="4622" max="4622" width="21.7109375" style="459" customWidth="1"/>
    <col min="4623" max="4623" width="1.28515625" style="459" customWidth="1"/>
    <col min="4624" max="4624" width="21.140625" style="459" customWidth="1"/>
    <col min="4625" max="4829" width="11.42578125" style="459"/>
    <col min="4830" max="4830" width="0.7109375" style="459" customWidth="1"/>
    <col min="4831" max="4832" width="1.5703125" style="459" customWidth="1"/>
    <col min="4833" max="4833" width="16.42578125" style="459" customWidth="1"/>
    <col min="4834" max="4836" width="10.42578125" style="459" customWidth="1"/>
    <col min="4837" max="4837" width="8.7109375" style="459" customWidth="1"/>
    <col min="4838" max="4838" width="0.7109375" style="459" customWidth="1"/>
    <col min="4839" max="4839" width="3.140625" style="459" customWidth="1"/>
    <col min="4840" max="4840" width="1.140625" style="459" customWidth="1"/>
    <col min="4841" max="4841" width="18" style="459" customWidth="1"/>
    <col min="4842" max="4842" width="9.42578125" style="459" customWidth="1"/>
    <col min="4843" max="4843" width="8.7109375" style="459" customWidth="1"/>
    <col min="4844" max="4844" width="9.28515625" style="459" customWidth="1"/>
    <col min="4845" max="4845" width="10.140625" style="459" customWidth="1"/>
    <col min="4846" max="4846" width="5.140625" style="459" customWidth="1"/>
    <col min="4847" max="4847" width="10.140625" style="459" customWidth="1"/>
    <col min="4848" max="4848" width="6.42578125" style="459" customWidth="1"/>
    <col min="4849" max="4849" width="11.42578125" style="459"/>
    <col min="4850" max="4850" width="1.28515625" style="459" customWidth="1"/>
    <col min="4851" max="4851" width="1.42578125" style="459" customWidth="1"/>
    <col min="4852" max="4852" width="8.28515625" style="459" customWidth="1"/>
    <col min="4853" max="4853" width="11.42578125" style="459"/>
    <col min="4854" max="4855" width="10.7109375" style="459" customWidth="1"/>
    <col min="4856" max="4856" width="10.28515625" style="459" customWidth="1"/>
    <col min="4857" max="4857" width="11.28515625" style="459" customWidth="1"/>
    <col min="4858" max="4858" width="7.7109375" style="459" customWidth="1"/>
    <col min="4859" max="4859" width="10.140625" style="459" customWidth="1"/>
    <col min="4860" max="4860" width="6.5703125" style="459" customWidth="1"/>
    <col min="4861" max="4861" width="1.140625" style="459" customWidth="1"/>
    <col min="4862" max="4862" width="24.5703125" style="459" customWidth="1"/>
    <col min="4863" max="4863" width="9.85546875" style="459" customWidth="1"/>
    <col min="4864" max="4864" width="10.7109375" style="459" customWidth="1"/>
    <col min="4865" max="4865" width="10.85546875" style="459" customWidth="1"/>
    <col min="4866" max="4866" width="11.140625" style="459" customWidth="1"/>
    <col min="4867" max="4867" width="9.85546875" style="459" customWidth="1"/>
    <col min="4868" max="4868" width="1" style="459" customWidth="1"/>
    <col min="4869" max="4869" width="16.5703125" style="459" customWidth="1"/>
    <col min="4870" max="4870" width="0.5703125" style="459" customWidth="1"/>
    <col min="4871" max="4871" width="0.7109375" style="459" customWidth="1"/>
    <col min="4872" max="4872" width="27.85546875" style="459" customWidth="1"/>
    <col min="4873" max="4873" width="0.85546875" style="459" customWidth="1"/>
    <col min="4874" max="4874" width="27.42578125" style="459" customWidth="1"/>
    <col min="4875" max="4875" width="14.7109375" style="459" customWidth="1"/>
    <col min="4876" max="4876" width="0.42578125" style="459" customWidth="1"/>
    <col min="4877" max="4877" width="0.7109375" style="459" customWidth="1"/>
    <col min="4878" max="4878" width="21.7109375" style="459" customWidth="1"/>
    <col min="4879" max="4879" width="1.28515625" style="459" customWidth="1"/>
    <col min="4880" max="4880" width="21.140625" style="459" customWidth="1"/>
    <col min="4881" max="5085" width="11.42578125" style="459"/>
    <col min="5086" max="5086" width="0.7109375" style="459" customWidth="1"/>
    <col min="5087" max="5088" width="1.5703125" style="459" customWidth="1"/>
    <col min="5089" max="5089" width="16.42578125" style="459" customWidth="1"/>
    <col min="5090" max="5092" width="10.42578125" style="459" customWidth="1"/>
    <col min="5093" max="5093" width="8.7109375" style="459" customWidth="1"/>
    <col min="5094" max="5094" width="0.7109375" style="459" customWidth="1"/>
    <col min="5095" max="5095" width="3.140625" style="459" customWidth="1"/>
    <col min="5096" max="5096" width="1.140625" style="459" customWidth="1"/>
    <col min="5097" max="5097" width="18" style="459" customWidth="1"/>
    <col min="5098" max="5098" width="9.42578125" style="459" customWidth="1"/>
    <col min="5099" max="5099" width="8.7109375" style="459" customWidth="1"/>
    <col min="5100" max="5100" width="9.28515625" style="459" customWidth="1"/>
    <col min="5101" max="5101" width="10.140625" style="459" customWidth="1"/>
    <col min="5102" max="5102" width="5.140625" style="459" customWidth="1"/>
    <col min="5103" max="5103" width="10.140625" style="459" customWidth="1"/>
    <col min="5104" max="5104" width="6.42578125" style="459" customWidth="1"/>
    <col min="5105" max="5105" width="11.42578125" style="459"/>
    <col min="5106" max="5106" width="1.28515625" style="459" customWidth="1"/>
    <col min="5107" max="5107" width="1.42578125" style="459" customWidth="1"/>
    <col min="5108" max="5108" width="8.28515625" style="459" customWidth="1"/>
    <col min="5109" max="5109" width="11.42578125" style="459"/>
    <col min="5110" max="5111" width="10.7109375" style="459" customWidth="1"/>
    <col min="5112" max="5112" width="10.28515625" style="459" customWidth="1"/>
    <col min="5113" max="5113" width="11.28515625" style="459" customWidth="1"/>
    <col min="5114" max="5114" width="7.7109375" style="459" customWidth="1"/>
    <col min="5115" max="5115" width="10.140625" style="459" customWidth="1"/>
    <col min="5116" max="5116" width="6.5703125" style="459" customWidth="1"/>
    <col min="5117" max="5117" width="1.140625" style="459" customWidth="1"/>
    <col min="5118" max="5118" width="24.5703125" style="459" customWidth="1"/>
    <col min="5119" max="5119" width="9.85546875" style="459" customWidth="1"/>
    <col min="5120" max="5120" width="10.7109375" style="459" customWidth="1"/>
    <col min="5121" max="5121" width="10.85546875" style="459" customWidth="1"/>
    <col min="5122" max="5122" width="11.140625" style="459" customWidth="1"/>
    <col min="5123" max="5123" width="9.85546875" style="459" customWidth="1"/>
    <col min="5124" max="5124" width="1" style="459" customWidth="1"/>
    <col min="5125" max="5125" width="16.5703125" style="459" customWidth="1"/>
    <col min="5126" max="5126" width="0.5703125" style="459" customWidth="1"/>
    <col min="5127" max="5127" width="0.7109375" style="459" customWidth="1"/>
    <col min="5128" max="5128" width="27.85546875" style="459" customWidth="1"/>
    <col min="5129" max="5129" width="0.85546875" style="459" customWidth="1"/>
    <col min="5130" max="5130" width="27.42578125" style="459" customWidth="1"/>
    <col min="5131" max="5131" width="14.7109375" style="459" customWidth="1"/>
    <col min="5132" max="5132" width="0.42578125" style="459" customWidth="1"/>
    <col min="5133" max="5133" width="0.7109375" style="459" customWidth="1"/>
    <col min="5134" max="5134" width="21.7109375" style="459" customWidth="1"/>
    <col min="5135" max="5135" width="1.28515625" style="459" customWidth="1"/>
    <col min="5136" max="5136" width="21.140625" style="459" customWidth="1"/>
    <col min="5137" max="5341" width="11.42578125" style="459"/>
    <col min="5342" max="5342" width="0.7109375" style="459" customWidth="1"/>
    <col min="5343" max="5344" width="1.5703125" style="459" customWidth="1"/>
    <col min="5345" max="5345" width="16.42578125" style="459" customWidth="1"/>
    <col min="5346" max="5348" width="10.42578125" style="459" customWidth="1"/>
    <col min="5349" max="5349" width="8.7109375" style="459" customWidth="1"/>
    <col min="5350" max="5350" width="0.7109375" style="459" customWidth="1"/>
    <col min="5351" max="5351" width="3.140625" style="459" customWidth="1"/>
    <col min="5352" max="5352" width="1.140625" style="459" customWidth="1"/>
    <col min="5353" max="5353" width="18" style="459" customWidth="1"/>
    <col min="5354" max="5354" width="9.42578125" style="459" customWidth="1"/>
    <col min="5355" max="5355" width="8.7109375" style="459" customWidth="1"/>
    <col min="5356" max="5356" width="9.28515625" style="459" customWidth="1"/>
    <col min="5357" max="5357" width="10.140625" style="459" customWidth="1"/>
    <col min="5358" max="5358" width="5.140625" style="459" customWidth="1"/>
    <col min="5359" max="5359" width="10.140625" style="459" customWidth="1"/>
    <col min="5360" max="5360" width="6.42578125" style="459" customWidth="1"/>
    <col min="5361" max="5361" width="11.42578125" style="459"/>
    <col min="5362" max="5362" width="1.28515625" style="459" customWidth="1"/>
    <col min="5363" max="5363" width="1.42578125" style="459" customWidth="1"/>
    <col min="5364" max="5364" width="8.28515625" style="459" customWidth="1"/>
    <col min="5365" max="5365" width="11.42578125" style="459"/>
    <col min="5366" max="5367" width="10.7109375" style="459" customWidth="1"/>
    <col min="5368" max="5368" width="10.28515625" style="459" customWidth="1"/>
    <col min="5369" max="5369" width="11.28515625" style="459" customWidth="1"/>
    <col min="5370" max="5370" width="7.7109375" style="459" customWidth="1"/>
    <col min="5371" max="5371" width="10.140625" style="459" customWidth="1"/>
    <col min="5372" max="5372" width="6.5703125" style="459" customWidth="1"/>
    <col min="5373" max="5373" width="1.140625" style="459" customWidth="1"/>
    <col min="5374" max="5374" width="24.5703125" style="459" customWidth="1"/>
    <col min="5375" max="5375" width="9.85546875" style="459" customWidth="1"/>
    <col min="5376" max="5376" width="10.7109375" style="459" customWidth="1"/>
    <col min="5377" max="5377" width="10.85546875" style="459" customWidth="1"/>
    <col min="5378" max="5378" width="11.140625" style="459" customWidth="1"/>
    <col min="5379" max="5379" width="9.85546875" style="459" customWidth="1"/>
    <col min="5380" max="5380" width="1" style="459" customWidth="1"/>
    <col min="5381" max="5381" width="16.5703125" style="459" customWidth="1"/>
    <col min="5382" max="5382" width="0.5703125" style="459" customWidth="1"/>
    <col min="5383" max="5383" width="0.7109375" style="459" customWidth="1"/>
    <col min="5384" max="5384" width="27.85546875" style="459" customWidth="1"/>
    <col min="5385" max="5385" width="0.85546875" style="459" customWidth="1"/>
    <col min="5386" max="5386" width="27.42578125" style="459" customWidth="1"/>
    <col min="5387" max="5387" width="14.7109375" style="459" customWidth="1"/>
    <col min="5388" max="5388" width="0.42578125" style="459" customWidth="1"/>
    <col min="5389" max="5389" width="0.7109375" style="459" customWidth="1"/>
    <col min="5390" max="5390" width="21.7109375" style="459" customWidth="1"/>
    <col min="5391" max="5391" width="1.28515625" style="459" customWidth="1"/>
    <col min="5392" max="5392" width="21.140625" style="459" customWidth="1"/>
    <col min="5393" max="5597" width="11.42578125" style="459"/>
    <col min="5598" max="5598" width="0.7109375" style="459" customWidth="1"/>
    <col min="5599" max="5600" width="1.5703125" style="459" customWidth="1"/>
    <col min="5601" max="5601" width="16.42578125" style="459" customWidth="1"/>
    <col min="5602" max="5604" width="10.42578125" style="459" customWidth="1"/>
    <col min="5605" max="5605" width="8.7109375" style="459" customWidth="1"/>
    <col min="5606" max="5606" width="0.7109375" style="459" customWidth="1"/>
    <col min="5607" max="5607" width="3.140625" style="459" customWidth="1"/>
    <col min="5608" max="5608" width="1.140625" style="459" customWidth="1"/>
    <col min="5609" max="5609" width="18" style="459" customWidth="1"/>
    <col min="5610" max="5610" width="9.42578125" style="459" customWidth="1"/>
    <col min="5611" max="5611" width="8.7109375" style="459" customWidth="1"/>
    <col min="5612" max="5612" width="9.28515625" style="459" customWidth="1"/>
    <col min="5613" max="5613" width="10.140625" style="459" customWidth="1"/>
    <col min="5614" max="5614" width="5.140625" style="459" customWidth="1"/>
    <col min="5615" max="5615" width="10.140625" style="459" customWidth="1"/>
    <col min="5616" max="5616" width="6.42578125" style="459" customWidth="1"/>
    <col min="5617" max="5617" width="11.42578125" style="459"/>
    <col min="5618" max="5618" width="1.28515625" style="459" customWidth="1"/>
    <col min="5619" max="5619" width="1.42578125" style="459" customWidth="1"/>
    <col min="5620" max="5620" width="8.28515625" style="459" customWidth="1"/>
    <col min="5621" max="5621" width="11.42578125" style="459"/>
    <col min="5622" max="5623" width="10.7109375" style="459" customWidth="1"/>
    <col min="5624" max="5624" width="10.28515625" style="459" customWidth="1"/>
    <col min="5625" max="5625" width="11.28515625" style="459" customWidth="1"/>
    <col min="5626" max="5626" width="7.7109375" style="459" customWidth="1"/>
    <col min="5627" max="5627" width="10.140625" style="459" customWidth="1"/>
    <col min="5628" max="5628" width="6.5703125" style="459" customWidth="1"/>
    <col min="5629" max="5629" width="1.140625" style="459" customWidth="1"/>
    <col min="5630" max="5630" width="24.5703125" style="459" customWidth="1"/>
    <col min="5631" max="5631" width="9.85546875" style="459" customWidth="1"/>
    <col min="5632" max="5632" width="10.7109375" style="459" customWidth="1"/>
    <col min="5633" max="5633" width="10.85546875" style="459" customWidth="1"/>
    <col min="5634" max="5634" width="11.140625" style="459" customWidth="1"/>
    <col min="5635" max="5635" width="9.85546875" style="459" customWidth="1"/>
    <col min="5636" max="5636" width="1" style="459" customWidth="1"/>
    <col min="5637" max="5637" width="16.5703125" style="459" customWidth="1"/>
    <col min="5638" max="5638" width="0.5703125" style="459" customWidth="1"/>
    <col min="5639" max="5639" width="0.7109375" style="459" customWidth="1"/>
    <col min="5640" max="5640" width="27.85546875" style="459" customWidth="1"/>
    <col min="5641" max="5641" width="0.85546875" style="459" customWidth="1"/>
    <col min="5642" max="5642" width="27.42578125" style="459" customWidth="1"/>
    <col min="5643" max="5643" width="14.7109375" style="459" customWidth="1"/>
    <col min="5644" max="5644" width="0.42578125" style="459" customWidth="1"/>
    <col min="5645" max="5645" width="0.7109375" style="459" customWidth="1"/>
    <col min="5646" max="5646" width="21.7109375" style="459" customWidth="1"/>
    <col min="5647" max="5647" width="1.28515625" style="459" customWidth="1"/>
    <col min="5648" max="5648" width="21.140625" style="459" customWidth="1"/>
    <col min="5649" max="5853" width="11.42578125" style="459"/>
    <col min="5854" max="5854" width="0.7109375" style="459" customWidth="1"/>
    <col min="5855" max="5856" width="1.5703125" style="459" customWidth="1"/>
    <col min="5857" max="5857" width="16.42578125" style="459" customWidth="1"/>
    <col min="5858" max="5860" width="10.42578125" style="459" customWidth="1"/>
    <col min="5861" max="5861" width="8.7109375" style="459" customWidth="1"/>
    <col min="5862" max="5862" width="0.7109375" style="459" customWidth="1"/>
    <col min="5863" max="5863" width="3.140625" style="459" customWidth="1"/>
    <col min="5864" max="5864" width="1.140625" style="459" customWidth="1"/>
    <col min="5865" max="5865" width="18" style="459" customWidth="1"/>
    <col min="5866" max="5866" width="9.42578125" style="459" customWidth="1"/>
    <col min="5867" max="5867" width="8.7109375" style="459" customWidth="1"/>
    <col min="5868" max="5868" width="9.28515625" style="459" customWidth="1"/>
    <col min="5869" max="5869" width="10.140625" style="459" customWidth="1"/>
    <col min="5870" max="5870" width="5.140625" style="459" customWidth="1"/>
    <col min="5871" max="5871" width="10.140625" style="459" customWidth="1"/>
    <col min="5872" max="5872" width="6.42578125" style="459" customWidth="1"/>
    <col min="5873" max="5873" width="11.42578125" style="459"/>
    <col min="5874" max="5874" width="1.28515625" style="459" customWidth="1"/>
    <col min="5875" max="5875" width="1.42578125" style="459" customWidth="1"/>
    <col min="5876" max="5876" width="8.28515625" style="459" customWidth="1"/>
    <col min="5877" max="5877" width="11.42578125" style="459"/>
    <col min="5878" max="5879" width="10.7109375" style="459" customWidth="1"/>
    <col min="5880" max="5880" width="10.28515625" style="459" customWidth="1"/>
    <col min="5881" max="5881" width="11.28515625" style="459" customWidth="1"/>
    <col min="5882" max="5882" width="7.7109375" style="459" customWidth="1"/>
    <col min="5883" max="5883" width="10.140625" style="459" customWidth="1"/>
    <col min="5884" max="5884" width="6.5703125" style="459" customWidth="1"/>
    <col min="5885" max="5885" width="1.140625" style="459" customWidth="1"/>
    <col min="5886" max="5886" width="24.5703125" style="459" customWidth="1"/>
    <col min="5887" max="5887" width="9.85546875" style="459" customWidth="1"/>
    <col min="5888" max="5888" width="10.7109375" style="459" customWidth="1"/>
    <col min="5889" max="5889" width="10.85546875" style="459" customWidth="1"/>
    <col min="5890" max="5890" width="11.140625" style="459" customWidth="1"/>
    <col min="5891" max="5891" width="9.85546875" style="459" customWidth="1"/>
    <col min="5892" max="5892" width="1" style="459" customWidth="1"/>
    <col min="5893" max="5893" width="16.5703125" style="459" customWidth="1"/>
    <col min="5894" max="5894" width="0.5703125" style="459" customWidth="1"/>
    <col min="5895" max="5895" width="0.7109375" style="459" customWidth="1"/>
    <col min="5896" max="5896" width="27.85546875" style="459" customWidth="1"/>
    <col min="5897" max="5897" width="0.85546875" style="459" customWidth="1"/>
    <col min="5898" max="5898" width="27.42578125" style="459" customWidth="1"/>
    <col min="5899" max="5899" width="14.7109375" style="459" customWidth="1"/>
    <col min="5900" max="5900" width="0.42578125" style="459" customWidth="1"/>
    <col min="5901" max="5901" width="0.7109375" style="459" customWidth="1"/>
    <col min="5902" max="5902" width="21.7109375" style="459" customWidth="1"/>
    <col min="5903" max="5903" width="1.28515625" style="459" customWidth="1"/>
    <col min="5904" max="5904" width="21.140625" style="459" customWidth="1"/>
    <col min="5905" max="6109" width="11.42578125" style="459"/>
    <col min="6110" max="6110" width="0.7109375" style="459" customWidth="1"/>
    <col min="6111" max="6112" width="1.5703125" style="459" customWidth="1"/>
    <col min="6113" max="6113" width="16.42578125" style="459" customWidth="1"/>
    <col min="6114" max="6116" width="10.42578125" style="459" customWidth="1"/>
    <col min="6117" max="6117" width="8.7109375" style="459" customWidth="1"/>
    <col min="6118" max="6118" width="0.7109375" style="459" customWidth="1"/>
    <col min="6119" max="6119" width="3.140625" style="459" customWidth="1"/>
    <col min="6120" max="6120" width="1.140625" style="459" customWidth="1"/>
    <col min="6121" max="6121" width="18" style="459" customWidth="1"/>
    <col min="6122" max="6122" width="9.42578125" style="459" customWidth="1"/>
    <col min="6123" max="6123" width="8.7109375" style="459" customWidth="1"/>
    <col min="6124" max="6124" width="9.28515625" style="459" customWidth="1"/>
    <col min="6125" max="6125" width="10.140625" style="459" customWidth="1"/>
    <col min="6126" max="6126" width="5.140625" style="459" customWidth="1"/>
    <col min="6127" max="6127" width="10.140625" style="459" customWidth="1"/>
    <col min="6128" max="6128" width="6.42578125" style="459" customWidth="1"/>
    <col min="6129" max="6129" width="11.42578125" style="459"/>
    <col min="6130" max="6130" width="1.28515625" style="459" customWidth="1"/>
    <col min="6131" max="6131" width="1.42578125" style="459" customWidth="1"/>
    <col min="6132" max="6132" width="8.28515625" style="459" customWidth="1"/>
    <col min="6133" max="6133" width="11.42578125" style="459"/>
    <col min="6134" max="6135" width="10.7109375" style="459" customWidth="1"/>
    <col min="6136" max="6136" width="10.28515625" style="459" customWidth="1"/>
    <col min="6137" max="6137" width="11.28515625" style="459" customWidth="1"/>
    <col min="6138" max="6138" width="7.7109375" style="459" customWidth="1"/>
    <col min="6139" max="6139" width="10.140625" style="459" customWidth="1"/>
    <col min="6140" max="6140" width="6.5703125" style="459" customWidth="1"/>
    <col min="6141" max="6141" width="1.140625" style="459" customWidth="1"/>
    <col min="6142" max="6142" width="24.5703125" style="459" customWidth="1"/>
    <col min="6143" max="6143" width="9.85546875" style="459" customWidth="1"/>
    <col min="6144" max="6144" width="10.7109375" style="459" customWidth="1"/>
    <col min="6145" max="6145" width="10.85546875" style="459" customWidth="1"/>
    <col min="6146" max="6146" width="11.140625" style="459" customWidth="1"/>
    <col min="6147" max="6147" width="9.85546875" style="459" customWidth="1"/>
    <col min="6148" max="6148" width="1" style="459" customWidth="1"/>
    <col min="6149" max="6149" width="16.5703125" style="459" customWidth="1"/>
    <col min="6150" max="6150" width="0.5703125" style="459" customWidth="1"/>
    <col min="6151" max="6151" width="0.7109375" style="459" customWidth="1"/>
    <col min="6152" max="6152" width="27.85546875" style="459" customWidth="1"/>
    <col min="6153" max="6153" width="0.85546875" style="459" customWidth="1"/>
    <col min="6154" max="6154" width="27.42578125" style="459" customWidth="1"/>
    <col min="6155" max="6155" width="14.7109375" style="459" customWidth="1"/>
    <col min="6156" max="6156" width="0.42578125" style="459" customWidth="1"/>
    <col min="6157" max="6157" width="0.7109375" style="459" customWidth="1"/>
    <col min="6158" max="6158" width="21.7109375" style="459" customWidth="1"/>
    <col min="6159" max="6159" width="1.28515625" style="459" customWidth="1"/>
    <col min="6160" max="6160" width="21.140625" style="459" customWidth="1"/>
    <col min="6161" max="6365" width="11.42578125" style="459"/>
    <col min="6366" max="6366" width="0.7109375" style="459" customWidth="1"/>
    <col min="6367" max="6368" width="1.5703125" style="459" customWidth="1"/>
    <col min="6369" max="6369" width="16.42578125" style="459" customWidth="1"/>
    <col min="6370" max="6372" width="10.42578125" style="459" customWidth="1"/>
    <col min="6373" max="6373" width="8.7109375" style="459" customWidth="1"/>
    <col min="6374" max="6374" width="0.7109375" style="459" customWidth="1"/>
    <col min="6375" max="6375" width="3.140625" style="459" customWidth="1"/>
    <col min="6376" max="6376" width="1.140625" style="459" customWidth="1"/>
    <col min="6377" max="6377" width="18" style="459" customWidth="1"/>
    <col min="6378" max="6378" width="9.42578125" style="459" customWidth="1"/>
    <col min="6379" max="6379" width="8.7109375" style="459" customWidth="1"/>
    <col min="6380" max="6380" width="9.28515625" style="459" customWidth="1"/>
    <col min="6381" max="6381" width="10.140625" style="459" customWidth="1"/>
    <col min="6382" max="6382" width="5.140625" style="459" customWidth="1"/>
    <col min="6383" max="6383" width="10.140625" style="459" customWidth="1"/>
    <col min="6384" max="6384" width="6.42578125" style="459" customWidth="1"/>
    <col min="6385" max="6385" width="11.42578125" style="459"/>
    <col min="6386" max="6386" width="1.28515625" style="459" customWidth="1"/>
    <col min="6387" max="6387" width="1.42578125" style="459" customWidth="1"/>
    <col min="6388" max="6388" width="8.28515625" style="459" customWidth="1"/>
    <col min="6389" max="6389" width="11.42578125" style="459"/>
    <col min="6390" max="6391" width="10.7109375" style="459" customWidth="1"/>
    <col min="6392" max="6392" width="10.28515625" style="459" customWidth="1"/>
    <col min="6393" max="6393" width="11.28515625" style="459" customWidth="1"/>
    <col min="6394" max="6394" width="7.7109375" style="459" customWidth="1"/>
    <col min="6395" max="6395" width="10.140625" style="459" customWidth="1"/>
    <col min="6396" max="6396" width="6.5703125" style="459" customWidth="1"/>
    <col min="6397" max="6397" width="1.140625" style="459" customWidth="1"/>
    <col min="6398" max="6398" width="24.5703125" style="459" customWidth="1"/>
    <col min="6399" max="6399" width="9.85546875" style="459" customWidth="1"/>
    <col min="6400" max="6400" width="10.7109375" style="459" customWidth="1"/>
    <col min="6401" max="6401" width="10.85546875" style="459" customWidth="1"/>
    <col min="6402" max="6402" width="11.140625" style="459" customWidth="1"/>
    <col min="6403" max="6403" width="9.85546875" style="459" customWidth="1"/>
    <col min="6404" max="6404" width="1" style="459" customWidth="1"/>
    <col min="6405" max="6405" width="16.5703125" style="459" customWidth="1"/>
    <col min="6406" max="6406" width="0.5703125" style="459" customWidth="1"/>
    <col min="6407" max="6407" width="0.7109375" style="459" customWidth="1"/>
    <col min="6408" max="6408" width="27.85546875" style="459" customWidth="1"/>
    <col min="6409" max="6409" width="0.85546875" style="459" customWidth="1"/>
    <col min="6410" max="6410" width="27.42578125" style="459" customWidth="1"/>
    <col min="6411" max="6411" width="14.7109375" style="459" customWidth="1"/>
    <col min="6412" max="6412" width="0.42578125" style="459" customWidth="1"/>
    <col min="6413" max="6413" width="0.7109375" style="459" customWidth="1"/>
    <col min="6414" max="6414" width="21.7109375" style="459" customWidth="1"/>
    <col min="6415" max="6415" width="1.28515625" style="459" customWidth="1"/>
    <col min="6416" max="6416" width="21.140625" style="459" customWidth="1"/>
    <col min="6417" max="6621" width="11.42578125" style="459"/>
    <col min="6622" max="6622" width="0.7109375" style="459" customWidth="1"/>
    <col min="6623" max="6624" width="1.5703125" style="459" customWidth="1"/>
    <col min="6625" max="6625" width="16.42578125" style="459" customWidth="1"/>
    <col min="6626" max="6628" width="10.42578125" style="459" customWidth="1"/>
    <col min="6629" max="6629" width="8.7109375" style="459" customWidth="1"/>
    <col min="6630" max="6630" width="0.7109375" style="459" customWidth="1"/>
    <col min="6631" max="6631" width="3.140625" style="459" customWidth="1"/>
    <col min="6632" max="6632" width="1.140625" style="459" customWidth="1"/>
    <col min="6633" max="6633" width="18" style="459" customWidth="1"/>
    <col min="6634" max="6634" width="9.42578125" style="459" customWidth="1"/>
    <col min="6635" max="6635" width="8.7109375" style="459" customWidth="1"/>
    <col min="6636" max="6636" width="9.28515625" style="459" customWidth="1"/>
    <col min="6637" max="6637" width="10.140625" style="459" customWidth="1"/>
    <col min="6638" max="6638" width="5.140625" style="459" customWidth="1"/>
    <col min="6639" max="6639" width="10.140625" style="459" customWidth="1"/>
    <col min="6640" max="6640" width="6.42578125" style="459" customWidth="1"/>
    <col min="6641" max="6641" width="11.42578125" style="459"/>
    <col min="6642" max="6642" width="1.28515625" style="459" customWidth="1"/>
    <col min="6643" max="6643" width="1.42578125" style="459" customWidth="1"/>
    <col min="6644" max="6644" width="8.28515625" style="459" customWidth="1"/>
    <col min="6645" max="6645" width="11.42578125" style="459"/>
    <col min="6646" max="6647" width="10.7109375" style="459" customWidth="1"/>
    <col min="6648" max="6648" width="10.28515625" style="459" customWidth="1"/>
    <col min="6649" max="6649" width="11.28515625" style="459" customWidth="1"/>
    <col min="6650" max="6650" width="7.7109375" style="459" customWidth="1"/>
    <col min="6651" max="6651" width="10.140625" style="459" customWidth="1"/>
    <col min="6652" max="6652" width="6.5703125" style="459" customWidth="1"/>
    <col min="6653" max="6653" width="1.140625" style="459" customWidth="1"/>
    <col min="6654" max="6654" width="24.5703125" style="459" customWidth="1"/>
    <col min="6655" max="6655" width="9.85546875" style="459" customWidth="1"/>
    <col min="6656" max="6656" width="10.7109375" style="459" customWidth="1"/>
    <col min="6657" max="6657" width="10.85546875" style="459" customWidth="1"/>
    <col min="6658" max="6658" width="11.140625" style="459" customWidth="1"/>
    <col min="6659" max="6659" width="9.85546875" style="459" customWidth="1"/>
    <col min="6660" max="6660" width="1" style="459" customWidth="1"/>
    <col min="6661" max="6661" width="16.5703125" style="459" customWidth="1"/>
    <col min="6662" max="6662" width="0.5703125" style="459" customWidth="1"/>
    <col min="6663" max="6663" width="0.7109375" style="459" customWidth="1"/>
    <col min="6664" max="6664" width="27.85546875" style="459" customWidth="1"/>
    <col min="6665" max="6665" width="0.85546875" style="459" customWidth="1"/>
    <col min="6666" max="6666" width="27.42578125" style="459" customWidth="1"/>
    <col min="6667" max="6667" width="14.7109375" style="459" customWidth="1"/>
    <col min="6668" max="6668" width="0.42578125" style="459" customWidth="1"/>
    <col min="6669" max="6669" width="0.7109375" style="459" customWidth="1"/>
    <col min="6670" max="6670" width="21.7109375" style="459" customWidth="1"/>
    <col min="6671" max="6671" width="1.28515625" style="459" customWidth="1"/>
    <col min="6672" max="6672" width="21.140625" style="459" customWidth="1"/>
    <col min="6673" max="6877" width="11.42578125" style="459"/>
    <col min="6878" max="6878" width="0.7109375" style="459" customWidth="1"/>
    <col min="6879" max="6880" width="1.5703125" style="459" customWidth="1"/>
    <col min="6881" max="6881" width="16.42578125" style="459" customWidth="1"/>
    <col min="6882" max="6884" width="10.42578125" style="459" customWidth="1"/>
    <col min="6885" max="6885" width="8.7109375" style="459" customWidth="1"/>
    <col min="6886" max="6886" width="0.7109375" style="459" customWidth="1"/>
    <col min="6887" max="6887" width="3.140625" style="459" customWidth="1"/>
    <col min="6888" max="6888" width="1.140625" style="459" customWidth="1"/>
    <col min="6889" max="6889" width="18" style="459" customWidth="1"/>
    <col min="6890" max="6890" width="9.42578125" style="459" customWidth="1"/>
    <col min="6891" max="6891" width="8.7109375" style="459" customWidth="1"/>
    <col min="6892" max="6892" width="9.28515625" style="459" customWidth="1"/>
    <col min="6893" max="6893" width="10.140625" style="459" customWidth="1"/>
    <col min="6894" max="6894" width="5.140625" style="459" customWidth="1"/>
    <col min="6895" max="6895" width="10.140625" style="459" customWidth="1"/>
    <col min="6896" max="6896" width="6.42578125" style="459" customWidth="1"/>
    <col min="6897" max="6897" width="11.42578125" style="459"/>
    <col min="6898" max="6898" width="1.28515625" style="459" customWidth="1"/>
    <col min="6899" max="6899" width="1.42578125" style="459" customWidth="1"/>
    <col min="6900" max="6900" width="8.28515625" style="459" customWidth="1"/>
    <col min="6901" max="6901" width="11.42578125" style="459"/>
    <col min="6902" max="6903" width="10.7109375" style="459" customWidth="1"/>
    <col min="6904" max="6904" width="10.28515625" style="459" customWidth="1"/>
    <col min="6905" max="6905" width="11.28515625" style="459" customWidth="1"/>
    <col min="6906" max="6906" width="7.7109375" style="459" customWidth="1"/>
    <col min="6907" max="6907" width="10.140625" style="459" customWidth="1"/>
    <col min="6908" max="6908" width="6.5703125" style="459" customWidth="1"/>
    <col min="6909" max="6909" width="1.140625" style="459" customWidth="1"/>
    <col min="6910" max="6910" width="24.5703125" style="459" customWidth="1"/>
    <col min="6911" max="6911" width="9.85546875" style="459" customWidth="1"/>
    <col min="6912" max="6912" width="10.7109375" style="459" customWidth="1"/>
    <col min="6913" max="6913" width="10.85546875" style="459" customWidth="1"/>
    <col min="6914" max="6914" width="11.140625" style="459" customWidth="1"/>
    <col min="6915" max="6915" width="9.85546875" style="459" customWidth="1"/>
    <col min="6916" max="6916" width="1" style="459" customWidth="1"/>
    <col min="6917" max="6917" width="16.5703125" style="459" customWidth="1"/>
    <col min="6918" max="6918" width="0.5703125" style="459" customWidth="1"/>
    <col min="6919" max="6919" width="0.7109375" style="459" customWidth="1"/>
    <col min="6920" max="6920" width="27.85546875" style="459" customWidth="1"/>
    <col min="6921" max="6921" width="0.85546875" style="459" customWidth="1"/>
    <col min="6922" max="6922" width="27.42578125" style="459" customWidth="1"/>
    <col min="6923" max="6923" width="14.7109375" style="459" customWidth="1"/>
    <col min="6924" max="6924" width="0.42578125" style="459" customWidth="1"/>
    <col min="6925" max="6925" width="0.7109375" style="459" customWidth="1"/>
    <col min="6926" max="6926" width="21.7109375" style="459" customWidth="1"/>
    <col min="6927" max="6927" width="1.28515625" style="459" customWidth="1"/>
    <col min="6928" max="6928" width="21.140625" style="459" customWidth="1"/>
    <col min="6929" max="7133" width="11.42578125" style="459"/>
    <col min="7134" max="7134" width="0.7109375" style="459" customWidth="1"/>
    <col min="7135" max="7136" width="1.5703125" style="459" customWidth="1"/>
    <col min="7137" max="7137" width="16.42578125" style="459" customWidth="1"/>
    <col min="7138" max="7140" width="10.42578125" style="459" customWidth="1"/>
    <col min="7141" max="7141" width="8.7109375" style="459" customWidth="1"/>
    <col min="7142" max="7142" width="0.7109375" style="459" customWidth="1"/>
    <col min="7143" max="7143" width="3.140625" style="459" customWidth="1"/>
    <col min="7144" max="7144" width="1.140625" style="459" customWidth="1"/>
    <col min="7145" max="7145" width="18" style="459" customWidth="1"/>
    <col min="7146" max="7146" width="9.42578125" style="459" customWidth="1"/>
    <col min="7147" max="7147" width="8.7109375" style="459" customWidth="1"/>
    <col min="7148" max="7148" width="9.28515625" style="459" customWidth="1"/>
    <col min="7149" max="7149" width="10.140625" style="459" customWidth="1"/>
    <col min="7150" max="7150" width="5.140625" style="459" customWidth="1"/>
    <col min="7151" max="7151" width="10.140625" style="459" customWidth="1"/>
    <col min="7152" max="7152" width="6.42578125" style="459" customWidth="1"/>
    <col min="7153" max="7153" width="11.42578125" style="459"/>
    <col min="7154" max="7154" width="1.28515625" style="459" customWidth="1"/>
    <col min="7155" max="7155" width="1.42578125" style="459" customWidth="1"/>
    <col min="7156" max="7156" width="8.28515625" style="459" customWidth="1"/>
    <col min="7157" max="7157" width="11.42578125" style="459"/>
    <col min="7158" max="7159" width="10.7109375" style="459" customWidth="1"/>
    <col min="7160" max="7160" width="10.28515625" style="459" customWidth="1"/>
    <col min="7161" max="7161" width="11.28515625" style="459" customWidth="1"/>
    <col min="7162" max="7162" width="7.7109375" style="459" customWidth="1"/>
    <col min="7163" max="7163" width="10.140625" style="459" customWidth="1"/>
    <col min="7164" max="7164" width="6.5703125" style="459" customWidth="1"/>
    <col min="7165" max="7165" width="1.140625" style="459" customWidth="1"/>
    <col min="7166" max="7166" width="24.5703125" style="459" customWidth="1"/>
    <col min="7167" max="7167" width="9.85546875" style="459" customWidth="1"/>
    <col min="7168" max="7168" width="10.7109375" style="459" customWidth="1"/>
    <col min="7169" max="7169" width="10.85546875" style="459" customWidth="1"/>
    <col min="7170" max="7170" width="11.140625" style="459" customWidth="1"/>
    <col min="7171" max="7171" width="9.85546875" style="459" customWidth="1"/>
    <col min="7172" max="7172" width="1" style="459" customWidth="1"/>
    <col min="7173" max="7173" width="16.5703125" style="459" customWidth="1"/>
    <col min="7174" max="7174" width="0.5703125" style="459" customWidth="1"/>
    <col min="7175" max="7175" width="0.7109375" style="459" customWidth="1"/>
    <col min="7176" max="7176" width="27.85546875" style="459" customWidth="1"/>
    <col min="7177" max="7177" width="0.85546875" style="459" customWidth="1"/>
    <col min="7178" max="7178" width="27.42578125" style="459" customWidth="1"/>
    <col min="7179" max="7179" width="14.7109375" style="459" customWidth="1"/>
    <col min="7180" max="7180" width="0.42578125" style="459" customWidth="1"/>
    <col min="7181" max="7181" width="0.7109375" style="459" customWidth="1"/>
    <col min="7182" max="7182" width="21.7109375" style="459" customWidth="1"/>
    <col min="7183" max="7183" width="1.28515625" style="459" customWidth="1"/>
    <col min="7184" max="7184" width="21.140625" style="459" customWidth="1"/>
    <col min="7185" max="7389" width="11.42578125" style="459"/>
    <col min="7390" max="7390" width="0.7109375" style="459" customWidth="1"/>
    <col min="7391" max="7392" width="1.5703125" style="459" customWidth="1"/>
    <col min="7393" max="7393" width="16.42578125" style="459" customWidth="1"/>
    <col min="7394" max="7396" width="10.42578125" style="459" customWidth="1"/>
    <col min="7397" max="7397" width="8.7109375" style="459" customWidth="1"/>
    <col min="7398" max="7398" width="0.7109375" style="459" customWidth="1"/>
    <col min="7399" max="7399" width="3.140625" style="459" customWidth="1"/>
    <col min="7400" max="7400" width="1.140625" style="459" customWidth="1"/>
    <col min="7401" max="7401" width="18" style="459" customWidth="1"/>
    <col min="7402" max="7402" width="9.42578125" style="459" customWidth="1"/>
    <col min="7403" max="7403" width="8.7109375" style="459" customWidth="1"/>
    <col min="7404" max="7404" width="9.28515625" style="459" customWidth="1"/>
    <col min="7405" max="7405" width="10.140625" style="459" customWidth="1"/>
    <col min="7406" max="7406" width="5.140625" style="459" customWidth="1"/>
    <col min="7407" max="7407" width="10.140625" style="459" customWidth="1"/>
    <col min="7408" max="7408" width="6.42578125" style="459" customWidth="1"/>
    <col min="7409" max="7409" width="11.42578125" style="459"/>
    <col min="7410" max="7410" width="1.28515625" style="459" customWidth="1"/>
    <col min="7411" max="7411" width="1.42578125" style="459" customWidth="1"/>
    <col min="7412" max="7412" width="8.28515625" style="459" customWidth="1"/>
    <col min="7413" max="7413" width="11.42578125" style="459"/>
    <col min="7414" max="7415" width="10.7109375" style="459" customWidth="1"/>
    <col min="7416" max="7416" width="10.28515625" style="459" customWidth="1"/>
    <col min="7417" max="7417" width="11.28515625" style="459" customWidth="1"/>
    <col min="7418" max="7418" width="7.7109375" style="459" customWidth="1"/>
    <col min="7419" max="7419" width="10.140625" style="459" customWidth="1"/>
    <col min="7420" max="7420" width="6.5703125" style="459" customWidth="1"/>
    <col min="7421" max="7421" width="1.140625" style="459" customWidth="1"/>
    <col min="7422" max="7422" width="24.5703125" style="459" customWidth="1"/>
    <col min="7423" max="7423" width="9.85546875" style="459" customWidth="1"/>
    <col min="7424" max="7424" width="10.7109375" style="459" customWidth="1"/>
    <col min="7425" max="7425" width="10.85546875" style="459" customWidth="1"/>
    <col min="7426" max="7426" width="11.140625" style="459" customWidth="1"/>
    <col min="7427" max="7427" width="9.85546875" style="459" customWidth="1"/>
    <col min="7428" max="7428" width="1" style="459" customWidth="1"/>
    <col min="7429" max="7429" width="16.5703125" style="459" customWidth="1"/>
    <col min="7430" max="7430" width="0.5703125" style="459" customWidth="1"/>
    <col min="7431" max="7431" width="0.7109375" style="459" customWidth="1"/>
    <col min="7432" max="7432" width="27.85546875" style="459" customWidth="1"/>
    <col min="7433" max="7433" width="0.85546875" style="459" customWidth="1"/>
    <col min="7434" max="7434" width="27.42578125" style="459" customWidth="1"/>
    <col min="7435" max="7435" width="14.7109375" style="459" customWidth="1"/>
    <col min="7436" max="7436" width="0.42578125" style="459" customWidth="1"/>
    <col min="7437" max="7437" width="0.7109375" style="459" customWidth="1"/>
    <col min="7438" max="7438" width="21.7109375" style="459" customWidth="1"/>
    <col min="7439" max="7439" width="1.28515625" style="459" customWidth="1"/>
    <col min="7440" max="7440" width="21.140625" style="459" customWidth="1"/>
    <col min="7441" max="7645" width="11.42578125" style="459"/>
    <col min="7646" max="7646" width="0.7109375" style="459" customWidth="1"/>
    <col min="7647" max="7648" width="1.5703125" style="459" customWidth="1"/>
    <col min="7649" max="7649" width="16.42578125" style="459" customWidth="1"/>
    <col min="7650" max="7652" width="10.42578125" style="459" customWidth="1"/>
    <col min="7653" max="7653" width="8.7109375" style="459" customWidth="1"/>
    <col min="7654" max="7654" width="0.7109375" style="459" customWidth="1"/>
    <col min="7655" max="7655" width="3.140625" style="459" customWidth="1"/>
    <col min="7656" max="7656" width="1.140625" style="459" customWidth="1"/>
    <col min="7657" max="7657" width="18" style="459" customWidth="1"/>
    <col min="7658" max="7658" width="9.42578125" style="459" customWidth="1"/>
    <col min="7659" max="7659" width="8.7109375" style="459" customWidth="1"/>
    <col min="7660" max="7660" width="9.28515625" style="459" customWidth="1"/>
    <col min="7661" max="7661" width="10.140625" style="459" customWidth="1"/>
    <col min="7662" max="7662" width="5.140625" style="459" customWidth="1"/>
    <col min="7663" max="7663" width="10.140625" style="459" customWidth="1"/>
    <col min="7664" max="7664" width="6.42578125" style="459" customWidth="1"/>
    <col min="7665" max="7665" width="11.42578125" style="459"/>
    <col min="7666" max="7666" width="1.28515625" style="459" customWidth="1"/>
    <col min="7667" max="7667" width="1.42578125" style="459" customWidth="1"/>
    <col min="7668" max="7668" width="8.28515625" style="459" customWidth="1"/>
    <col min="7669" max="7669" width="11.42578125" style="459"/>
    <col min="7670" max="7671" width="10.7109375" style="459" customWidth="1"/>
    <col min="7672" max="7672" width="10.28515625" style="459" customWidth="1"/>
    <col min="7673" max="7673" width="11.28515625" style="459" customWidth="1"/>
    <col min="7674" max="7674" width="7.7109375" style="459" customWidth="1"/>
    <col min="7675" max="7675" width="10.140625" style="459" customWidth="1"/>
    <col min="7676" max="7676" width="6.5703125" style="459" customWidth="1"/>
    <col min="7677" max="7677" width="1.140625" style="459" customWidth="1"/>
    <col min="7678" max="7678" width="24.5703125" style="459" customWidth="1"/>
    <col min="7679" max="7679" width="9.85546875" style="459" customWidth="1"/>
    <col min="7680" max="7680" width="10.7109375" style="459" customWidth="1"/>
    <col min="7681" max="7681" width="10.85546875" style="459" customWidth="1"/>
    <col min="7682" max="7682" width="11.140625" style="459" customWidth="1"/>
    <col min="7683" max="7683" width="9.85546875" style="459" customWidth="1"/>
    <col min="7684" max="7684" width="1" style="459" customWidth="1"/>
    <col min="7685" max="7685" width="16.5703125" style="459" customWidth="1"/>
    <col min="7686" max="7686" width="0.5703125" style="459" customWidth="1"/>
    <col min="7687" max="7687" width="0.7109375" style="459" customWidth="1"/>
    <col min="7688" max="7688" width="27.85546875" style="459" customWidth="1"/>
    <col min="7689" max="7689" width="0.85546875" style="459" customWidth="1"/>
    <col min="7690" max="7690" width="27.42578125" style="459" customWidth="1"/>
    <col min="7691" max="7691" width="14.7109375" style="459" customWidth="1"/>
    <col min="7692" max="7692" width="0.42578125" style="459" customWidth="1"/>
    <col min="7693" max="7693" width="0.7109375" style="459" customWidth="1"/>
    <col min="7694" max="7694" width="21.7109375" style="459" customWidth="1"/>
    <col min="7695" max="7695" width="1.28515625" style="459" customWidth="1"/>
    <col min="7696" max="7696" width="21.140625" style="459" customWidth="1"/>
    <col min="7697" max="7901" width="11.42578125" style="459"/>
    <col min="7902" max="7902" width="0.7109375" style="459" customWidth="1"/>
    <col min="7903" max="7904" width="1.5703125" style="459" customWidth="1"/>
    <col min="7905" max="7905" width="16.42578125" style="459" customWidth="1"/>
    <col min="7906" max="7908" width="10.42578125" style="459" customWidth="1"/>
    <col min="7909" max="7909" width="8.7109375" style="459" customWidth="1"/>
    <col min="7910" max="7910" width="0.7109375" style="459" customWidth="1"/>
    <col min="7911" max="7911" width="3.140625" style="459" customWidth="1"/>
    <col min="7912" max="7912" width="1.140625" style="459" customWidth="1"/>
    <col min="7913" max="7913" width="18" style="459" customWidth="1"/>
    <col min="7914" max="7914" width="9.42578125" style="459" customWidth="1"/>
    <col min="7915" max="7915" width="8.7109375" style="459" customWidth="1"/>
    <col min="7916" max="7916" width="9.28515625" style="459" customWidth="1"/>
    <col min="7917" max="7917" width="10.140625" style="459" customWidth="1"/>
    <col min="7918" max="7918" width="5.140625" style="459" customWidth="1"/>
    <col min="7919" max="7919" width="10.140625" style="459" customWidth="1"/>
    <col min="7920" max="7920" width="6.42578125" style="459" customWidth="1"/>
    <col min="7921" max="7921" width="11.42578125" style="459"/>
    <col min="7922" max="7922" width="1.28515625" style="459" customWidth="1"/>
    <col min="7923" max="7923" width="1.42578125" style="459" customWidth="1"/>
    <col min="7924" max="7924" width="8.28515625" style="459" customWidth="1"/>
    <col min="7925" max="7925" width="11.42578125" style="459"/>
    <col min="7926" max="7927" width="10.7109375" style="459" customWidth="1"/>
    <col min="7928" max="7928" width="10.28515625" style="459" customWidth="1"/>
    <col min="7929" max="7929" width="11.28515625" style="459" customWidth="1"/>
    <col min="7930" max="7930" width="7.7109375" style="459" customWidth="1"/>
    <col min="7931" max="7931" width="10.140625" style="459" customWidth="1"/>
    <col min="7932" max="7932" width="6.5703125" style="459" customWidth="1"/>
    <col min="7933" max="7933" width="1.140625" style="459" customWidth="1"/>
    <col min="7934" max="7934" width="24.5703125" style="459" customWidth="1"/>
    <col min="7935" max="7935" width="9.85546875" style="459" customWidth="1"/>
    <col min="7936" max="7936" width="10.7109375" style="459" customWidth="1"/>
    <col min="7937" max="7937" width="10.85546875" style="459" customWidth="1"/>
    <col min="7938" max="7938" width="11.140625" style="459" customWidth="1"/>
    <col min="7939" max="7939" width="9.85546875" style="459" customWidth="1"/>
    <col min="7940" max="7940" width="1" style="459" customWidth="1"/>
    <col min="7941" max="7941" width="16.5703125" style="459" customWidth="1"/>
    <col min="7942" max="7942" width="0.5703125" style="459" customWidth="1"/>
    <col min="7943" max="7943" width="0.7109375" style="459" customWidth="1"/>
    <col min="7944" max="7944" width="27.85546875" style="459" customWidth="1"/>
    <col min="7945" max="7945" width="0.85546875" style="459" customWidth="1"/>
    <col min="7946" max="7946" width="27.42578125" style="459" customWidth="1"/>
    <col min="7947" max="7947" width="14.7109375" style="459" customWidth="1"/>
    <col min="7948" max="7948" width="0.42578125" style="459" customWidth="1"/>
    <col min="7949" max="7949" width="0.7109375" style="459" customWidth="1"/>
    <col min="7950" max="7950" width="21.7109375" style="459" customWidth="1"/>
    <col min="7951" max="7951" width="1.28515625" style="459" customWidth="1"/>
    <col min="7952" max="7952" width="21.140625" style="459" customWidth="1"/>
    <col min="7953" max="8157" width="11.42578125" style="459"/>
    <col min="8158" max="8158" width="0.7109375" style="459" customWidth="1"/>
    <col min="8159" max="8160" width="1.5703125" style="459" customWidth="1"/>
    <col min="8161" max="8161" width="16.42578125" style="459" customWidth="1"/>
    <col min="8162" max="8164" width="10.42578125" style="459" customWidth="1"/>
    <col min="8165" max="8165" width="8.7109375" style="459" customWidth="1"/>
    <col min="8166" max="8166" width="0.7109375" style="459" customWidth="1"/>
    <col min="8167" max="8167" width="3.140625" style="459" customWidth="1"/>
    <col min="8168" max="8168" width="1.140625" style="459" customWidth="1"/>
    <col min="8169" max="8169" width="18" style="459" customWidth="1"/>
    <col min="8170" max="8170" width="9.42578125" style="459" customWidth="1"/>
    <col min="8171" max="8171" width="8.7109375" style="459" customWidth="1"/>
    <col min="8172" max="8172" width="9.28515625" style="459" customWidth="1"/>
    <col min="8173" max="8173" width="10.140625" style="459" customWidth="1"/>
    <col min="8174" max="8174" width="5.140625" style="459" customWidth="1"/>
    <col min="8175" max="8175" width="10.140625" style="459" customWidth="1"/>
    <col min="8176" max="8176" width="6.42578125" style="459" customWidth="1"/>
    <col min="8177" max="8177" width="11.42578125" style="459"/>
    <col min="8178" max="8178" width="1.28515625" style="459" customWidth="1"/>
    <col min="8179" max="8179" width="1.42578125" style="459" customWidth="1"/>
    <col min="8180" max="8180" width="8.28515625" style="459" customWidth="1"/>
    <col min="8181" max="8181" width="11.42578125" style="459"/>
    <col min="8182" max="8183" width="10.7109375" style="459" customWidth="1"/>
    <col min="8184" max="8184" width="10.28515625" style="459" customWidth="1"/>
    <col min="8185" max="8185" width="11.28515625" style="459" customWidth="1"/>
    <col min="8186" max="8186" width="7.7109375" style="459" customWidth="1"/>
    <col min="8187" max="8187" width="10.140625" style="459" customWidth="1"/>
    <col min="8188" max="8188" width="6.5703125" style="459" customWidth="1"/>
    <col min="8189" max="8189" width="1.140625" style="459" customWidth="1"/>
    <col min="8190" max="8190" width="24.5703125" style="459" customWidth="1"/>
    <col min="8191" max="8191" width="9.85546875" style="459" customWidth="1"/>
    <col min="8192" max="8192" width="10.7109375" style="459" customWidth="1"/>
    <col min="8193" max="8193" width="10.85546875" style="459" customWidth="1"/>
    <col min="8194" max="8194" width="11.140625" style="459" customWidth="1"/>
    <col min="8195" max="8195" width="9.85546875" style="459" customWidth="1"/>
    <col min="8196" max="8196" width="1" style="459" customWidth="1"/>
    <col min="8197" max="8197" width="16.5703125" style="459" customWidth="1"/>
    <col min="8198" max="8198" width="0.5703125" style="459" customWidth="1"/>
    <col min="8199" max="8199" width="0.7109375" style="459" customWidth="1"/>
    <col min="8200" max="8200" width="27.85546875" style="459" customWidth="1"/>
    <col min="8201" max="8201" width="0.85546875" style="459" customWidth="1"/>
    <col min="8202" max="8202" width="27.42578125" style="459" customWidth="1"/>
    <col min="8203" max="8203" width="14.7109375" style="459" customWidth="1"/>
    <col min="8204" max="8204" width="0.42578125" style="459" customWidth="1"/>
    <col min="8205" max="8205" width="0.7109375" style="459" customWidth="1"/>
    <col min="8206" max="8206" width="21.7109375" style="459" customWidth="1"/>
    <col min="8207" max="8207" width="1.28515625" style="459" customWidth="1"/>
    <col min="8208" max="8208" width="21.140625" style="459" customWidth="1"/>
    <col min="8209" max="8413" width="11.42578125" style="459"/>
    <col min="8414" max="8414" width="0.7109375" style="459" customWidth="1"/>
    <col min="8415" max="8416" width="1.5703125" style="459" customWidth="1"/>
    <col min="8417" max="8417" width="16.42578125" style="459" customWidth="1"/>
    <col min="8418" max="8420" width="10.42578125" style="459" customWidth="1"/>
    <col min="8421" max="8421" width="8.7109375" style="459" customWidth="1"/>
    <col min="8422" max="8422" width="0.7109375" style="459" customWidth="1"/>
    <col min="8423" max="8423" width="3.140625" style="459" customWidth="1"/>
    <col min="8424" max="8424" width="1.140625" style="459" customWidth="1"/>
    <col min="8425" max="8425" width="18" style="459" customWidth="1"/>
    <col min="8426" max="8426" width="9.42578125" style="459" customWidth="1"/>
    <col min="8427" max="8427" width="8.7109375" style="459" customWidth="1"/>
    <col min="8428" max="8428" width="9.28515625" style="459" customWidth="1"/>
    <col min="8429" max="8429" width="10.140625" style="459" customWidth="1"/>
    <col min="8430" max="8430" width="5.140625" style="459" customWidth="1"/>
    <col min="8431" max="8431" width="10.140625" style="459" customWidth="1"/>
    <col min="8432" max="8432" width="6.42578125" style="459" customWidth="1"/>
    <col min="8433" max="8433" width="11.42578125" style="459"/>
    <col min="8434" max="8434" width="1.28515625" style="459" customWidth="1"/>
    <col min="8435" max="8435" width="1.42578125" style="459" customWidth="1"/>
    <col min="8436" max="8436" width="8.28515625" style="459" customWidth="1"/>
    <col min="8437" max="8437" width="11.42578125" style="459"/>
    <col min="8438" max="8439" width="10.7109375" style="459" customWidth="1"/>
    <col min="8440" max="8440" width="10.28515625" style="459" customWidth="1"/>
    <col min="8441" max="8441" width="11.28515625" style="459" customWidth="1"/>
    <col min="8442" max="8442" width="7.7109375" style="459" customWidth="1"/>
    <col min="8443" max="8443" width="10.140625" style="459" customWidth="1"/>
    <col min="8444" max="8444" width="6.5703125" style="459" customWidth="1"/>
    <col min="8445" max="8445" width="1.140625" style="459" customWidth="1"/>
    <col min="8446" max="8446" width="24.5703125" style="459" customWidth="1"/>
    <col min="8447" max="8447" width="9.85546875" style="459" customWidth="1"/>
    <col min="8448" max="8448" width="10.7109375" style="459" customWidth="1"/>
    <col min="8449" max="8449" width="10.85546875" style="459" customWidth="1"/>
    <col min="8450" max="8450" width="11.140625" style="459" customWidth="1"/>
    <col min="8451" max="8451" width="9.85546875" style="459" customWidth="1"/>
    <col min="8452" max="8452" width="1" style="459" customWidth="1"/>
    <col min="8453" max="8453" width="16.5703125" style="459" customWidth="1"/>
    <col min="8454" max="8454" width="0.5703125" style="459" customWidth="1"/>
    <col min="8455" max="8455" width="0.7109375" style="459" customWidth="1"/>
    <col min="8456" max="8456" width="27.85546875" style="459" customWidth="1"/>
    <col min="8457" max="8457" width="0.85546875" style="459" customWidth="1"/>
    <col min="8458" max="8458" width="27.42578125" style="459" customWidth="1"/>
    <col min="8459" max="8459" width="14.7109375" style="459" customWidth="1"/>
    <col min="8460" max="8460" width="0.42578125" style="459" customWidth="1"/>
    <col min="8461" max="8461" width="0.7109375" style="459" customWidth="1"/>
    <col min="8462" max="8462" width="21.7109375" style="459" customWidth="1"/>
    <col min="8463" max="8463" width="1.28515625" style="459" customWidth="1"/>
    <col min="8464" max="8464" width="21.140625" style="459" customWidth="1"/>
    <col min="8465" max="8669" width="11.42578125" style="459"/>
    <col min="8670" max="8670" width="0.7109375" style="459" customWidth="1"/>
    <col min="8671" max="8672" width="1.5703125" style="459" customWidth="1"/>
    <col min="8673" max="8673" width="16.42578125" style="459" customWidth="1"/>
    <col min="8674" max="8676" width="10.42578125" style="459" customWidth="1"/>
    <col min="8677" max="8677" width="8.7109375" style="459" customWidth="1"/>
    <col min="8678" max="8678" width="0.7109375" style="459" customWidth="1"/>
    <col min="8679" max="8679" width="3.140625" style="459" customWidth="1"/>
    <col min="8680" max="8680" width="1.140625" style="459" customWidth="1"/>
    <col min="8681" max="8681" width="18" style="459" customWidth="1"/>
    <col min="8682" max="8682" width="9.42578125" style="459" customWidth="1"/>
    <col min="8683" max="8683" width="8.7109375" style="459" customWidth="1"/>
    <col min="8684" max="8684" width="9.28515625" style="459" customWidth="1"/>
    <col min="8685" max="8685" width="10.140625" style="459" customWidth="1"/>
    <col min="8686" max="8686" width="5.140625" style="459" customWidth="1"/>
    <col min="8687" max="8687" width="10.140625" style="459" customWidth="1"/>
    <col min="8688" max="8688" width="6.42578125" style="459" customWidth="1"/>
    <col min="8689" max="8689" width="11.42578125" style="459"/>
    <col min="8690" max="8690" width="1.28515625" style="459" customWidth="1"/>
    <col min="8691" max="8691" width="1.42578125" style="459" customWidth="1"/>
    <col min="8692" max="8692" width="8.28515625" style="459" customWidth="1"/>
    <col min="8693" max="8693" width="11.42578125" style="459"/>
    <col min="8694" max="8695" width="10.7109375" style="459" customWidth="1"/>
    <col min="8696" max="8696" width="10.28515625" style="459" customWidth="1"/>
    <col min="8697" max="8697" width="11.28515625" style="459" customWidth="1"/>
    <col min="8698" max="8698" width="7.7109375" style="459" customWidth="1"/>
    <col min="8699" max="8699" width="10.140625" style="459" customWidth="1"/>
    <col min="8700" max="8700" width="6.5703125" style="459" customWidth="1"/>
    <col min="8701" max="8701" width="1.140625" style="459" customWidth="1"/>
    <col min="8702" max="8702" width="24.5703125" style="459" customWidth="1"/>
    <col min="8703" max="8703" width="9.85546875" style="459" customWidth="1"/>
    <col min="8704" max="8704" width="10.7109375" style="459" customWidth="1"/>
    <col min="8705" max="8705" width="10.85546875" style="459" customWidth="1"/>
    <col min="8706" max="8706" width="11.140625" style="459" customWidth="1"/>
    <col min="8707" max="8707" width="9.85546875" style="459" customWidth="1"/>
    <col min="8708" max="8708" width="1" style="459" customWidth="1"/>
    <col min="8709" max="8709" width="16.5703125" style="459" customWidth="1"/>
    <col min="8710" max="8710" width="0.5703125" style="459" customWidth="1"/>
    <col min="8711" max="8711" width="0.7109375" style="459" customWidth="1"/>
    <col min="8712" max="8712" width="27.85546875" style="459" customWidth="1"/>
    <col min="8713" max="8713" width="0.85546875" style="459" customWidth="1"/>
    <col min="8714" max="8714" width="27.42578125" style="459" customWidth="1"/>
    <col min="8715" max="8715" width="14.7109375" style="459" customWidth="1"/>
    <col min="8716" max="8716" width="0.42578125" style="459" customWidth="1"/>
    <col min="8717" max="8717" width="0.7109375" style="459" customWidth="1"/>
    <col min="8718" max="8718" width="21.7109375" style="459" customWidth="1"/>
    <col min="8719" max="8719" width="1.28515625" style="459" customWidth="1"/>
    <col min="8720" max="8720" width="21.140625" style="459" customWidth="1"/>
    <col min="8721" max="8925" width="11.42578125" style="459"/>
    <col min="8926" max="8926" width="0.7109375" style="459" customWidth="1"/>
    <col min="8927" max="8928" width="1.5703125" style="459" customWidth="1"/>
    <col min="8929" max="8929" width="16.42578125" style="459" customWidth="1"/>
    <col min="8930" max="8932" width="10.42578125" style="459" customWidth="1"/>
    <col min="8933" max="8933" width="8.7109375" style="459" customWidth="1"/>
    <col min="8934" max="8934" width="0.7109375" style="459" customWidth="1"/>
    <col min="8935" max="8935" width="3.140625" style="459" customWidth="1"/>
    <col min="8936" max="8936" width="1.140625" style="459" customWidth="1"/>
    <col min="8937" max="8937" width="18" style="459" customWidth="1"/>
    <col min="8938" max="8938" width="9.42578125" style="459" customWidth="1"/>
    <col min="8939" max="8939" width="8.7109375" style="459" customWidth="1"/>
    <col min="8940" max="8940" width="9.28515625" style="459" customWidth="1"/>
    <col min="8941" max="8941" width="10.140625" style="459" customWidth="1"/>
    <col min="8942" max="8942" width="5.140625" style="459" customWidth="1"/>
    <col min="8943" max="8943" width="10.140625" style="459" customWidth="1"/>
    <col min="8944" max="8944" width="6.42578125" style="459" customWidth="1"/>
    <col min="8945" max="8945" width="11.42578125" style="459"/>
    <col min="8946" max="8946" width="1.28515625" style="459" customWidth="1"/>
    <col min="8947" max="8947" width="1.42578125" style="459" customWidth="1"/>
    <col min="8948" max="8948" width="8.28515625" style="459" customWidth="1"/>
    <col min="8949" max="8949" width="11.42578125" style="459"/>
    <col min="8950" max="8951" width="10.7109375" style="459" customWidth="1"/>
    <col min="8952" max="8952" width="10.28515625" style="459" customWidth="1"/>
    <col min="8953" max="8953" width="11.28515625" style="459" customWidth="1"/>
    <col min="8954" max="8954" width="7.7109375" style="459" customWidth="1"/>
    <col min="8955" max="8955" width="10.140625" style="459" customWidth="1"/>
    <col min="8956" max="8956" width="6.5703125" style="459" customWidth="1"/>
    <col min="8957" max="8957" width="1.140625" style="459" customWidth="1"/>
    <col min="8958" max="8958" width="24.5703125" style="459" customWidth="1"/>
    <col min="8959" max="8959" width="9.85546875" style="459" customWidth="1"/>
    <col min="8960" max="8960" width="10.7109375" style="459" customWidth="1"/>
    <col min="8961" max="8961" width="10.85546875" style="459" customWidth="1"/>
    <col min="8962" max="8962" width="11.140625" style="459" customWidth="1"/>
    <col min="8963" max="8963" width="9.85546875" style="459" customWidth="1"/>
    <col min="8964" max="8964" width="1" style="459" customWidth="1"/>
    <col min="8965" max="8965" width="16.5703125" style="459" customWidth="1"/>
    <col min="8966" max="8966" width="0.5703125" style="459" customWidth="1"/>
    <col min="8967" max="8967" width="0.7109375" style="459" customWidth="1"/>
    <col min="8968" max="8968" width="27.85546875" style="459" customWidth="1"/>
    <col min="8969" max="8969" width="0.85546875" style="459" customWidth="1"/>
    <col min="8970" max="8970" width="27.42578125" style="459" customWidth="1"/>
    <col min="8971" max="8971" width="14.7109375" style="459" customWidth="1"/>
    <col min="8972" max="8972" width="0.42578125" style="459" customWidth="1"/>
    <col min="8973" max="8973" width="0.7109375" style="459" customWidth="1"/>
    <col min="8974" max="8974" width="21.7109375" style="459" customWidth="1"/>
    <col min="8975" max="8975" width="1.28515625" style="459" customWidth="1"/>
    <col min="8976" max="8976" width="21.140625" style="459" customWidth="1"/>
    <col min="8977" max="9181" width="11.42578125" style="459"/>
    <col min="9182" max="9182" width="0.7109375" style="459" customWidth="1"/>
    <col min="9183" max="9184" width="1.5703125" style="459" customWidth="1"/>
    <col min="9185" max="9185" width="16.42578125" style="459" customWidth="1"/>
    <col min="9186" max="9188" width="10.42578125" style="459" customWidth="1"/>
    <col min="9189" max="9189" width="8.7109375" style="459" customWidth="1"/>
    <col min="9190" max="9190" width="0.7109375" style="459" customWidth="1"/>
    <col min="9191" max="9191" width="3.140625" style="459" customWidth="1"/>
    <col min="9192" max="9192" width="1.140625" style="459" customWidth="1"/>
    <col min="9193" max="9193" width="18" style="459" customWidth="1"/>
    <col min="9194" max="9194" width="9.42578125" style="459" customWidth="1"/>
    <col min="9195" max="9195" width="8.7109375" style="459" customWidth="1"/>
    <col min="9196" max="9196" width="9.28515625" style="459" customWidth="1"/>
    <col min="9197" max="9197" width="10.140625" style="459" customWidth="1"/>
    <col min="9198" max="9198" width="5.140625" style="459" customWidth="1"/>
    <col min="9199" max="9199" width="10.140625" style="459" customWidth="1"/>
    <col min="9200" max="9200" width="6.42578125" style="459" customWidth="1"/>
    <col min="9201" max="9201" width="11.42578125" style="459"/>
    <col min="9202" max="9202" width="1.28515625" style="459" customWidth="1"/>
    <col min="9203" max="9203" width="1.42578125" style="459" customWidth="1"/>
    <col min="9204" max="9204" width="8.28515625" style="459" customWidth="1"/>
    <col min="9205" max="9205" width="11.42578125" style="459"/>
    <col min="9206" max="9207" width="10.7109375" style="459" customWidth="1"/>
    <col min="9208" max="9208" width="10.28515625" style="459" customWidth="1"/>
    <col min="9209" max="9209" width="11.28515625" style="459" customWidth="1"/>
    <col min="9210" max="9210" width="7.7109375" style="459" customWidth="1"/>
    <col min="9211" max="9211" width="10.140625" style="459" customWidth="1"/>
    <col min="9212" max="9212" width="6.5703125" style="459" customWidth="1"/>
    <col min="9213" max="9213" width="1.140625" style="459" customWidth="1"/>
    <col min="9214" max="9214" width="24.5703125" style="459" customWidth="1"/>
    <col min="9215" max="9215" width="9.85546875" style="459" customWidth="1"/>
    <col min="9216" max="9216" width="10.7109375" style="459" customWidth="1"/>
    <col min="9217" max="9217" width="10.85546875" style="459" customWidth="1"/>
    <col min="9218" max="9218" width="11.140625" style="459" customWidth="1"/>
    <col min="9219" max="9219" width="9.85546875" style="459" customWidth="1"/>
    <col min="9220" max="9220" width="1" style="459" customWidth="1"/>
    <col min="9221" max="9221" width="16.5703125" style="459" customWidth="1"/>
    <col min="9222" max="9222" width="0.5703125" style="459" customWidth="1"/>
    <col min="9223" max="9223" width="0.7109375" style="459" customWidth="1"/>
    <col min="9224" max="9224" width="27.85546875" style="459" customWidth="1"/>
    <col min="9225" max="9225" width="0.85546875" style="459" customWidth="1"/>
    <col min="9226" max="9226" width="27.42578125" style="459" customWidth="1"/>
    <col min="9227" max="9227" width="14.7109375" style="459" customWidth="1"/>
    <col min="9228" max="9228" width="0.42578125" style="459" customWidth="1"/>
    <col min="9229" max="9229" width="0.7109375" style="459" customWidth="1"/>
    <col min="9230" max="9230" width="21.7109375" style="459" customWidth="1"/>
    <col min="9231" max="9231" width="1.28515625" style="459" customWidth="1"/>
    <col min="9232" max="9232" width="21.140625" style="459" customWidth="1"/>
    <col min="9233" max="9437" width="11.42578125" style="459"/>
    <col min="9438" max="9438" width="0.7109375" style="459" customWidth="1"/>
    <col min="9439" max="9440" width="1.5703125" style="459" customWidth="1"/>
    <col min="9441" max="9441" width="16.42578125" style="459" customWidth="1"/>
    <col min="9442" max="9444" width="10.42578125" style="459" customWidth="1"/>
    <col min="9445" max="9445" width="8.7109375" style="459" customWidth="1"/>
    <col min="9446" max="9446" width="0.7109375" style="459" customWidth="1"/>
    <col min="9447" max="9447" width="3.140625" style="459" customWidth="1"/>
    <col min="9448" max="9448" width="1.140625" style="459" customWidth="1"/>
    <col min="9449" max="9449" width="18" style="459" customWidth="1"/>
    <col min="9450" max="9450" width="9.42578125" style="459" customWidth="1"/>
    <col min="9451" max="9451" width="8.7109375" style="459" customWidth="1"/>
    <col min="9452" max="9452" width="9.28515625" style="459" customWidth="1"/>
    <col min="9453" max="9453" width="10.140625" style="459" customWidth="1"/>
    <col min="9454" max="9454" width="5.140625" style="459" customWidth="1"/>
    <col min="9455" max="9455" width="10.140625" style="459" customWidth="1"/>
    <col min="9456" max="9456" width="6.42578125" style="459" customWidth="1"/>
    <col min="9457" max="9457" width="11.42578125" style="459"/>
    <col min="9458" max="9458" width="1.28515625" style="459" customWidth="1"/>
    <col min="9459" max="9459" width="1.42578125" style="459" customWidth="1"/>
    <col min="9460" max="9460" width="8.28515625" style="459" customWidth="1"/>
    <col min="9461" max="9461" width="11.42578125" style="459"/>
    <col min="9462" max="9463" width="10.7109375" style="459" customWidth="1"/>
    <col min="9464" max="9464" width="10.28515625" style="459" customWidth="1"/>
    <col min="9465" max="9465" width="11.28515625" style="459" customWidth="1"/>
    <col min="9466" max="9466" width="7.7109375" style="459" customWidth="1"/>
    <col min="9467" max="9467" width="10.140625" style="459" customWidth="1"/>
    <col min="9468" max="9468" width="6.5703125" style="459" customWidth="1"/>
    <col min="9469" max="9469" width="1.140625" style="459" customWidth="1"/>
    <col min="9470" max="9470" width="24.5703125" style="459" customWidth="1"/>
    <col min="9471" max="9471" width="9.85546875" style="459" customWidth="1"/>
    <col min="9472" max="9472" width="10.7109375" style="459" customWidth="1"/>
    <col min="9473" max="9473" width="10.85546875" style="459" customWidth="1"/>
    <col min="9474" max="9474" width="11.140625" style="459" customWidth="1"/>
    <col min="9475" max="9475" width="9.85546875" style="459" customWidth="1"/>
    <col min="9476" max="9476" width="1" style="459" customWidth="1"/>
    <col min="9477" max="9477" width="16.5703125" style="459" customWidth="1"/>
    <col min="9478" max="9478" width="0.5703125" style="459" customWidth="1"/>
    <col min="9479" max="9479" width="0.7109375" style="459" customWidth="1"/>
    <col min="9480" max="9480" width="27.85546875" style="459" customWidth="1"/>
    <col min="9481" max="9481" width="0.85546875" style="459" customWidth="1"/>
    <col min="9482" max="9482" width="27.42578125" style="459" customWidth="1"/>
    <col min="9483" max="9483" width="14.7109375" style="459" customWidth="1"/>
    <col min="9484" max="9484" width="0.42578125" style="459" customWidth="1"/>
    <col min="9485" max="9485" width="0.7109375" style="459" customWidth="1"/>
    <col min="9486" max="9486" width="21.7109375" style="459" customWidth="1"/>
    <col min="9487" max="9487" width="1.28515625" style="459" customWidth="1"/>
    <col min="9488" max="9488" width="21.140625" style="459" customWidth="1"/>
    <col min="9489" max="9693" width="11.42578125" style="459"/>
    <col min="9694" max="9694" width="0.7109375" style="459" customWidth="1"/>
    <col min="9695" max="9696" width="1.5703125" style="459" customWidth="1"/>
    <col min="9697" max="9697" width="16.42578125" style="459" customWidth="1"/>
    <col min="9698" max="9700" width="10.42578125" style="459" customWidth="1"/>
    <col min="9701" max="9701" width="8.7109375" style="459" customWidth="1"/>
    <col min="9702" max="9702" width="0.7109375" style="459" customWidth="1"/>
    <col min="9703" max="9703" width="3.140625" style="459" customWidth="1"/>
    <col min="9704" max="9704" width="1.140625" style="459" customWidth="1"/>
    <col min="9705" max="9705" width="18" style="459" customWidth="1"/>
    <col min="9706" max="9706" width="9.42578125" style="459" customWidth="1"/>
    <col min="9707" max="9707" width="8.7109375" style="459" customWidth="1"/>
    <col min="9708" max="9708" width="9.28515625" style="459" customWidth="1"/>
    <col min="9709" max="9709" width="10.140625" style="459" customWidth="1"/>
    <col min="9710" max="9710" width="5.140625" style="459" customWidth="1"/>
    <col min="9711" max="9711" width="10.140625" style="459" customWidth="1"/>
    <col min="9712" max="9712" width="6.42578125" style="459" customWidth="1"/>
    <col min="9713" max="9713" width="11.42578125" style="459"/>
    <col min="9714" max="9714" width="1.28515625" style="459" customWidth="1"/>
    <col min="9715" max="9715" width="1.42578125" style="459" customWidth="1"/>
    <col min="9716" max="9716" width="8.28515625" style="459" customWidth="1"/>
    <col min="9717" max="9717" width="11.42578125" style="459"/>
    <col min="9718" max="9719" width="10.7109375" style="459" customWidth="1"/>
    <col min="9720" max="9720" width="10.28515625" style="459" customWidth="1"/>
    <col min="9721" max="9721" width="11.28515625" style="459" customWidth="1"/>
    <col min="9722" max="9722" width="7.7109375" style="459" customWidth="1"/>
    <col min="9723" max="9723" width="10.140625" style="459" customWidth="1"/>
    <col min="9724" max="9724" width="6.5703125" style="459" customWidth="1"/>
    <col min="9725" max="9725" width="1.140625" style="459" customWidth="1"/>
    <col min="9726" max="9726" width="24.5703125" style="459" customWidth="1"/>
    <col min="9727" max="9727" width="9.85546875" style="459" customWidth="1"/>
    <col min="9728" max="9728" width="10.7109375" style="459" customWidth="1"/>
    <col min="9729" max="9729" width="10.85546875" style="459" customWidth="1"/>
    <col min="9730" max="9730" width="11.140625" style="459" customWidth="1"/>
    <col min="9731" max="9731" width="9.85546875" style="459" customWidth="1"/>
    <col min="9732" max="9732" width="1" style="459" customWidth="1"/>
    <col min="9733" max="9733" width="16.5703125" style="459" customWidth="1"/>
    <col min="9734" max="9734" width="0.5703125" style="459" customWidth="1"/>
    <col min="9735" max="9735" width="0.7109375" style="459" customWidth="1"/>
    <col min="9736" max="9736" width="27.85546875" style="459" customWidth="1"/>
    <col min="9737" max="9737" width="0.85546875" style="459" customWidth="1"/>
    <col min="9738" max="9738" width="27.42578125" style="459" customWidth="1"/>
    <col min="9739" max="9739" width="14.7109375" style="459" customWidth="1"/>
    <col min="9740" max="9740" width="0.42578125" style="459" customWidth="1"/>
    <col min="9741" max="9741" width="0.7109375" style="459" customWidth="1"/>
    <col min="9742" max="9742" width="21.7109375" style="459" customWidth="1"/>
    <col min="9743" max="9743" width="1.28515625" style="459" customWidth="1"/>
    <col min="9744" max="9744" width="21.140625" style="459" customWidth="1"/>
    <col min="9745" max="9949" width="11.42578125" style="459"/>
    <col min="9950" max="9950" width="0.7109375" style="459" customWidth="1"/>
    <col min="9951" max="9952" width="1.5703125" style="459" customWidth="1"/>
    <col min="9953" max="9953" width="16.42578125" style="459" customWidth="1"/>
    <col min="9954" max="9956" width="10.42578125" style="459" customWidth="1"/>
    <col min="9957" max="9957" width="8.7109375" style="459" customWidth="1"/>
    <col min="9958" max="9958" width="0.7109375" style="459" customWidth="1"/>
    <col min="9959" max="9959" width="3.140625" style="459" customWidth="1"/>
    <col min="9960" max="9960" width="1.140625" style="459" customWidth="1"/>
    <col min="9961" max="9961" width="18" style="459" customWidth="1"/>
    <col min="9962" max="9962" width="9.42578125" style="459" customWidth="1"/>
    <col min="9963" max="9963" width="8.7109375" style="459" customWidth="1"/>
    <col min="9964" max="9964" width="9.28515625" style="459" customWidth="1"/>
    <col min="9965" max="9965" width="10.140625" style="459" customWidth="1"/>
    <col min="9966" max="9966" width="5.140625" style="459" customWidth="1"/>
    <col min="9967" max="9967" width="10.140625" style="459" customWidth="1"/>
    <col min="9968" max="9968" width="6.42578125" style="459" customWidth="1"/>
    <col min="9969" max="9969" width="11.42578125" style="459"/>
    <col min="9970" max="9970" width="1.28515625" style="459" customWidth="1"/>
    <col min="9971" max="9971" width="1.42578125" style="459" customWidth="1"/>
    <col min="9972" max="9972" width="8.28515625" style="459" customWidth="1"/>
    <col min="9973" max="9973" width="11.42578125" style="459"/>
    <col min="9974" max="9975" width="10.7109375" style="459" customWidth="1"/>
    <col min="9976" max="9976" width="10.28515625" style="459" customWidth="1"/>
    <col min="9977" max="9977" width="11.28515625" style="459" customWidth="1"/>
    <col min="9978" max="9978" width="7.7109375" style="459" customWidth="1"/>
    <col min="9979" max="9979" width="10.140625" style="459" customWidth="1"/>
    <col min="9980" max="9980" width="6.5703125" style="459" customWidth="1"/>
    <col min="9981" max="9981" width="1.140625" style="459" customWidth="1"/>
    <col min="9982" max="9982" width="24.5703125" style="459" customWidth="1"/>
    <col min="9983" max="9983" width="9.85546875" style="459" customWidth="1"/>
    <col min="9984" max="9984" width="10.7109375" style="459" customWidth="1"/>
    <col min="9985" max="9985" width="10.85546875" style="459" customWidth="1"/>
    <col min="9986" max="9986" width="11.140625" style="459" customWidth="1"/>
    <col min="9987" max="9987" width="9.85546875" style="459" customWidth="1"/>
    <col min="9988" max="9988" width="1" style="459" customWidth="1"/>
    <col min="9989" max="9989" width="16.5703125" style="459" customWidth="1"/>
    <col min="9990" max="9990" width="0.5703125" style="459" customWidth="1"/>
    <col min="9991" max="9991" width="0.7109375" style="459" customWidth="1"/>
    <col min="9992" max="9992" width="27.85546875" style="459" customWidth="1"/>
    <col min="9993" max="9993" width="0.85546875" style="459" customWidth="1"/>
    <col min="9994" max="9994" width="27.42578125" style="459" customWidth="1"/>
    <col min="9995" max="9995" width="14.7109375" style="459" customWidth="1"/>
    <col min="9996" max="9996" width="0.42578125" style="459" customWidth="1"/>
    <col min="9997" max="9997" width="0.7109375" style="459" customWidth="1"/>
    <col min="9998" max="9998" width="21.7109375" style="459" customWidth="1"/>
    <col min="9999" max="9999" width="1.28515625" style="459" customWidth="1"/>
    <col min="10000" max="10000" width="21.140625" style="459" customWidth="1"/>
    <col min="10001" max="10205" width="11.42578125" style="459"/>
    <col min="10206" max="10206" width="0.7109375" style="459" customWidth="1"/>
    <col min="10207" max="10208" width="1.5703125" style="459" customWidth="1"/>
    <col min="10209" max="10209" width="16.42578125" style="459" customWidth="1"/>
    <col min="10210" max="10212" width="10.42578125" style="459" customWidth="1"/>
    <col min="10213" max="10213" width="8.7109375" style="459" customWidth="1"/>
    <col min="10214" max="10214" width="0.7109375" style="459" customWidth="1"/>
    <col min="10215" max="10215" width="3.140625" style="459" customWidth="1"/>
    <col min="10216" max="10216" width="1.140625" style="459" customWidth="1"/>
    <col min="10217" max="10217" width="18" style="459" customWidth="1"/>
    <col min="10218" max="10218" width="9.42578125" style="459" customWidth="1"/>
    <col min="10219" max="10219" width="8.7109375" style="459" customWidth="1"/>
    <col min="10220" max="10220" width="9.28515625" style="459" customWidth="1"/>
    <col min="10221" max="10221" width="10.140625" style="459" customWidth="1"/>
    <col min="10222" max="10222" width="5.140625" style="459" customWidth="1"/>
    <col min="10223" max="10223" width="10.140625" style="459" customWidth="1"/>
    <col min="10224" max="10224" width="6.42578125" style="459" customWidth="1"/>
    <col min="10225" max="10225" width="11.42578125" style="459"/>
    <col min="10226" max="10226" width="1.28515625" style="459" customWidth="1"/>
    <col min="10227" max="10227" width="1.42578125" style="459" customWidth="1"/>
    <col min="10228" max="10228" width="8.28515625" style="459" customWidth="1"/>
    <col min="10229" max="10229" width="11.42578125" style="459"/>
    <col min="10230" max="10231" width="10.7109375" style="459" customWidth="1"/>
    <col min="10232" max="10232" width="10.28515625" style="459" customWidth="1"/>
    <col min="10233" max="10233" width="11.28515625" style="459" customWidth="1"/>
    <col min="10234" max="10234" width="7.7109375" style="459" customWidth="1"/>
    <col min="10235" max="10235" width="10.140625" style="459" customWidth="1"/>
    <col min="10236" max="10236" width="6.5703125" style="459" customWidth="1"/>
    <col min="10237" max="10237" width="1.140625" style="459" customWidth="1"/>
    <col min="10238" max="10238" width="24.5703125" style="459" customWidth="1"/>
    <col min="10239" max="10239" width="9.85546875" style="459" customWidth="1"/>
    <col min="10240" max="10240" width="10.7109375" style="459" customWidth="1"/>
    <col min="10241" max="10241" width="10.85546875" style="459" customWidth="1"/>
    <col min="10242" max="10242" width="11.140625" style="459" customWidth="1"/>
    <col min="10243" max="10243" width="9.85546875" style="459" customWidth="1"/>
    <col min="10244" max="10244" width="1" style="459" customWidth="1"/>
    <col min="10245" max="10245" width="16.5703125" style="459" customWidth="1"/>
    <col min="10246" max="10246" width="0.5703125" style="459" customWidth="1"/>
    <col min="10247" max="10247" width="0.7109375" style="459" customWidth="1"/>
    <col min="10248" max="10248" width="27.85546875" style="459" customWidth="1"/>
    <col min="10249" max="10249" width="0.85546875" style="459" customWidth="1"/>
    <col min="10250" max="10250" width="27.42578125" style="459" customWidth="1"/>
    <col min="10251" max="10251" width="14.7109375" style="459" customWidth="1"/>
    <col min="10252" max="10252" width="0.42578125" style="459" customWidth="1"/>
    <col min="10253" max="10253" width="0.7109375" style="459" customWidth="1"/>
    <col min="10254" max="10254" width="21.7109375" style="459" customWidth="1"/>
    <col min="10255" max="10255" width="1.28515625" style="459" customWidth="1"/>
    <col min="10256" max="10256" width="21.140625" style="459" customWidth="1"/>
    <col min="10257" max="10461" width="11.42578125" style="459"/>
    <col min="10462" max="10462" width="0.7109375" style="459" customWidth="1"/>
    <col min="10463" max="10464" width="1.5703125" style="459" customWidth="1"/>
    <col min="10465" max="10465" width="16.42578125" style="459" customWidth="1"/>
    <col min="10466" max="10468" width="10.42578125" style="459" customWidth="1"/>
    <col min="10469" max="10469" width="8.7109375" style="459" customWidth="1"/>
    <col min="10470" max="10470" width="0.7109375" style="459" customWidth="1"/>
    <col min="10471" max="10471" width="3.140625" style="459" customWidth="1"/>
    <col min="10472" max="10472" width="1.140625" style="459" customWidth="1"/>
    <col min="10473" max="10473" width="18" style="459" customWidth="1"/>
    <col min="10474" max="10474" width="9.42578125" style="459" customWidth="1"/>
    <col min="10475" max="10475" width="8.7109375" style="459" customWidth="1"/>
    <col min="10476" max="10476" width="9.28515625" style="459" customWidth="1"/>
    <col min="10477" max="10477" width="10.140625" style="459" customWidth="1"/>
    <col min="10478" max="10478" width="5.140625" style="459" customWidth="1"/>
    <col min="10479" max="10479" width="10.140625" style="459" customWidth="1"/>
    <col min="10480" max="10480" width="6.42578125" style="459" customWidth="1"/>
    <col min="10481" max="10481" width="11.42578125" style="459"/>
    <col min="10482" max="10482" width="1.28515625" style="459" customWidth="1"/>
    <col min="10483" max="10483" width="1.42578125" style="459" customWidth="1"/>
    <col min="10484" max="10484" width="8.28515625" style="459" customWidth="1"/>
    <col min="10485" max="10485" width="11.42578125" style="459"/>
    <col min="10486" max="10487" width="10.7109375" style="459" customWidth="1"/>
    <col min="10488" max="10488" width="10.28515625" style="459" customWidth="1"/>
    <col min="10489" max="10489" width="11.28515625" style="459" customWidth="1"/>
    <col min="10490" max="10490" width="7.7109375" style="459" customWidth="1"/>
    <col min="10491" max="10491" width="10.140625" style="459" customWidth="1"/>
    <col min="10492" max="10492" width="6.5703125" style="459" customWidth="1"/>
    <col min="10493" max="10493" width="1.140625" style="459" customWidth="1"/>
    <col min="10494" max="10494" width="24.5703125" style="459" customWidth="1"/>
    <col min="10495" max="10495" width="9.85546875" style="459" customWidth="1"/>
    <col min="10496" max="10496" width="10.7109375" style="459" customWidth="1"/>
    <col min="10497" max="10497" width="10.85546875" style="459" customWidth="1"/>
    <col min="10498" max="10498" width="11.140625" style="459" customWidth="1"/>
    <col min="10499" max="10499" width="9.85546875" style="459" customWidth="1"/>
    <col min="10500" max="10500" width="1" style="459" customWidth="1"/>
    <col min="10501" max="10501" width="16.5703125" style="459" customWidth="1"/>
    <col min="10502" max="10502" width="0.5703125" style="459" customWidth="1"/>
    <col min="10503" max="10503" width="0.7109375" style="459" customWidth="1"/>
    <col min="10504" max="10504" width="27.85546875" style="459" customWidth="1"/>
    <col min="10505" max="10505" width="0.85546875" style="459" customWidth="1"/>
    <col min="10506" max="10506" width="27.42578125" style="459" customWidth="1"/>
    <col min="10507" max="10507" width="14.7109375" style="459" customWidth="1"/>
    <col min="10508" max="10508" width="0.42578125" style="459" customWidth="1"/>
    <col min="10509" max="10509" width="0.7109375" style="459" customWidth="1"/>
    <col min="10510" max="10510" width="21.7109375" style="459" customWidth="1"/>
    <col min="10511" max="10511" width="1.28515625" style="459" customWidth="1"/>
    <col min="10512" max="10512" width="21.140625" style="459" customWidth="1"/>
    <col min="10513" max="10717" width="11.42578125" style="459"/>
    <col min="10718" max="10718" width="0.7109375" style="459" customWidth="1"/>
    <col min="10719" max="10720" width="1.5703125" style="459" customWidth="1"/>
    <col min="10721" max="10721" width="16.42578125" style="459" customWidth="1"/>
    <col min="10722" max="10724" width="10.42578125" style="459" customWidth="1"/>
    <col min="10725" max="10725" width="8.7109375" style="459" customWidth="1"/>
    <col min="10726" max="10726" width="0.7109375" style="459" customWidth="1"/>
    <col min="10727" max="10727" width="3.140625" style="459" customWidth="1"/>
    <col min="10728" max="10728" width="1.140625" style="459" customWidth="1"/>
    <col min="10729" max="10729" width="18" style="459" customWidth="1"/>
    <col min="10730" max="10730" width="9.42578125" style="459" customWidth="1"/>
    <col min="10731" max="10731" width="8.7109375" style="459" customWidth="1"/>
    <col min="10732" max="10732" width="9.28515625" style="459" customWidth="1"/>
    <col min="10733" max="10733" width="10.140625" style="459" customWidth="1"/>
    <col min="10734" max="10734" width="5.140625" style="459" customWidth="1"/>
    <col min="10735" max="10735" width="10.140625" style="459" customWidth="1"/>
    <col min="10736" max="10736" width="6.42578125" style="459" customWidth="1"/>
    <col min="10737" max="10737" width="11.42578125" style="459"/>
    <col min="10738" max="10738" width="1.28515625" style="459" customWidth="1"/>
    <col min="10739" max="10739" width="1.42578125" style="459" customWidth="1"/>
    <col min="10740" max="10740" width="8.28515625" style="459" customWidth="1"/>
    <col min="10741" max="10741" width="11.42578125" style="459"/>
    <col min="10742" max="10743" width="10.7109375" style="459" customWidth="1"/>
    <col min="10744" max="10744" width="10.28515625" style="459" customWidth="1"/>
    <col min="10745" max="10745" width="11.28515625" style="459" customWidth="1"/>
    <col min="10746" max="10746" width="7.7109375" style="459" customWidth="1"/>
    <col min="10747" max="10747" width="10.140625" style="459" customWidth="1"/>
    <col min="10748" max="10748" width="6.5703125" style="459" customWidth="1"/>
    <col min="10749" max="10749" width="1.140625" style="459" customWidth="1"/>
    <col min="10750" max="10750" width="24.5703125" style="459" customWidth="1"/>
    <col min="10751" max="10751" width="9.85546875" style="459" customWidth="1"/>
    <col min="10752" max="10752" width="10.7109375" style="459" customWidth="1"/>
    <col min="10753" max="10753" width="10.85546875" style="459" customWidth="1"/>
    <col min="10754" max="10754" width="11.140625" style="459" customWidth="1"/>
    <col min="10755" max="10755" width="9.85546875" style="459" customWidth="1"/>
    <col min="10756" max="10756" width="1" style="459" customWidth="1"/>
    <col min="10757" max="10757" width="16.5703125" style="459" customWidth="1"/>
    <col min="10758" max="10758" width="0.5703125" style="459" customWidth="1"/>
    <col min="10759" max="10759" width="0.7109375" style="459" customWidth="1"/>
    <col min="10760" max="10760" width="27.85546875" style="459" customWidth="1"/>
    <col min="10761" max="10761" width="0.85546875" style="459" customWidth="1"/>
    <col min="10762" max="10762" width="27.42578125" style="459" customWidth="1"/>
    <col min="10763" max="10763" width="14.7109375" style="459" customWidth="1"/>
    <col min="10764" max="10764" width="0.42578125" style="459" customWidth="1"/>
    <col min="10765" max="10765" width="0.7109375" style="459" customWidth="1"/>
    <col min="10766" max="10766" width="21.7109375" style="459" customWidth="1"/>
    <col min="10767" max="10767" width="1.28515625" style="459" customWidth="1"/>
    <col min="10768" max="10768" width="21.140625" style="459" customWidth="1"/>
    <col min="10769" max="10973" width="11.42578125" style="459"/>
    <col min="10974" max="10974" width="0.7109375" style="459" customWidth="1"/>
    <col min="10975" max="10976" width="1.5703125" style="459" customWidth="1"/>
    <col min="10977" max="10977" width="16.42578125" style="459" customWidth="1"/>
    <col min="10978" max="10980" width="10.42578125" style="459" customWidth="1"/>
    <col min="10981" max="10981" width="8.7109375" style="459" customWidth="1"/>
    <col min="10982" max="10982" width="0.7109375" style="459" customWidth="1"/>
    <col min="10983" max="10983" width="3.140625" style="459" customWidth="1"/>
    <col min="10984" max="10984" width="1.140625" style="459" customWidth="1"/>
    <col min="10985" max="10985" width="18" style="459" customWidth="1"/>
    <col min="10986" max="10986" width="9.42578125" style="459" customWidth="1"/>
    <col min="10987" max="10987" width="8.7109375" style="459" customWidth="1"/>
    <col min="10988" max="10988" width="9.28515625" style="459" customWidth="1"/>
    <col min="10989" max="10989" width="10.140625" style="459" customWidth="1"/>
    <col min="10990" max="10990" width="5.140625" style="459" customWidth="1"/>
    <col min="10991" max="10991" width="10.140625" style="459" customWidth="1"/>
    <col min="10992" max="10992" width="6.42578125" style="459" customWidth="1"/>
    <col min="10993" max="10993" width="11.42578125" style="459"/>
    <col min="10994" max="10994" width="1.28515625" style="459" customWidth="1"/>
    <col min="10995" max="10995" width="1.42578125" style="459" customWidth="1"/>
    <col min="10996" max="10996" width="8.28515625" style="459" customWidth="1"/>
    <col min="10997" max="10997" width="11.42578125" style="459"/>
    <col min="10998" max="10999" width="10.7109375" style="459" customWidth="1"/>
    <col min="11000" max="11000" width="10.28515625" style="459" customWidth="1"/>
    <col min="11001" max="11001" width="11.28515625" style="459" customWidth="1"/>
    <col min="11002" max="11002" width="7.7109375" style="459" customWidth="1"/>
    <col min="11003" max="11003" width="10.140625" style="459" customWidth="1"/>
    <col min="11004" max="11004" width="6.5703125" style="459" customWidth="1"/>
    <col min="11005" max="11005" width="1.140625" style="459" customWidth="1"/>
    <col min="11006" max="11006" width="24.5703125" style="459" customWidth="1"/>
    <col min="11007" max="11007" width="9.85546875" style="459" customWidth="1"/>
    <col min="11008" max="11008" width="10.7109375" style="459" customWidth="1"/>
    <col min="11009" max="11009" width="10.85546875" style="459" customWidth="1"/>
    <col min="11010" max="11010" width="11.140625" style="459" customWidth="1"/>
    <col min="11011" max="11011" width="9.85546875" style="459" customWidth="1"/>
    <col min="11012" max="11012" width="1" style="459" customWidth="1"/>
    <col min="11013" max="11013" width="16.5703125" style="459" customWidth="1"/>
    <col min="11014" max="11014" width="0.5703125" style="459" customWidth="1"/>
    <col min="11015" max="11015" width="0.7109375" style="459" customWidth="1"/>
    <col min="11016" max="11016" width="27.85546875" style="459" customWidth="1"/>
    <col min="11017" max="11017" width="0.85546875" style="459" customWidth="1"/>
    <col min="11018" max="11018" width="27.42578125" style="459" customWidth="1"/>
    <col min="11019" max="11019" width="14.7109375" style="459" customWidth="1"/>
    <col min="11020" max="11020" width="0.42578125" style="459" customWidth="1"/>
    <col min="11021" max="11021" width="0.7109375" style="459" customWidth="1"/>
    <col min="11022" max="11022" width="21.7109375" style="459" customWidth="1"/>
    <col min="11023" max="11023" width="1.28515625" style="459" customWidth="1"/>
    <col min="11024" max="11024" width="21.140625" style="459" customWidth="1"/>
    <col min="11025" max="11229" width="11.42578125" style="459"/>
    <col min="11230" max="11230" width="0.7109375" style="459" customWidth="1"/>
    <col min="11231" max="11232" width="1.5703125" style="459" customWidth="1"/>
    <col min="11233" max="11233" width="16.42578125" style="459" customWidth="1"/>
    <col min="11234" max="11236" width="10.42578125" style="459" customWidth="1"/>
    <col min="11237" max="11237" width="8.7109375" style="459" customWidth="1"/>
    <col min="11238" max="11238" width="0.7109375" style="459" customWidth="1"/>
    <col min="11239" max="11239" width="3.140625" style="459" customWidth="1"/>
    <col min="11240" max="11240" width="1.140625" style="459" customWidth="1"/>
    <col min="11241" max="11241" width="18" style="459" customWidth="1"/>
    <col min="11242" max="11242" width="9.42578125" style="459" customWidth="1"/>
    <col min="11243" max="11243" width="8.7109375" style="459" customWidth="1"/>
    <col min="11244" max="11244" width="9.28515625" style="459" customWidth="1"/>
    <col min="11245" max="11245" width="10.140625" style="459" customWidth="1"/>
    <col min="11246" max="11246" width="5.140625" style="459" customWidth="1"/>
    <col min="11247" max="11247" width="10.140625" style="459" customWidth="1"/>
    <col min="11248" max="11248" width="6.42578125" style="459" customWidth="1"/>
    <col min="11249" max="11249" width="11.42578125" style="459"/>
    <col min="11250" max="11250" width="1.28515625" style="459" customWidth="1"/>
    <col min="11251" max="11251" width="1.42578125" style="459" customWidth="1"/>
    <col min="11252" max="11252" width="8.28515625" style="459" customWidth="1"/>
    <col min="11253" max="11253" width="11.42578125" style="459"/>
    <col min="11254" max="11255" width="10.7109375" style="459" customWidth="1"/>
    <col min="11256" max="11256" width="10.28515625" style="459" customWidth="1"/>
    <col min="11257" max="11257" width="11.28515625" style="459" customWidth="1"/>
    <col min="11258" max="11258" width="7.7109375" style="459" customWidth="1"/>
    <col min="11259" max="11259" width="10.140625" style="459" customWidth="1"/>
    <col min="11260" max="11260" width="6.5703125" style="459" customWidth="1"/>
    <col min="11261" max="11261" width="1.140625" style="459" customWidth="1"/>
    <col min="11262" max="11262" width="24.5703125" style="459" customWidth="1"/>
    <col min="11263" max="11263" width="9.85546875" style="459" customWidth="1"/>
    <col min="11264" max="11264" width="10.7109375" style="459" customWidth="1"/>
    <col min="11265" max="11265" width="10.85546875" style="459" customWidth="1"/>
    <col min="11266" max="11266" width="11.140625" style="459" customWidth="1"/>
    <col min="11267" max="11267" width="9.85546875" style="459" customWidth="1"/>
    <col min="11268" max="11268" width="1" style="459" customWidth="1"/>
    <col min="11269" max="11269" width="16.5703125" style="459" customWidth="1"/>
    <col min="11270" max="11270" width="0.5703125" style="459" customWidth="1"/>
    <col min="11271" max="11271" width="0.7109375" style="459" customWidth="1"/>
    <col min="11272" max="11272" width="27.85546875" style="459" customWidth="1"/>
    <col min="11273" max="11273" width="0.85546875" style="459" customWidth="1"/>
    <col min="11274" max="11274" width="27.42578125" style="459" customWidth="1"/>
    <col min="11275" max="11275" width="14.7109375" style="459" customWidth="1"/>
    <col min="11276" max="11276" width="0.42578125" style="459" customWidth="1"/>
    <col min="11277" max="11277" width="0.7109375" style="459" customWidth="1"/>
    <col min="11278" max="11278" width="21.7109375" style="459" customWidth="1"/>
    <col min="11279" max="11279" width="1.28515625" style="459" customWidth="1"/>
    <col min="11280" max="11280" width="21.140625" style="459" customWidth="1"/>
    <col min="11281" max="11485" width="11.42578125" style="459"/>
    <col min="11486" max="11486" width="0.7109375" style="459" customWidth="1"/>
    <col min="11487" max="11488" width="1.5703125" style="459" customWidth="1"/>
    <col min="11489" max="11489" width="16.42578125" style="459" customWidth="1"/>
    <col min="11490" max="11492" width="10.42578125" style="459" customWidth="1"/>
    <col min="11493" max="11493" width="8.7109375" style="459" customWidth="1"/>
    <col min="11494" max="11494" width="0.7109375" style="459" customWidth="1"/>
    <col min="11495" max="11495" width="3.140625" style="459" customWidth="1"/>
    <col min="11496" max="11496" width="1.140625" style="459" customWidth="1"/>
    <col min="11497" max="11497" width="18" style="459" customWidth="1"/>
    <col min="11498" max="11498" width="9.42578125" style="459" customWidth="1"/>
    <col min="11499" max="11499" width="8.7109375" style="459" customWidth="1"/>
    <col min="11500" max="11500" width="9.28515625" style="459" customWidth="1"/>
    <col min="11501" max="11501" width="10.140625" style="459" customWidth="1"/>
    <col min="11502" max="11502" width="5.140625" style="459" customWidth="1"/>
    <col min="11503" max="11503" width="10.140625" style="459" customWidth="1"/>
    <col min="11504" max="11504" width="6.42578125" style="459" customWidth="1"/>
    <col min="11505" max="11505" width="11.42578125" style="459"/>
    <col min="11506" max="11506" width="1.28515625" style="459" customWidth="1"/>
    <col min="11507" max="11507" width="1.42578125" style="459" customWidth="1"/>
    <col min="11508" max="11508" width="8.28515625" style="459" customWidth="1"/>
    <col min="11509" max="11509" width="11.42578125" style="459"/>
    <col min="11510" max="11511" width="10.7109375" style="459" customWidth="1"/>
    <col min="11512" max="11512" width="10.28515625" style="459" customWidth="1"/>
    <col min="11513" max="11513" width="11.28515625" style="459" customWidth="1"/>
    <col min="11514" max="11514" width="7.7109375" style="459" customWidth="1"/>
    <col min="11515" max="11515" width="10.140625" style="459" customWidth="1"/>
    <col min="11516" max="11516" width="6.5703125" style="459" customWidth="1"/>
    <col min="11517" max="11517" width="1.140625" style="459" customWidth="1"/>
    <col min="11518" max="11518" width="24.5703125" style="459" customWidth="1"/>
    <col min="11519" max="11519" width="9.85546875" style="459" customWidth="1"/>
    <col min="11520" max="11520" width="10.7109375" style="459" customWidth="1"/>
    <col min="11521" max="11521" width="10.85546875" style="459" customWidth="1"/>
    <col min="11522" max="11522" width="11.140625" style="459" customWidth="1"/>
    <col min="11523" max="11523" width="9.85546875" style="459" customWidth="1"/>
    <col min="11524" max="11524" width="1" style="459" customWidth="1"/>
    <col min="11525" max="11525" width="16.5703125" style="459" customWidth="1"/>
    <col min="11526" max="11526" width="0.5703125" style="459" customWidth="1"/>
    <col min="11527" max="11527" width="0.7109375" style="459" customWidth="1"/>
    <col min="11528" max="11528" width="27.85546875" style="459" customWidth="1"/>
    <col min="11529" max="11529" width="0.85546875" style="459" customWidth="1"/>
    <col min="11530" max="11530" width="27.42578125" style="459" customWidth="1"/>
    <col min="11531" max="11531" width="14.7109375" style="459" customWidth="1"/>
    <col min="11532" max="11532" width="0.42578125" style="459" customWidth="1"/>
    <col min="11533" max="11533" width="0.7109375" style="459" customWidth="1"/>
    <col min="11534" max="11534" width="21.7109375" style="459" customWidth="1"/>
    <col min="11535" max="11535" width="1.28515625" style="459" customWidth="1"/>
    <col min="11536" max="11536" width="21.140625" style="459" customWidth="1"/>
    <col min="11537" max="11741" width="11.42578125" style="459"/>
    <col min="11742" max="11742" width="0.7109375" style="459" customWidth="1"/>
    <col min="11743" max="11744" width="1.5703125" style="459" customWidth="1"/>
    <col min="11745" max="11745" width="16.42578125" style="459" customWidth="1"/>
    <col min="11746" max="11748" width="10.42578125" style="459" customWidth="1"/>
    <col min="11749" max="11749" width="8.7109375" style="459" customWidth="1"/>
    <col min="11750" max="11750" width="0.7109375" style="459" customWidth="1"/>
    <col min="11751" max="11751" width="3.140625" style="459" customWidth="1"/>
    <col min="11752" max="11752" width="1.140625" style="459" customWidth="1"/>
    <col min="11753" max="11753" width="18" style="459" customWidth="1"/>
    <col min="11754" max="11754" width="9.42578125" style="459" customWidth="1"/>
    <col min="11755" max="11755" width="8.7109375" style="459" customWidth="1"/>
    <col min="11756" max="11756" width="9.28515625" style="459" customWidth="1"/>
    <col min="11757" max="11757" width="10.140625" style="459" customWidth="1"/>
    <col min="11758" max="11758" width="5.140625" style="459" customWidth="1"/>
    <col min="11759" max="11759" width="10.140625" style="459" customWidth="1"/>
    <col min="11760" max="11760" width="6.42578125" style="459" customWidth="1"/>
    <col min="11761" max="11761" width="11.42578125" style="459"/>
    <col min="11762" max="11762" width="1.28515625" style="459" customWidth="1"/>
    <col min="11763" max="11763" width="1.42578125" style="459" customWidth="1"/>
    <col min="11764" max="11764" width="8.28515625" style="459" customWidth="1"/>
    <col min="11765" max="11765" width="11.42578125" style="459"/>
    <col min="11766" max="11767" width="10.7109375" style="459" customWidth="1"/>
    <col min="11768" max="11768" width="10.28515625" style="459" customWidth="1"/>
    <col min="11769" max="11769" width="11.28515625" style="459" customWidth="1"/>
    <col min="11770" max="11770" width="7.7109375" style="459" customWidth="1"/>
    <col min="11771" max="11771" width="10.140625" style="459" customWidth="1"/>
    <col min="11772" max="11772" width="6.5703125" style="459" customWidth="1"/>
    <col min="11773" max="11773" width="1.140625" style="459" customWidth="1"/>
    <col min="11774" max="11774" width="24.5703125" style="459" customWidth="1"/>
    <col min="11775" max="11775" width="9.85546875" style="459" customWidth="1"/>
    <col min="11776" max="11776" width="10.7109375" style="459" customWidth="1"/>
    <col min="11777" max="11777" width="10.85546875" style="459" customWidth="1"/>
    <col min="11778" max="11778" width="11.140625" style="459" customWidth="1"/>
    <col min="11779" max="11779" width="9.85546875" style="459" customWidth="1"/>
    <col min="11780" max="11780" width="1" style="459" customWidth="1"/>
    <col min="11781" max="11781" width="16.5703125" style="459" customWidth="1"/>
    <col min="11782" max="11782" width="0.5703125" style="459" customWidth="1"/>
    <col min="11783" max="11783" width="0.7109375" style="459" customWidth="1"/>
    <col min="11784" max="11784" width="27.85546875" style="459" customWidth="1"/>
    <col min="11785" max="11785" width="0.85546875" style="459" customWidth="1"/>
    <col min="11786" max="11786" width="27.42578125" style="459" customWidth="1"/>
    <col min="11787" max="11787" width="14.7109375" style="459" customWidth="1"/>
    <col min="11788" max="11788" width="0.42578125" style="459" customWidth="1"/>
    <col min="11789" max="11789" width="0.7109375" style="459" customWidth="1"/>
    <col min="11790" max="11790" width="21.7109375" style="459" customWidth="1"/>
    <col min="11791" max="11791" width="1.28515625" style="459" customWidth="1"/>
    <col min="11792" max="11792" width="21.140625" style="459" customWidth="1"/>
    <col min="11793" max="11997" width="11.42578125" style="459"/>
    <col min="11998" max="11998" width="0.7109375" style="459" customWidth="1"/>
    <col min="11999" max="12000" width="1.5703125" style="459" customWidth="1"/>
    <col min="12001" max="12001" width="16.42578125" style="459" customWidth="1"/>
    <col min="12002" max="12004" width="10.42578125" style="459" customWidth="1"/>
    <col min="12005" max="12005" width="8.7109375" style="459" customWidth="1"/>
    <col min="12006" max="12006" width="0.7109375" style="459" customWidth="1"/>
    <col min="12007" max="12007" width="3.140625" style="459" customWidth="1"/>
    <col min="12008" max="12008" width="1.140625" style="459" customWidth="1"/>
    <col min="12009" max="12009" width="18" style="459" customWidth="1"/>
    <col min="12010" max="12010" width="9.42578125" style="459" customWidth="1"/>
    <col min="12011" max="12011" width="8.7109375" style="459" customWidth="1"/>
    <col min="12012" max="12012" width="9.28515625" style="459" customWidth="1"/>
    <col min="12013" max="12013" width="10.140625" style="459" customWidth="1"/>
    <col min="12014" max="12014" width="5.140625" style="459" customWidth="1"/>
    <col min="12015" max="12015" width="10.140625" style="459" customWidth="1"/>
    <col min="12016" max="12016" width="6.42578125" style="459" customWidth="1"/>
    <col min="12017" max="12017" width="11.42578125" style="459"/>
    <col min="12018" max="12018" width="1.28515625" style="459" customWidth="1"/>
    <col min="12019" max="12019" width="1.42578125" style="459" customWidth="1"/>
    <col min="12020" max="12020" width="8.28515625" style="459" customWidth="1"/>
    <col min="12021" max="12021" width="11.42578125" style="459"/>
    <col min="12022" max="12023" width="10.7109375" style="459" customWidth="1"/>
    <col min="12024" max="12024" width="10.28515625" style="459" customWidth="1"/>
    <col min="12025" max="12025" width="11.28515625" style="459" customWidth="1"/>
    <col min="12026" max="12026" width="7.7109375" style="459" customWidth="1"/>
    <col min="12027" max="12027" width="10.140625" style="459" customWidth="1"/>
    <col min="12028" max="12028" width="6.5703125" style="459" customWidth="1"/>
    <col min="12029" max="12029" width="1.140625" style="459" customWidth="1"/>
    <col min="12030" max="12030" width="24.5703125" style="459" customWidth="1"/>
    <col min="12031" max="12031" width="9.85546875" style="459" customWidth="1"/>
    <col min="12032" max="12032" width="10.7109375" style="459" customWidth="1"/>
    <col min="12033" max="12033" width="10.85546875" style="459" customWidth="1"/>
    <col min="12034" max="12034" width="11.140625" style="459" customWidth="1"/>
    <col min="12035" max="12035" width="9.85546875" style="459" customWidth="1"/>
    <col min="12036" max="12036" width="1" style="459" customWidth="1"/>
    <col min="12037" max="12037" width="16.5703125" style="459" customWidth="1"/>
    <col min="12038" max="12038" width="0.5703125" style="459" customWidth="1"/>
    <col min="12039" max="12039" width="0.7109375" style="459" customWidth="1"/>
    <col min="12040" max="12040" width="27.85546875" style="459" customWidth="1"/>
    <col min="12041" max="12041" width="0.85546875" style="459" customWidth="1"/>
    <col min="12042" max="12042" width="27.42578125" style="459" customWidth="1"/>
    <col min="12043" max="12043" width="14.7109375" style="459" customWidth="1"/>
    <col min="12044" max="12044" width="0.42578125" style="459" customWidth="1"/>
    <col min="12045" max="12045" width="0.7109375" style="459" customWidth="1"/>
    <col min="12046" max="12046" width="21.7109375" style="459" customWidth="1"/>
    <col min="12047" max="12047" width="1.28515625" style="459" customWidth="1"/>
    <col min="12048" max="12048" width="21.140625" style="459" customWidth="1"/>
    <col min="12049" max="12253" width="11.42578125" style="459"/>
    <col min="12254" max="12254" width="0.7109375" style="459" customWidth="1"/>
    <col min="12255" max="12256" width="1.5703125" style="459" customWidth="1"/>
    <col min="12257" max="12257" width="16.42578125" style="459" customWidth="1"/>
    <col min="12258" max="12260" width="10.42578125" style="459" customWidth="1"/>
    <col min="12261" max="12261" width="8.7109375" style="459" customWidth="1"/>
    <col min="12262" max="12262" width="0.7109375" style="459" customWidth="1"/>
    <col min="12263" max="12263" width="3.140625" style="459" customWidth="1"/>
    <col min="12264" max="12264" width="1.140625" style="459" customWidth="1"/>
    <col min="12265" max="12265" width="18" style="459" customWidth="1"/>
    <col min="12266" max="12266" width="9.42578125" style="459" customWidth="1"/>
    <col min="12267" max="12267" width="8.7109375" style="459" customWidth="1"/>
    <col min="12268" max="12268" width="9.28515625" style="459" customWidth="1"/>
    <col min="12269" max="12269" width="10.140625" style="459" customWidth="1"/>
    <col min="12270" max="12270" width="5.140625" style="459" customWidth="1"/>
    <col min="12271" max="12271" width="10.140625" style="459" customWidth="1"/>
    <col min="12272" max="12272" width="6.42578125" style="459" customWidth="1"/>
    <col min="12273" max="12273" width="11.42578125" style="459"/>
    <col min="12274" max="12274" width="1.28515625" style="459" customWidth="1"/>
    <col min="12275" max="12275" width="1.42578125" style="459" customWidth="1"/>
    <col min="12276" max="12276" width="8.28515625" style="459" customWidth="1"/>
    <col min="12277" max="12277" width="11.42578125" style="459"/>
    <col min="12278" max="12279" width="10.7109375" style="459" customWidth="1"/>
    <col min="12280" max="12280" width="10.28515625" style="459" customWidth="1"/>
    <col min="12281" max="12281" width="11.28515625" style="459" customWidth="1"/>
    <col min="12282" max="12282" width="7.7109375" style="459" customWidth="1"/>
    <col min="12283" max="12283" width="10.140625" style="459" customWidth="1"/>
    <col min="12284" max="12284" width="6.5703125" style="459" customWidth="1"/>
    <col min="12285" max="12285" width="1.140625" style="459" customWidth="1"/>
    <col min="12286" max="12286" width="24.5703125" style="459" customWidth="1"/>
    <col min="12287" max="12287" width="9.85546875" style="459" customWidth="1"/>
    <col min="12288" max="12288" width="10.7109375" style="459" customWidth="1"/>
    <col min="12289" max="12289" width="10.85546875" style="459" customWidth="1"/>
    <col min="12290" max="12290" width="11.140625" style="459" customWidth="1"/>
    <col min="12291" max="12291" width="9.85546875" style="459" customWidth="1"/>
    <col min="12292" max="12292" width="1" style="459" customWidth="1"/>
    <col min="12293" max="12293" width="16.5703125" style="459" customWidth="1"/>
    <col min="12294" max="12294" width="0.5703125" style="459" customWidth="1"/>
    <col min="12295" max="12295" width="0.7109375" style="459" customWidth="1"/>
    <col min="12296" max="12296" width="27.85546875" style="459" customWidth="1"/>
    <col min="12297" max="12297" width="0.85546875" style="459" customWidth="1"/>
    <col min="12298" max="12298" width="27.42578125" style="459" customWidth="1"/>
    <col min="12299" max="12299" width="14.7109375" style="459" customWidth="1"/>
    <col min="12300" max="12300" width="0.42578125" style="459" customWidth="1"/>
    <col min="12301" max="12301" width="0.7109375" style="459" customWidth="1"/>
    <col min="12302" max="12302" width="21.7109375" style="459" customWidth="1"/>
    <col min="12303" max="12303" width="1.28515625" style="459" customWidth="1"/>
    <col min="12304" max="12304" width="21.140625" style="459" customWidth="1"/>
    <col min="12305" max="12509" width="11.42578125" style="459"/>
    <col min="12510" max="12510" width="0.7109375" style="459" customWidth="1"/>
    <col min="12511" max="12512" width="1.5703125" style="459" customWidth="1"/>
    <col min="12513" max="12513" width="16.42578125" style="459" customWidth="1"/>
    <col min="12514" max="12516" width="10.42578125" style="459" customWidth="1"/>
    <col min="12517" max="12517" width="8.7109375" style="459" customWidth="1"/>
    <col min="12518" max="12518" width="0.7109375" style="459" customWidth="1"/>
    <col min="12519" max="12519" width="3.140625" style="459" customWidth="1"/>
    <col min="12520" max="12520" width="1.140625" style="459" customWidth="1"/>
    <col min="12521" max="12521" width="18" style="459" customWidth="1"/>
    <col min="12522" max="12522" width="9.42578125" style="459" customWidth="1"/>
    <col min="12523" max="12523" width="8.7109375" style="459" customWidth="1"/>
    <col min="12524" max="12524" width="9.28515625" style="459" customWidth="1"/>
    <col min="12525" max="12525" width="10.140625" style="459" customWidth="1"/>
    <col min="12526" max="12526" width="5.140625" style="459" customWidth="1"/>
    <col min="12527" max="12527" width="10.140625" style="459" customWidth="1"/>
    <col min="12528" max="12528" width="6.42578125" style="459" customWidth="1"/>
    <col min="12529" max="12529" width="11.42578125" style="459"/>
    <col min="12530" max="12530" width="1.28515625" style="459" customWidth="1"/>
    <col min="12531" max="12531" width="1.42578125" style="459" customWidth="1"/>
    <col min="12532" max="12532" width="8.28515625" style="459" customWidth="1"/>
    <col min="12533" max="12533" width="11.42578125" style="459"/>
    <col min="12534" max="12535" width="10.7109375" style="459" customWidth="1"/>
    <col min="12536" max="12536" width="10.28515625" style="459" customWidth="1"/>
    <col min="12537" max="12537" width="11.28515625" style="459" customWidth="1"/>
    <col min="12538" max="12538" width="7.7109375" style="459" customWidth="1"/>
    <col min="12539" max="12539" width="10.140625" style="459" customWidth="1"/>
    <col min="12540" max="12540" width="6.5703125" style="459" customWidth="1"/>
    <col min="12541" max="12541" width="1.140625" style="459" customWidth="1"/>
    <col min="12542" max="12542" width="24.5703125" style="459" customWidth="1"/>
    <col min="12543" max="12543" width="9.85546875" style="459" customWidth="1"/>
    <col min="12544" max="12544" width="10.7109375" style="459" customWidth="1"/>
    <col min="12545" max="12545" width="10.85546875" style="459" customWidth="1"/>
    <col min="12546" max="12546" width="11.140625" style="459" customWidth="1"/>
    <col min="12547" max="12547" width="9.85546875" style="459" customWidth="1"/>
    <col min="12548" max="12548" width="1" style="459" customWidth="1"/>
    <col min="12549" max="12549" width="16.5703125" style="459" customWidth="1"/>
    <col min="12550" max="12550" width="0.5703125" style="459" customWidth="1"/>
    <col min="12551" max="12551" width="0.7109375" style="459" customWidth="1"/>
    <col min="12552" max="12552" width="27.85546875" style="459" customWidth="1"/>
    <col min="12553" max="12553" width="0.85546875" style="459" customWidth="1"/>
    <col min="12554" max="12554" width="27.42578125" style="459" customWidth="1"/>
    <col min="12555" max="12555" width="14.7109375" style="459" customWidth="1"/>
    <col min="12556" max="12556" width="0.42578125" style="459" customWidth="1"/>
    <col min="12557" max="12557" width="0.7109375" style="459" customWidth="1"/>
    <col min="12558" max="12558" width="21.7109375" style="459" customWidth="1"/>
    <col min="12559" max="12559" width="1.28515625" style="459" customWidth="1"/>
    <col min="12560" max="12560" width="21.140625" style="459" customWidth="1"/>
    <col min="12561" max="12765" width="11.42578125" style="459"/>
    <col min="12766" max="12766" width="0.7109375" style="459" customWidth="1"/>
    <col min="12767" max="12768" width="1.5703125" style="459" customWidth="1"/>
    <col min="12769" max="12769" width="16.42578125" style="459" customWidth="1"/>
    <col min="12770" max="12772" width="10.42578125" style="459" customWidth="1"/>
    <col min="12773" max="12773" width="8.7109375" style="459" customWidth="1"/>
    <col min="12774" max="12774" width="0.7109375" style="459" customWidth="1"/>
    <col min="12775" max="12775" width="3.140625" style="459" customWidth="1"/>
    <col min="12776" max="12776" width="1.140625" style="459" customWidth="1"/>
    <col min="12777" max="12777" width="18" style="459" customWidth="1"/>
    <col min="12778" max="12778" width="9.42578125" style="459" customWidth="1"/>
    <col min="12779" max="12779" width="8.7109375" style="459" customWidth="1"/>
    <col min="12780" max="12780" width="9.28515625" style="459" customWidth="1"/>
    <col min="12781" max="12781" width="10.140625" style="459" customWidth="1"/>
    <col min="12782" max="12782" width="5.140625" style="459" customWidth="1"/>
    <col min="12783" max="12783" width="10.140625" style="459" customWidth="1"/>
    <col min="12784" max="12784" width="6.42578125" style="459" customWidth="1"/>
    <col min="12785" max="12785" width="11.42578125" style="459"/>
    <col min="12786" max="12786" width="1.28515625" style="459" customWidth="1"/>
    <col min="12787" max="12787" width="1.42578125" style="459" customWidth="1"/>
    <col min="12788" max="12788" width="8.28515625" style="459" customWidth="1"/>
    <col min="12789" max="12789" width="11.42578125" style="459"/>
    <col min="12790" max="12791" width="10.7109375" style="459" customWidth="1"/>
    <col min="12792" max="12792" width="10.28515625" style="459" customWidth="1"/>
    <col min="12793" max="12793" width="11.28515625" style="459" customWidth="1"/>
    <col min="12794" max="12794" width="7.7109375" style="459" customWidth="1"/>
    <col min="12795" max="12795" width="10.140625" style="459" customWidth="1"/>
    <col min="12796" max="12796" width="6.5703125" style="459" customWidth="1"/>
    <col min="12797" max="12797" width="1.140625" style="459" customWidth="1"/>
    <col min="12798" max="12798" width="24.5703125" style="459" customWidth="1"/>
    <col min="12799" max="12799" width="9.85546875" style="459" customWidth="1"/>
    <col min="12800" max="12800" width="10.7109375" style="459" customWidth="1"/>
    <col min="12801" max="12801" width="10.85546875" style="459" customWidth="1"/>
    <col min="12802" max="12802" width="11.140625" style="459" customWidth="1"/>
    <col min="12803" max="12803" width="9.85546875" style="459" customWidth="1"/>
    <col min="12804" max="12804" width="1" style="459" customWidth="1"/>
    <col min="12805" max="12805" width="16.5703125" style="459" customWidth="1"/>
    <col min="12806" max="12806" width="0.5703125" style="459" customWidth="1"/>
    <col min="12807" max="12807" width="0.7109375" style="459" customWidth="1"/>
    <col min="12808" max="12808" width="27.85546875" style="459" customWidth="1"/>
    <col min="12809" max="12809" width="0.85546875" style="459" customWidth="1"/>
    <col min="12810" max="12810" width="27.42578125" style="459" customWidth="1"/>
    <col min="12811" max="12811" width="14.7109375" style="459" customWidth="1"/>
    <col min="12812" max="12812" width="0.42578125" style="459" customWidth="1"/>
    <col min="12813" max="12813" width="0.7109375" style="459" customWidth="1"/>
    <col min="12814" max="12814" width="21.7109375" style="459" customWidth="1"/>
    <col min="12815" max="12815" width="1.28515625" style="459" customWidth="1"/>
    <col min="12816" max="12816" width="21.140625" style="459" customWidth="1"/>
    <col min="12817" max="13021" width="11.42578125" style="459"/>
    <col min="13022" max="13022" width="0.7109375" style="459" customWidth="1"/>
    <col min="13023" max="13024" width="1.5703125" style="459" customWidth="1"/>
    <col min="13025" max="13025" width="16.42578125" style="459" customWidth="1"/>
    <col min="13026" max="13028" width="10.42578125" style="459" customWidth="1"/>
    <col min="13029" max="13029" width="8.7109375" style="459" customWidth="1"/>
    <col min="13030" max="13030" width="0.7109375" style="459" customWidth="1"/>
    <col min="13031" max="13031" width="3.140625" style="459" customWidth="1"/>
    <col min="13032" max="13032" width="1.140625" style="459" customWidth="1"/>
    <col min="13033" max="13033" width="18" style="459" customWidth="1"/>
    <col min="13034" max="13034" width="9.42578125" style="459" customWidth="1"/>
    <col min="13035" max="13035" width="8.7109375" style="459" customWidth="1"/>
    <col min="13036" max="13036" width="9.28515625" style="459" customWidth="1"/>
    <col min="13037" max="13037" width="10.140625" style="459" customWidth="1"/>
    <col min="13038" max="13038" width="5.140625" style="459" customWidth="1"/>
    <col min="13039" max="13039" width="10.140625" style="459" customWidth="1"/>
    <col min="13040" max="13040" width="6.42578125" style="459" customWidth="1"/>
    <col min="13041" max="13041" width="11.42578125" style="459"/>
    <col min="13042" max="13042" width="1.28515625" style="459" customWidth="1"/>
    <col min="13043" max="13043" width="1.42578125" style="459" customWidth="1"/>
    <col min="13044" max="13044" width="8.28515625" style="459" customWidth="1"/>
    <col min="13045" max="13045" width="11.42578125" style="459"/>
    <col min="13046" max="13047" width="10.7109375" style="459" customWidth="1"/>
    <col min="13048" max="13048" width="10.28515625" style="459" customWidth="1"/>
    <col min="13049" max="13049" width="11.28515625" style="459" customWidth="1"/>
    <col min="13050" max="13050" width="7.7109375" style="459" customWidth="1"/>
    <col min="13051" max="13051" width="10.140625" style="459" customWidth="1"/>
    <col min="13052" max="13052" width="6.5703125" style="459" customWidth="1"/>
    <col min="13053" max="13053" width="1.140625" style="459" customWidth="1"/>
    <col min="13054" max="13054" width="24.5703125" style="459" customWidth="1"/>
    <col min="13055" max="13055" width="9.85546875" style="459" customWidth="1"/>
    <col min="13056" max="13056" width="10.7109375" style="459" customWidth="1"/>
    <col min="13057" max="13057" width="10.85546875" style="459" customWidth="1"/>
    <col min="13058" max="13058" width="11.140625" style="459" customWidth="1"/>
    <col min="13059" max="13059" width="9.85546875" style="459" customWidth="1"/>
    <col min="13060" max="13060" width="1" style="459" customWidth="1"/>
    <col min="13061" max="13061" width="16.5703125" style="459" customWidth="1"/>
    <col min="13062" max="13062" width="0.5703125" style="459" customWidth="1"/>
    <col min="13063" max="13063" width="0.7109375" style="459" customWidth="1"/>
    <col min="13064" max="13064" width="27.85546875" style="459" customWidth="1"/>
    <col min="13065" max="13065" width="0.85546875" style="459" customWidth="1"/>
    <col min="13066" max="13066" width="27.42578125" style="459" customWidth="1"/>
    <col min="13067" max="13067" width="14.7109375" style="459" customWidth="1"/>
    <col min="13068" max="13068" width="0.42578125" style="459" customWidth="1"/>
    <col min="13069" max="13069" width="0.7109375" style="459" customWidth="1"/>
    <col min="13070" max="13070" width="21.7109375" style="459" customWidth="1"/>
    <col min="13071" max="13071" width="1.28515625" style="459" customWidth="1"/>
    <col min="13072" max="13072" width="21.140625" style="459" customWidth="1"/>
    <col min="13073" max="13277" width="11.42578125" style="459"/>
    <col min="13278" max="13278" width="0.7109375" style="459" customWidth="1"/>
    <col min="13279" max="13280" width="1.5703125" style="459" customWidth="1"/>
    <col min="13281" max="13281" width="16.42578125" style="459" customWidth="1"/>
    <col min="13282" max="13284" width="10.42578125" style="459" customWidth="1"/>
    <col min="13285" max="13285" width="8.7109375" style="459" customWidth="1"/>
    <col min="13286" max="13286" width="0.7109375" style="459" customWidth="1"/>
    <col min="13287" max="13287" width="3.140625" style="459" customWidth="1"/>
    <col min="13288" max="13288" width="1.140625" style="459" customWidth="1"/>
    <col min="13289" max="13289" width="18" style="459" customWidth="1"/>
    <col min="13290" max="13290" width="9.42578125" style="459" customWidth="1"/>
    <col min="13291" max="13291" width="8.7109375" style="459" customWidth="1"/>
    <col min="13292" max="13292" width="9.28515625" style="459" customWidth="1"/>
    <col min="13293" max="13293" width="10.140625" style="459" customWidth="1"/>
    <col min="13294" max="13294" width="5.140625" style="459" customWidth="1"/>
    <col min="13295" max="13295" width="10.140625" style="459" customWidth="1"/>
    <col min="13296" max="13296" width="6.42578125" style="459" customWidth="1"/>
    <col min="13297" max="13297" width="11.42578125" style="459"/>
    <col min="13298" max="13298" width="1.28515625" style="459" customWidth="1"/>
    <col min="13299" max="13299" width="1.42578125" style="459" customWidth="1"/>
    <col min="13300" max="13300" width="8.28515625" style="459" customWidth="1"/>
    <col min="13301" max="13301" width="11.42578125" style="459"/>
    <col min="13302" max="13303" width="10.7109375" style="459" customWidth="1"/>
    <col min="13304" max="13304" width="10.28515625" style="459" customWidth="1"/>
    <col min="13305" max="13305" width="11.28515625" style="459" customWidth="1"/>
    <col min="13306" max="13306" width="7.7109375" style="459" customWidth="1"/>
    <col min="13307" max="13307" width="10.140625" style="459" customWidth="1"/>
    <col min="13308" max="13308" width="6.5703125" style="459" customWidth="1"/>
    <col min="13309" max="13309" width="1.140625" style="459" customWidth="1"/>
    <col min="13310" max="13310" width="24.5703125" style="459" customWidth="1"/>
    <col min="13311" max="13311" width="9.85546875" style="459" customWidth="1"/>
    <col min="13312" max="13312" width="10.7109375" style="459" customWidth="1"/>
    <col min="13313" max="13313" width="10.85546875" style="459" customWidth="1"/>
    <col min="13314" max="13314" width="11.140625" style="459" customWidth="1"/>
    <col min="13315" max="13315" width="9.85546875" style="459" customWidth="1"/>
    <col min="13316" max="13316" width="1" style="459" customWidth="1"/>
    <col min="13317" max="13317" width="16.5703125" style="459" customWidth="1"/>
    <col min="13318" max="13318" width="0.5703125" style="459" customWidth="1"/>
    <col min="13319" max="13319" width="0.7109375" style="459" customWidth="1"/>
    <col min="13320" max="13320" width="27.85546875" style="459" customWidth="1"/>
    <col min="13321" max="13321" width="0.85546875" style="459" customWidth="1"/>
    <col min="13322" max="13322" width="27.42578125" style="459" customWidth="1"/>
    <col min="13323" max="13323" width="14.7109375" style="459" customWidth="1"/>
    <col min="13324" max="13324" width="0.42578125" style="459" customWidth="1"/>
    <col min="13325" max="13325" width="0.7109375" style="459" customWidth="1"/>
    <col min="13326" max="13326" width="21.7109375" style="459" customWidth="1"/>
    <col min="13327" max="13327" width="1.28515625" style="459" customWidth="1"/>
    <col min="13328" max="13328" width="21.140625" style="459" customWidth="1"/>
    <col min="13329" max="13533" width="11.42578125" style="459"/>
    <col min="13534" max="13534" width="0.7109375" style="459" customWidth="1"/>
    <col min="13535" max="13536" width="1.5703125" style="459" customWidth="1"/>
    <col min="13537" max="13537" width="16.42578125" style="459" customWidth="1"/>
    <col min="13538" max="13540" width="10.42578125" style="459" customWidth="1"/>
    <col min="13541" max="13541" width="8.7109375" style="459" customWidth="1"/>
    <col min="13542" max="13542" width="0.7109375" style="459" customWidth="1"/>
    <col min="13543" max="13543" width="3.140625" style="459" customWidth="1"/>
    <col min="13544" max="13544" width="1.140625" style="459" customWidth="1"/>
    <col min="13545" max="13545" width="18" style="459" customWidth="1"/>
    <col min="13546" max="13546" width="9.42578125" style="459" customWidth="1"/>
    <col min="13547" max="13547" width="8.7109375" style="459" customWidth="1"/>
    <col min="13548" max="13548" width="9.28515625" style="459" customWidth="1"/>
    <col min="13549" max="13549" width="10.140625" style="459" customWidth="1"/>
    <col min="13550" max="13550" width="5.140625" style="459" customWidth="1"/>
    <col min="13551" max="13551" width="10.140625" style="459" customWidth="1"/>
    <col min="13552" max="13552" width="6.42578125" style="459" customWidth="1"/>
    <col min="13553" max="13553" width="11.42578125" style="459"/>
    <col min="13554" max="13554" width="1.28515625" style="459" customWidth="1"/>
    <col min="13555" max="13555" width="1.42578125" style="459" customWidth="1"/>
    <col min="13556" max="13556" width="8.28515625" style="459" customWidth="1"/>
    <col min="13557" max="13557" width="11.42578125" style="459"/>
    <col min="13558" max="13559" width="10.7109375" style="459" customWidth="1"/>
    <col min="13560" max="13560" width="10.28515625" style="459" customWidth="1"/>
    <col min="13561" max="13561" width="11.28515625" style="459" customWidth="1"/>
    <col min="13562" max="13562" width="7.7109375" style="459" customWidth="1"/>
    <col min="13563" max="13563" width="10.140625" style="459" customWidth="1"/>
    <col min="13564" max="13564" width="6.5703125" style="459" customWidth="1"/>
    <col min="13565" max="13565" width="1.140625" style="459" customWidth="1"/>
    <col min="13566" max="13566" width="24.5703125" style="459" customWidth="1"/>
    <col min="13567" max="13567" width="9.85546875" style="459" customWidth="1"/>
    <col min="13568" max="13568" width="10.7109375" style="459" customWidth="1"/>
    <col min="13569" max="13569" width="10.85546875" style="459" customWidth="1"/>
    <col min="13570" max="13570" width="11.140625" style="459" customWidth="1"/>
    <col min="13571" max="13571" width="9.85546875" style="459" customWidth="1"/>
    <col min="13572" max="13572" width="1" style="459" customWidth="1"/>
    <col min="13573" max="13573" width="16.5703125" style="459" customWidth="1"/>
    <col min="13574" max="13574" width="0.5703125" style="459" customWidth="1"/>
    <col min="13575" max="13575" width="0.7109375" style="459" customWidth="1"/>
    <col min="13576" max="13576" width="27.85546875" style="459" customWidth="1"/>
    <col min="13577" max="13577" width="0.85546875" style="459" customWidth="1"/>
    <col min="13578" max="13578" width="27.42578125" style="459" customWidth="1"/>
    <col min="13579" max="13579" width="14.7109375" style="459" customWidth="1"/>
    <col min="13580" max="13580" width="0.42578125" style="459" customWidth="1"/>
    <col min="13581" max="13581" width="0.7109375" style="459" customWidth="1"/>
    <col min="13582" max="13582" width="21.7109375" style="459" customWidth="1"/>
    <col min="13583" max="13583" width="1.28515625" style="459" customWidth="1"/>
    <col min="13584" max="13584" width="21.140625" style="459" customWidth="1"/>
    <col min="13585" max="13789" width="11.42578125" style="459"/>
    <col min="13790" max="13790" width="0.7109375" style="459" customWidth="1"/>
    <col min="13791" max="13792" width="1.5703125" style="459" customWidth="1"/>
    <col min="13793" max="13793" width="16.42578125" style="459" customWidth="1"/>
    <col min="13794" max="13796" width="10.42578125" style="459" customWidth="1"/>
    <col min="13797" max="13797" width="8.7109375" style="459" customWidth="1"/>
    <col min="13798" max="13798" width="0.7109375" style="459" customWidth="1"/>
    <col min="13799" max="13799" width="3.140625" style="459" customWidth="1"/>
    <col min="13800" max="13800" width="1.140625" style="459" customWidth="1"/>
    <col min="13801" max="13801" width="18" style="459" customWidth="1"/>
    <col min="13802" max="13802" width="9.42578125" style="459" customWidth="1"/>
    <col min="13803" max="13803" width="8.7109375" style="459" customWidth="1"/>
    <col min="13804" max="13804" width="9.28515625" style="459" customWidth="1"/>
    <col min="13805" max="13805" width="10.140625" style="459" customWidth="1"/>
    <col min="13806" max="13806" width="5.140625" style="459" customWidth="1"/>
    <col min="13807" max="13807" width="10.140625" style="459" customWidth="1"/>
    <col min="13808" max="13808" width="6.42578125" style="459" customWidth="1"/>
    <col min="13809" max="13809" width="11.42578125" style="459"/>
    <col min="13810" max="13810" width="1.28515625" style="459" customWidth="1"/>
    <col min="13811" max="13811" width="1.42578125" style="459" customWidth="1"/>
    <col min="13812" max="13812" width="8.28515625" style="459" customWidth="1"/>
    <col min="13813" max="13813" width="11.42578125" style="459"/>
    <col min="13814" max="13815" width="10.7109375" style="459" customWidth="1"/>
    <col min="13816" max="13816" width="10.28515625" style="459" customWidth="1"/>
    <col min="13817" max="13817" width="11.28515625" style="459" customWidth="1"/>
    <col min="13818" max="13818" width="7.7109375" style="459" customWidth="1"/>
    <col min="13819" max="13819" width="10.140625" style="459" customWidth="1"/>
    <col min="13820" max="13820" width="6.5703125" style="459" customWidth="1"/>
    <col min="13821" max="13821" width="1.140625" style="459" customWidth="1"/>
    <col min="13822" max="13822" width="24.5703125" style="459" customWidth="1"/>
    <col min="13823" max="13823" width="9.85546875" style="459" customWidth="1"/>
    <col min="13824" max="13824" width="10.7109375" style="459" customWidth="1"/>
    <col min="13825" max="13825" width="10.85546875" style="459" customWidth="1"/>
    <col min="13826" max="13826" width="11.140625" style="459" customWidth="1"/>
    <col min="13827" max="13827" width="9.85546875" style="459" customWidth="1"/>
    <col min="13828" max="13828" width="1" style="459" customWidth="1"/>
    <col min="13829" max="13829" width="16.5703125" style="459" customWidth="1"/>
    <col min="13830" max="13830" width="0.5703125" style="459" customWidth="1"/>
    <col min="13831" max="13831" width="0.7109375" style="459" customWidth="1"/>
    <col min="13832" max="13832" width="27.85546875" style="459" customWidth="1"/>
    <col min="13833" max="13833" width="0.85546875" style="459" customWidth="1"/>
    <col min="13834" max="13834" width="27.42578125" style="459" customWidth="1"/>
    <col min="13835" max="13835" width="14.7109375" style="459" customWidth="1"/>
    <col min="13836" max="13836" width="0.42578125" style="459" customWidth="1"/>
    <col min="13837" max="13837" width="0.7109375" style="459" customWidth="1"/>
    <col min="13838" max="13838" width="21.7109375" style="459" customWidth="1"/>
    <col min="13839" max="13839" width="1.28515625" style="459" customWidth="1"/>
    <col min="13840" max="13840" width="21.140625" style="459" customWidth="1"/>
    <col min="13841" max="14045" width="11.42578125" style="459"/>
    <col min="14046" max="14046" width="0.7109375" style="459" customWidth="1"/>
    <col min="14047" max="14048" width="1.5703125" style="459" customWidth="1"/>
    <col min="14049" max="14049" width="16.42578125" style="459" customWidth="1"/>
    <col min="14050" max="14052" width="10.42578125" style="459" customWidth="1"/>
    <col min="14053" max="14053" width="8.7109375" style="459" customWidth="1"/>
    <col min="14054" max="14054" width="0.7109375" style="459" customWidth="1"/>
    <col min="14055" max="14055" width="3.140625" style="459" customWidth="1"/>
    <col min="14056" max="14056" width="1.140625" style="459" customWidth="1"/>
    <col min="14057" max="14057" width="18" style="459" customWidth="1"/>
    <col min="14058" max="14058" width="9.42578125" style="459" customWidth="1"/>
    <col min="14059" max="14059" width="8.7109375" style="459" customWidth="1"/>
    <col min="14060" max="14060" width="9.28515625" style="459" customWidth="1"/>
    <col min="14061" max="14061" width="10.140625" style="459" customWidth="1"/>
    <col min="14062" max="14062" width="5.140625" style="459" customWidth="1"/>
    <col min="14063" max="14063" width="10.140625" style="459" customWidth="1"/>
    <col min="14064" max="14064" width="6.42578125" style="459" customWidth="1"/>
    <col min="14065" max="14065" width="11.42578125" style="459"/>
    <col min="14066" max="14066" width="1.28515625" style="459" customWidth="1"/>
    <col min="14067" max="14067" width="1.42578125" style="459" customWidth="1"/>
    <col min="14068" max="14068" width="8.28515625" style="459" customWidth="1"/>
    <col min="14069" max="14069" width="11.42578125" style="459"/>
    <col min="14070" max="14071" width="10.7109375" style="459" customWidth="1"/>
    <col min="14072" max="14072" width="10.28515625" style="459" customWidth="1"/>
    <col min="14073" max="14073" width="11.28515625" style="459" customWidth="1"/>
    <col min="14074" max="14074" width="7.7109375" style="459" customWidth="1"/>
    <col min="14075" max="14075" width="10.140625" style="459" customWidth="1"/>
    <col min="14076" max="14076" width="6.5703125" style="459" customWidth="1"/>
    <col min="14077" max="14077" width="1.140625" style="459" customWidth="1"/>
    <col min="14078" max="14078" width="24.5703125" style="459" customWidth="1"/>
    <col min="14079" max="14079" width="9.85546875" style="459" customWidth="1"/>
    <col min="14080" max="14080" width="10.7109375" style="459" customWidth="1"/>
    <col min="14081" max="14081" width="10.85546875" style="459" customWidth="1"/>
    <col min="14082" max="14082" width="11.140625" style="459" customWidth="1"/>
    <col min="14083" max="14083" width="9.85546875" style="459" customWidth="1"/>
    <col min="14084" max="14084" width="1" style="459" customWidth="1"/>
    <col min="14085" max="14085" width="16.5703125" style="459" customWidth="1"/>
    <col min="14086" max="14086" width="0.5703125" style="459" customWidth="1"/>
    <col min="14087" max="14087" width="0.7109375" style="459" customWidth="1"/>
    <col min="14088" max="14088" width="27.85546875" style="459" customWidth="1"/>
    <col min="14089" max="14089" width="0.85546875" style="459" customWidth="1"/>
    <col min="14090" max="14090" width="27.42578125" style="459" customWidth="1"/>
    <col min="14091" max="14091" width="14.7109375" style="459" customWidth="1"/>
    <col min="14092" max="14092" width="0.42578125" style="459" customWidth="1"/>
    <col min="14093" max="14093" width="0.7109375" style="459" customWidth="1"/>
    <col min="14094" max="14094" width="21.7109375" style="459" customWidth="1"/>
    <col min="14095" max="14095" width="1.28515625" style="459" customWidth="1"/>
    <col min="14096" max="14096" width="21.140625" style="459" customWidth="1"/>
    <col min="14097" max="14301" width="11.42578125" style="459"/>
    <col min="14302" max="14302" width="0.7109375" style="459" customWidth="1"/>
    <col min="14303" max="14304" width="1.5703125" style="459" customWidth="1"/>
    <col min="14305" max="14305" width="16.42578125" style="459" customWidth="1"/>
    <col min="14306" max="14308" width="10.42578125" style="459" customWidth="1"/>
    <col min="14309" max="14309" width="8.7109375" style="459" customWidth="1"/>
    <col min="14310" max="14310" width="0.7109375" style="459" customWidth="1"/>
    <col min="14311" max="14311" width="3.140625" style="459" customWidth="1"/>
    <col min="14312" max="14312" width="1.140625" style="459" customWidth="1"/>
    <col min="14313" max="14313" width="18" style="459" customWidth="1"/>
    <col min="14314" max="14314" width="9.42578125" style="459" customWidth="1"/>
    <col min="14315" max="14315" width="8.7109375" style="459" customWidth="1"/>
    <col min="14316" max="14316" width="9.28515625" style="459" customWidth="1"/>
    <col min="14317" max="14317" width="10.140625" style="459" customWidth="1"/>
    <col min="14318" max="14318" width="5.140625" style="459" customWidth="1"/>
    <col min="14319" max="14319" width="10.140625" style="459" customWidth="1"/>
    <col min="14320" max="14320" width="6.42578125" style="459" customWidth="1"/>
    <col min="14321" max="14321" width="11.42578125" style="459"/>
    <col min="14322" max="14322" width="1.28515625" style="459" customWidth="1"/>
    <col min="14323" max="14323" width="1.42578125" style="459" customWidth="1"/>
    <col min="14324" max="14324" width="8.28515625" style="459" customWidth="1"/>
    <col min="14325" max="14325" width="11.42578125" style="459"/>
    <col min="14326" max="14327" width="10.7109375" style="459" customWidth="1"/>
    <col min="14328" max="14328" width="10.28515625" style="459" customWidth="1"/>
    <col min="14329" max="14329" width="11.28515625" style="459" customWidth="1"/>
    <col min="14330" max="14330" width="7.7109375" style="459" customWidth="1"/>
    <col min="14331" max="14331" width="10.140625" style="459" customWidth="1"/>
    <col min="14332" max="14332" width="6.5703125" style="459" customWidth="1"/>
    <col min="14333" max="14333" width="1.140625" style="459" customWidth="1"/>
    <col min="14334" max="14334" width="24.5703125" style="459" customWidth="1"/>
    <col min="14335" max="14335" width="9.85546875" style="459" customWidth="1"/>
    <col min="14336" max="14336" width="10.7109375" style="459" customWidth="1"/>
    <col min="14337" max="14337" width="10.85546875" style="459" customWidth="1"/>
    <col min="14338" max="14338" width="11.140625" style="459" customWidth="1"/>
    <col min="14339" max="14339" width="9.85546875" style="459" customWidth="1"/>
    <col min="14340" max="14340" width="1" style="459" customWidth="1"/>
    <col min="14341" max="14341" width="16.5703125" style="459" customWidth="1"/>
    <col min="14342" max="14342" width="0.5703125" style="459" customWidth="1"/>
    <col min="14343" max="14343" width="0.7109375" style="459" customWidth="1"/>
    <col min="14344" max="14344" width="27.85546875" style="459" customWidth="1"/>
    <col min="14345" max="14345" width="0.85546875" style="459" customWidth="1"/>
    <col min="14346" max="14346" width="27.42578125" style="459" customWidth="1"/>
    <col min="14347" max="14347" width="14.7109375" style="459" customWidth="1"/>
    <col min="14348" max="14348" width="0.42578125" style="459" customWidth="1"/>
    <col min="14349" max="14349" width="0.7109375" style="459" customWidth="1"/>
    <col min="14350" max="14350" width="21.7109375" style="459" customWidth="1"/>
    <col min="14351" max="14351" width="1.28515625" style="459" customWidth="1"/>
    <col min="14352" max="14352" width="21.140625" style="459" customWidth="1"/>
    <col min="14353" max="14557" width="11.42578125" style="459"/>
    <col min="14558" max="14558" width="0.7109375" style="459" customWidth="1"/>
    <col min="14559" max="14560" width="1.5703125" style="459" customWidth="1"/>
    <col min="14561" max="14561" width="16.42578125" style="459" customWidth="1"/>
    <col min="14562" max="14564" width="10.42578125" style="459" customWidth="1"/>
    <col min="14565" max="14565" width="8.7109375" style="459" customWidth="1"/>
    <col min="14566" max="14566" width="0.7109375" style="459" customWidth="1"/>
    <col min="14567" max="14567" width="3.140625" style="459" customWidth="1"/>
    <col min="14568" max="14568" width="1.140625" style="459" customWidth="1"/>
    <col min="14569" max="14569" width="18" style="459" customWidth="1"/>
    <col min="14570" max="14570" width="9.42578125" style="459" customWidth="1"/>
    <col min="14571" max="14571" width="8.7109375" style="459" customWidth="1"/>
    <col min="14572" max="14572" width="9.28515625" style="459" customWidth="1"/>
    <col min="14573" max="14573" width="10.140625" style="459" customWidth="1"/>
    <col min="14574" max="14574" width="5.140625" style="459" customWidth="1"/>
    <col min="14575" max="14575" width="10.140625" style="459" customWidth="1"/>
    <col min="14576" max="14576" width="6.42578125" style="459" customWidth="1"/>
    <col min="14577" max="14577" width="11.42578125" style="459"/>
    <col min="14578" max="14578" width="1.28515625" style="459" customWidth="1"/>
    <col min="14579" max="14579" width="1.42578125" style="459" customWidth="1"/>
    <col min="14580" max="14580" width="8.28515625" style="459" customWidth="1"/>
    <col min="14581" max="14581" width="11.42578125" style="459"/>
    <col min="14582" max="14583" width="10.7109375" style="459" customWidth="1"/>
    <col min="14584" max="14584" width="10.28515625" style="459" customWidth="1"/>
    <col min="14585" max="14585" width="11.28515625" style="459" customWidth="1"/>
    <col min="14586" max="14586" width="7.7109375" style="459" customWidth="1"/>
    <col min="14587" max="14587" width="10.140625" style="459" customWidth="1"/>
    <col min="14588" max="14588" width="6.5703125" style="459" customWidth="1"/>
    <col min="14589" max="14589" width="1.140625" style="459" customWidth="1"/>
    <col min="14590" max="14590" width="24.5703125" style="459" customWidth="1"/>
    <col min="14591" max="14591" width="9.85546875" style="459" customWidth="1"/>
    <col min="14592" max="14592" width="10.7109375" style="459" customWidth="1"/>
    <col min="14593" max="14593" width="10.85546875" style="459" customWidth="1"/>
    <col min="14594" max="14594" width="11.140625" style="459" customWidth="1"/>
    <col min="14595" max="14595" width="9.85546875" style="459" customWidth="1"/>
    <col min="14596" max="14596" width="1" style="459" customWidth="1"/>
    <col min="14597" max="14597" width="16.5703125" style="459" customWidth="1"/>
    <col min="14598" max="14598" width="0.5703125" style="459" customWidth="1"/>
    <col min="14599" max="14599" width="0.7109375" style="459" customWidth="1"/>
    <col min="14600" max="14600" width="27.85546875" style="459" customWidth="1"/>
    <col min="14601" max="14601" width="0.85546875" style="459" customWidth="1"/>
    <col min="14602" max="14602" width="27.42578125" style="459" customWidth="1"/>
    <col min="14603" max="14603" width="14.7109375" style="459" customWidth="1"/>
    <col min="14604" max="14604" width="0.42578125" style="459" customWidth="1"/>
    <col min="14605" max="14605" width="0.7109375" style="459" customWidth="1"/>
    <col min="14606" max="14606" width="21.7109375" style="459" customWidth="1"/>
    <col min="14607" max="14607" width="1.28515625" style="459" customWidth="1"/>
    <col min="14608" max="14608" width="21.140625" style="459" customWidth="1"/>
    <col min="14609" max="14813" width="11.42578125" style="459"/>
    <col min="14814" max="14814" width="0.7109375" style="459" customWidth="1"/>
    <col min="14815" max="14816" width="1.5703125" style="459" customWidth="1"/>
    <col min="14817" max="14817" width="16.42578125" style="459" customWidth="1"/>
    <col min="14818" max="14820" width="10.42578125" style="459" customWidth="1"/>
    <col min="14821" max="14821" width="8.7109375" style="459" customWidth="1"/>
    <col min="14822" max="14822" width="0.7109375" style="459" customWidth="1"/>
    <col min="14823" max="14823" width="3.140625" style="459" customWidth="1"/>
    <col min="14824" max="14824" width="1.140625" style="459" customWidth="1"/>
    <col min="14825" max="14825" width="18" style="459" customWidth="1"/>
    <col min="14826" max="14826" width="9.42578125" style="459" customWidth="1"/>
    <col min="14827" max="14827" width="8.7109375" style="459" customWidth="1"/>
    <col min="14828" max="14828" width="9.28515625" style="459" customWidth="1"/>
    <col min="14829" max="14829" width="10.140625" style="459" customWidth="1"/>
    <col min="14830" max="14830" width="5.140625" style="459" customWidth="1"/>
    <col min="14831" max="14831" width="10.140625" style="459" customWidth="1"/>
    <col min="14832" max="14832" width="6.42578125" style="459" customWidth="1"/>
    <col min="14833" max="14833" width="11.42578125" style="459"/>
    <col min="14834" max="14834" width="1.28515625" style="459" customWidth="1"/>
    <col min="14835" max="14835" width="1.42578125" style="459" customWidth="1"/>
    <col min="14836" max="14836" width="8.28515625" style="459" customWidth="1"/>
    <col min="14837" max="14837" width="11.42578125" style="459"/>
    <col min="14838" max="14839" width="10.7109375" style="459" customWidth="1"/>
    <col min="14840" max="14840" width="10.28515625" style="459" customWidth="1"/>
    <col min="14841" max="14841" width="11.28515625" style="459" customWidth="1"/>
    <col min="14842" max="14842" width="7.7109375" style="459" customWidth="1"/>
    <col min="14843" max="14843" width="10.140625" style="459" customWidth="1"/>
    <col min="14844" max="14844" width="6.5703125" style="459" customWidth="1"/>
    <col min="14845" max="14845" width="1.140625" style="459" customWidth="1"/>
    <col min="14846" max="14846" width="24.5703125" style="459" customWidth="1"/>
    <col min="14847" max="14847" width="9.85546875" style="459" customWidth="1"/>
    <col min="14848" max="14848" width="10.7109375" style="459" customWidth="1"/>
    <col min="14849" max="14849" width="10.85546875" style="459" customWidth="1"/>
    <col min="14850" max="14850" width="11.140625" style="459" customWidth="1"/>
    <col min="14851" max="14851" width="9.85546875" style="459" customWidth="1"/>
    <col min="14852" max="14852" width="1" style="459" customWidth="1"/>
    <col min="14853" max="14853" width="16.5703125" style="459" customWidth="1"/>
    <col min="14854" max="14854" width="0.5703125" style="459" customWidth="1"/>
    <col min="14855" max="14855" width="0.7109375" style="459" customWidth="1"/>
    <col min="14856" max="14856" width="27.85546875" style="459" customWidth="1"/>
    <col min="14857" max="14857" width="0.85546875" style="459" customWidth="1"/>
    <col min="14858" max="14858" width="27.42578125" style="459" customWidth="1"/>
    <col min="14859" max="14859" width="14.7109375" style="459" customWidth="1"/>
    <col min="14860" max="14860" width="0.42578125" style="459" customWidth="1"/>
    <col min="14861" max="14861" width="0.7109375" style="459" customWidth="1"/>
    <col min="14862" max="14862" width="21.7109375" style="459" customWidth="1"/>
    <col min="14863" max="14863" width="1.28515625" style="459" customWidth="1"/>
    <col min="14864" max="14864" width="21.140625" style="459" customWidth="1"/>
    <col min="14865" max="15069" width="11.42578125" style="459"/>
    <col min="15070" max="15070" width="0.7109375" style="459" customWidth="1"/>
    <col min="15071" max="15072" width="1.5703125" style="459" customWidth="1"/>
    <col min="15073" max="15073" width="16.42578125" style="459" customWidth="1"/>
    <col min="15074" max="15076" width="10.42578125" style="459" customWidth="1"/>
    <col min="15077" max="15077" width="8.7109375" style="459" customWidth="1"/>
    <col min="15078" max="15078" width="0.7109375" style="459" customWidth="1"/>
    <col min="15079" max="15079" width="3.140625" style="459" customWidth="1"/>
    <col min="15080" max="15080" width="1.140625" style="459" customWidth="1"/>
    <col min="15081" max="15081" width="18" style="459" customWidth="1"/>
    <col min="15082" max="15082" width="9.42578125" style="459" customWidth="1"/>
    <col min="15083" max="15083" width="8.7109375" style="459" customWidth="1"/>
    <col min="15084" max="15084" width="9.28515625" style="459" customWidth="1"/>
    <col min="15085" max="15085" width="10.140625" style="459" customWidth="1"/>
    <col min="15086" max="15086" width="5.140625" style="459" customWidth="1"/>
    <col min="15087" max="15087" width="10.140625" style="459" customWidth="1"/>
    <col min="15088" max="15088" width="6.42578125" style="459" customWidth="1"/>
    <col min="15089" max="15089" width="11.42578125" style="459"/>
    <col min="15090" max="15090" width="1.28515625" style="459" customWidth="1"/>
    <col min="15091" max="15091" width="1.42578125" style="459" customWidth="1"/>
    <col min="15092" max="15092" width="8.28515625" style="459" customWidth="1"/>
    <col min="15093" max="15093" width="11.42578125" style="459"/>
    <col min="15094" max="15095" width="10.7109375" style="459" customWidth="1"/>
    <col min="15096" max="15096" width="10.28515625" style="459" customWidth="1"/>
    <col min="15097" max="15097" width="11.28515625" style="459" customWidth="1"/>
    <col min="15098" max="15098" width="7.7109375" style="459" customWidth="1"/>
    <col min="15099" max="15099" width="10.140625" style="459" customWidth="1"/>
    <col min="15100" max="15100" width="6.5703125" style="459" customWidth="1"/>
    <col min="15101" max="15101" width="1.140625" style="459" customWidth="1"/>
    <col min="15102" max="15102" width="24.5703125" style="459" customWidth="1"/>
    <col min="15103" max="15103" width="9.85546875" style="459" customWidth="1"/>
    <col min="15104" max="15104" width="10.7109375" style="459" customWidth="1"/>
    <col min="15105" max="15105" width="10.85546875" style="459" customWidth="1"/>
    <col min="15106" max="15106" width="11.140625" style="459" customWidth="1"/>
    <col min="15107" max="15107" width="9.85546875" style="459" customWidth="1"/>
    <col min="15108" max="15108" width="1" style="459" customWidth="1"/>
    <col min="15109" max="15109" width="16.5703125" style="459" customWidth="1"/>
    <col min="15110" max="15110" width="0.5703125" style="459" customWidth="1"/>
    <col min="15111" max="15111" width="0.7109375" style="459" customWidth="1"/>
    <col min="15112" max="15112" width="27.85546875" style="459" customWidth="1"/>
    <col min="15113" max="15113" width="0.85546875" style="459" customWidth="1"/>
    <col min="15114" max="15114" width="27.42578125" style="459" customWidth="1"/>
    <col min="15115" max="15115" width="14.7109375" style="459" customWidth="1"/>
    <col min="15116" max="15116" width="0.42578125" style="459" customWidth="1"/>
    <col min="15117" max="15117" width="0.7109375" style="459" customWidth="1"/>
    <col min="15118" max="15118" width="21.7109375" style="459" customWidth="1"/>
    <col min="15119" max="15119" width="1.28515625" style="459" customWidth="1"/>
    <col min="15120" max="15120" width="21.140625" style="459" customWidth="1"/>
    <col min="15121" max="15325" width="11.42578125" style="459"/>
    <col min="15326" max="15326" width="0.7109375" style="459" customWidth="1"/>
    <col min="15327" max="15328" width="1.5703125" style="459" customWidth="1"/>
    <col min="15329" max="15329" width="16.42578125" style="459" customWidth="1"/>
    <col min="15330" max="15332" width="10.42578125" style="459" customWidth="1"/>
    <col min="15333" max="15333" width="8.7109375" style="459" customWidth="1"/>
    <col min="15334" max="15334" width="0.7109375" style="459" customWidth="1"/>
    <col min="15335" max="15335" width="3.140625" style="459" customWidth="1"/>
    <col min="15336" max="15336" width="1.140625" style="459" customWidth="1"/>
    <col min="15337" max="15337" width="18" style="459" customWidth="1"/>
    <col min="15338" max="15338" width="9.42578125" style="459" customWidth="1"/>
    <col min="15339" max="15339" width="8.7109375" style="459" customWidth="1"/>
    <col min="15340" max="15340" width="9.28515625" style="459" customWidth="1"/>
    <col min="15341" max="15341" width="10.140625" style="459" customWidth="1"/>
    <col min="15342" max="15342" width="5.140625" style="459" customWidth="1"/>
    <col min="15343" max="15343" width="10.140625" style="459" customWidth="1"/>
    <col min="15344" max="15344" width="6.42578125" style="459" customWidth="1"/>
    <col min="15345" max="15345" width="11.42578125" style="459"/>
    <col min="15346" max="15346" width="1.28515625" style="459" customWidth="1"/>
    <col min="15347" max="15347" width="1.42578125" style="459" customWidth="1"/>
    <col min="15348" max="15348" width="8.28515625" style="459" customWidth="1"/>
    <col min="15349" max="15349" width="11.42578125" style="459"/>
    <col min="15350" max="15351" width="10.7109375" style="459" customWidth="1"/>
    <col min="15352" max="15352" width="10.28515625" style="459" customWidth="1"/>
    <col min="15353" max="15353" width="11.28515625" style="459" customWidth="1"/>
    <col min="15354" max="15354" width="7.7109375" style="459" customWidth="1"/>
    <col min="15355" max="15355" width="10.140625" style="459" customWidth="1"/>
    <col min="15356" max="15356" width="6.5703125" style="459" customWidth="1"/>
    <col min="15357" max="15357" width="1.140625" style="459" customWidth="1"/>
    <col min="15358" max="15358" width="24.5703125" style="459" customWidth="1"/>
    <col min="15359" max="15359" width="9.85546875" style="459" customWidth="1"/>
    <col min="15360" max="15360" width="10.7109375" style="459" customWidth="1"/>
    <col min="15361" max="15361" width="10.85546875" style="459" customWidth="1"/>
    <col min="15362" max="15362" width="11.140625" style="459" customWidth="1"/>
    <col min="15363" max="15363" width="9.85546875" style="459" customWidth="1"/>
    <col min="15364" max="15364" width="1" style="459" customWidth="1"/>
    <col min="15365" max="15365" width="16.5703125" style="459" customWidth="1"/>
    <col min="15366" max="15366" width="0.5703125" style="459" customWidth="1"/>
    <col min="15367" max="15367" width="0.7109375" style="459" customWidth="1"/>
    <col min="15368" max="15368" width="27.85546875" style="459" customWidth="1"/>
    <col min="15369" max="15369" width="0.85546875" style="459" customWidth="1"/>
    <col min="15370" max="15370" width="27.42578125" style="459" customWidth="1"/>
    <col min="15371" max="15371" width="14.7109375" style="459" customWidth="1"/>
    <col min="15372" max="15372" width="0.42578125" style="459" customWidth="1"/>
    <col min="15373" max="15373" width="0.7109375" style="459" customWidth="1"/>
    <col min="15374" max="15374" width="21.7109375" style="459" customWidth="1"/>
    <col min="15375" max="15375" width="1.28515625" style="459" customWidth="1"/>
    <col min="15376" max="15376" width="21.140625" style="459" customWidth="1"/>
    <col min="15377" max="15581" width="11.42578125" style="459"/>
    <col min="15582" max="15582" width="0.7109375" style="459" customWidth="1"/>
    <col min="15583" max="15584" width="1.5703125" style="459" customWidth="1"/>
    <col min="15585" max="15585" width="16.42578125" style="459" customWidth="1"/>
    <col min="15586" max="15588" width="10.42578125" style="459" customWidth="1"/>
    <col min="15589" max="15589" width="8.7109375" style="459" customWidth="1"/>
    <col min="15590" max="15590" width="0.7109375" style="459" customWidth="1"/>
    <col min="15591" max="15591" width="3.140625" style="459" customWidth="1"/>
    <col min="15592" max="15592" width="1.140625" style="459" customWidth="1"/>
    <col min="15593" max="15593" width="18" style="459" customWidth="1"/>
    <col min="15594" max="15594" width="9.42578125" style="459" customWidth="1"/>
    <col min="15595" max="15595" width="8.7109375" style="459" customWidth="1"/>
    <col min="15596" max="15596" width="9.28515625" style="459" customWidth="1"/>
    <col min="15597" max="15597" width="10.140625" style="459" customWidth="1"/>
    <col min="15598" max="15598" width="5.140625" style="459" customWidth="1"/>
    <col min="15599" max="15599" width="10.140625" style="459" customWidth="1"/>
    <col min="15600" max="15600" width="6.42578125" style="459" customWidth="1"/>
    <col min="15601" max="15601" width="11.42578125" style="459"/>
    <col min="15602" max="15602" width="1.28515625" style="459" customWidth="1"/>
    <col min="15603" max="15603" width="1.42578125" style="459" customWidth="1"/>
    <col min="15604" max="15604" width="8.28515625" style="459" customWidth="1"/>
    <col min="15605" max="15605" width="11.42578125" style="459"/>
    <col min="15606" max="15607" width="10.7109375" style="459" customWidth="1"/>
    <col min="15608" max="15608" width="10.28515625" style="459" customWidth="1"/>
    <col min="15609" max="15609" width="11.28515625" style="459" customWidth="1"/>
    <col min="15610" max="15610" width="7.7109375" style="459" customWidth="1"/>
    <col min="15611" max="15611" width="10.140625" style="459" customWidth="1"/>
    <col min="15612" max="15612" width="6.5703125" style="459" customWidth="1"/>
    <col min="15613" max="15613" width="1.140625" style="459" customWidth="1"/>
    <col min="15614" max="15614" width="24.5703125" style="459" customWidth="1"/>
    <col min="15615" max="15615" width="9.85546875" style="459" customWidth="1"/>
    <col min="15616" max="15616" width="10.7109375" style="459" customWidth="1"/>
    <col min="15617" max="15617" width="10.85546875" style="459" customWidth="1"/>
    <col min="15618" max="15618" width="11.140625" style="459" customWidth="1"/>
    <col min="15619" max="15619" width="9.85546875" style="459" customWidth="1"/>
    <col min="15620" max="15620" width="1" style="459" customWidth="1"/>
    <col min="15621" max="15621" width="16.5703125" style="459" customWidth="1"/>
    <col min="15622" max="15622" width="0.5703125" style="459" customWidth="1"/>
    <col min="15623" max="15623" width="0.7109375" style="459" customWidth="1"/>
    <col min="15624" max="15624" width="27.85546875" style="459" customWidth="1"/>
    <col min="15625" max="15625" width="0.85546875" style="459" customWidth="1"/>
    <col min="15626" max="15626" width="27.42578125" style="459" customWidth="1"/>
    <col min="15627" max="15627" width="14.7109375" style="459" customWidth="1"/>
    <col min="15628" max="15628" width="0.42578125" style="459" customWidth="1"/>
    <col min="15629" max="15629" width="0.7109375" style="459" customWidth="1"/>
    <col min="15630" max="15630" width="21.7109375" style="459" customWidth="1"/>
    <col min="15631" max="15631" width="1.28515625" style="459" customWidth="1"/>
    <col min="15632" max="15632" width="21.140625" style="459" customWidth="1"/>
    <col min="15633" max="15837" width="11.42578125" style="459"/>
    <col min="15838" max="15838" width="0.7109375" style="459" customWidth="1"/>
    <col min="15839" max="15840" width="1.5703125" style="459" customWidth="1"/>
    <col min="15841" max="15841" width="16.42578125" style="459" customWidth="1"/>
    <col min="15842" max="15844" width="10.42578125" style="459" customWidth="1"/>
    <col min="15845" max="15845" width="8.7109375" style="459" customWidth="1"/>
    <col min="15846" max="15846" width="0.7109375" style="459" customWidth="1"/>
    <col min="15847" max="15847" width="3.140625" style="459" customWidth="1"/>
    <col min="15848" max="15848" width="1.140625" style="459" customWidth="1"/>
    <col min="15849" max="15849" width="18" style="459" customWidth="1"/>
    <col min="15850" max="15850" width="9.42578125" style="459" customWidth="1"/>
    <col min="15851" max="15851" width="8.7109375" style="459" customWidth="1"/>
    <col min="15852" max="15852" width="9.28515625" style="459" customWidth="1"/>
    <col min="15853" max="15853" width="10.140625" style="459" customWidth="1"/>
    <col min="15854" max="15854" width="5.140625" style="459" customWidth="1"/>
    <col min="15855" max="15855" width="10.140625" style="459" customWidth="1"/>
    <col min="15856" max="15856" width="6.42578125" style="459" customWidth="1"/>
    <col min="15857" max="15857" width="11.42578125" style="459"/>
    <col min="15858" max="15858" width="1.28515625" style="459" customWidth="1"/>
    <col min="15859" max="15859" width="1.42578125" style="459" customWidth="1"/>
    <col min="15860" max="15860" width="8.28515625" style="459" customWidth="1"/>
    <col min="15861" max="15861" width="11.42578125" style="459"/>
    <col min="15862" max="15863" width="10.7109375" style="459" customWidth="1"/>
    <col min="15864" max="15864" width="10.28515625" style="459" customWidth="1"/>
    <col min="15865" max="15865" width="11.28515625" style="459" customWidth="1"/>
    <col min="15866" max="15866" width="7.7109375" style="459" customWidth="1"/>
    <col min="15867" max="15867" width="10.140625" style="459" customWidth="1"/>
    <col min="15868" max="15868" width="6.5703125" style="459" customWidth="1"/>
    <col min="15869" max="15869" width="1.140625" style="459" customWidth="1"/>
    <col min="15870" max="15870" width="24.5703125" style="459" customWidth="1"/>
    <col min="15871" max="15871" width="9.85546875" style="459" customWidth="1"/>
    <col min="15872" max="15872" width="10.7109375" style="459" customWidth="1"/>
    <col min="15873" max="15873" width="10.85546875" style="459" customWidth="1"/>
    <col min="15874" max="15874" width="11.140625" style="459" customWidth="1"/>
    <col min="15875" max="15875" width="9.85546875" style="459" customWidth="1"/>
    <col min="15876" max="15876" width="1" style="459" customWidth="1"/>
    <col min="15877" max="15877" width="16.5703125" style="459" customWidth="1"/>
    <col min="15878" max="15878" width="0.5703125" style="459" customWidth="1"/>
    <col min="15879" max="15879" width="0.7109375" style="459" customWidth="1"/>
    <col min="15880" max="15880" width="27.85546875" style="459" customWidth="1"/>
    <col min="15881" max="15881" width="0.85546875" style="459" customWidth="1"/>
    <col min="15882" max="15882" width="27.42578125" style="459" customWidth="1"/>
    <col min="15883" max="15883" width="14.7109375" style="459" customWidth="1"/>
    <col min="15884" max="15884" width="0.42578125" style="459" customWidth="1"/>
    <col min="15885" max="15885" width="0.7109375" style="459" customWidth="1"/>
    <col min="15886" max="15886" width="21.7109375" style="459" customWidth="1"/>
    <col min="15887" max="15887" width="1.28515625" style="459" customWidth="1"/>
    <col min="15888" max="15888" width="21.140625" style="459" customWidth="1"/>
    <col min="15889" max="16093" width="11.42578125" style="459"/>
    <col min="16094" max="16094" width="0.7109375" style="459" customWidth="1"/>
    <col min="16095" max="16096" width="1.5703125" style="459" customWidth="1"/>
    <col min="16097" max="16097" width="16.42578125" style="459" customWidth="1"/>
    <col min="16098" max="16100" width="10.42578125" style="459" customWidth="1"/>
    <col min="16101" max="16101" width="8.7109375" style="459" customWidth="1"/>
    <col min="16102" max="16102" width="0.7109375" style="459" customWidth="1"/>
    <col min="16103" max="16103" width="3.140625" style="459" customWidth="1"/>
    <col min="16104" max="16104" width="1.140625" style="459" customWidth="1"/>
    <col min="16105" max="16105" width="18" style="459" customWidth="1"/>
    <col min="16106" max="16106" width="9.42578125" style="459" customWidth="1"/>
    <col min="16107" max="16107" width="8.7109375" style="459" customWidth="1"/>
    <col min="16108" max="16108" width="9.28515625" style="459" customWidth="1"/>
    <col min="16109" max="16109" width="10.140625" style="459" customWidth="1"/>
    <col min="16110" max="16110" width="5.140625" style="459" customWidth="1"/>
    <col min="16111" max="16111" width="10.140625" style="459" customWidth="1"/>
    <col min="16112" max="16112" width="6.42578125" style="459" customWidth="1"/>
    <col min="16113" max="16113" width="11.42578125" style="459"/>
    <col min="16114" max="16114" width="1.28515625" style="459" customWidth="1"/>
    <col min="16115" max="16115" width="1.42578125" style="459" customWidth="1"/>
    <col min="16116" max="16116" width="8.28515625" style="459" customWidth="1"/>
    <col min="16117" max="16117" width="11.42578125" style="459"/>
    <col min="16118" max="16119" width="10.7109375" style="459" customWidth="1"/>
    <col min="16120" max="16120" width="10.28515625" style="459" customWidth="1"/>
    <col min="16121" max="16121" width="11.28515625" style="459" customWidth="1"/>
    <col min="16122" max="16122" width="7.7109375" style="459" customWidth="1"/>
    <col min="16123" max="16123" width="10.140625" style="459" customWidth="1"/>
    <col min="16124" max="16124" width="6.5703125" style="459" customWidth="1"/>
    <col min="16125" max="16125" width="1.140625" style="459" customWidth="1"/>
    <col min="16126" max="16126" width="24.5703125" style="459" customWidth="1"/>
    <col min="16127" max="16127" width="9.85546875" style="459" customWidth="1"/>
    <col min="16128" max="16128" width="10.7109375" style="459" customWidth="1"/>
    <col min="16129" max="16129" width="10.85546875" style="459" customWidth="1"/>
    <col min="16130" max="16130" width="11.140625" style="459" customWidth="1"/>
    <col min="16131" max="16131" width="9.85546875" style="459" customWidth="1"/>
    <col min="16132" max="16132" width="1" style="459" customWidth="1"/>
    <col min="16133" max="16133" width="16.5703125" style="459" customWidth="1"/>
    <col min="16134" max="16134" width="0.5703125" style="459" customWidth="1"/>
    <col min="16135" max="16135" width="0.7109375" style="459" customWidth="1"/>
    <col min="16136" max="16136" width="27.85546875" style="459" customWidth="1"/>
    <col min="16137" max="16137" width="0.85546875" style="459" customWidth="1"/>
    <col min="16138" max="16138" width="27.42578125" style="459" customWidth="1"/>
    <col min="16139" max="16139" width="14.7109375" style="459" customWidth="1"/>
    <col min="16140" max="16140" width="0.42578125" style="459" customWidth="1"/>
    <col min="16141" max="16141" width="0.7109375" style="459" customWidth="1"/>
    <col min="16142" max="16142" width="21.7109375" style="459" customWidth="1"/>
    <col min="16143" max="16143" width="1.28515625" style="459" customWidth="1"/>
    <col min="16144" max="16144" width="21.140625" style="459" customWidth="1"/>
    <col min="16145" max="16384" width="11.42578125" style="459"/>
  </cols>
  <sheetData>
    <row r="1" spans="1:39" ht="26.45" customHeight="1" x14ac:dyDescent="0.2">
      <c r="A1" s="458" t="s">
        <v>416</v>
      </c>
      <c r="B1" s="458"/>
      <c r="C1" s="458"/>
      <c r="D1" s="458"/>
      <c r="E1" s="458"/>
    </row>
    <row r="2" spans="1:39" x14ac:dyDescent="0.2">
      <c r="A2" s="461" t="s">
        <v>417</v>
      </c>
      <c r="B2" s="461"/>
      <c r="C2" s="461"/>
      <c r="D2" s="461"/>
      <c r="E2" s="461"/>
    </row>
    <row r="3" spans="1:39" ht="1.9" customHeight="1" thickBot="1" x14ac:dyDescent="0.25">
      <c r="A3" s="462"/>
      <c r="B3" s="462"/>
      <c r="C3" s="462"/>
      <c r="D3" s="462"/>
      <c r="E3" s="462"/>
    </row>
    <row r="4" spans="1:39" ht="6" customHeight="1" thickTop="1" x14ac:dyDescent="0.2">
      <c r="A4" s="463"/>
      <c r="B4" s="463"/>
      <c r="C4" s="464"/>
      <c r="D4" s="464"/>
      <c r="E4" s="465"/>
    </row>
    <row r="5" spans="1:39" ht="16.899999999999999" customHeight="1" x14ac:dyDescent="0.2">
      <c r="A5" s="466" t="s">
        <v>418</v>
      </c>
      <c r="B5" s="466"/>
      <c r="C5" s="466"/>
      <c r="D5" s="466"/>
      <c r="E5" s="467" t="s">
        <v>419</v>
      </c>
    </row>
    <row r="6" spans="1:39" ht="17.45" customHeight="1" x14ac:dyDescent="0.2">
      <c r="A6" s="466"/>
      <c r="B6" s="466"/>
      <c r="C6" s="466"/>
      <c r="D6" s="466"/>
      <c r="E6" s="467"/>
    </row>
    <row r="7" spans="1:39" ht="6" customHeight="1" thickBot="1" x14ac:dyDescent="0.25">
      <c r="A7" s="468"/>
      <c r="B7" s="468"/>
      <c r="C7" s="468"/>
      <c r="D7" s="468"/>
      <c r="E7" s="469"/>
    </row>
    <row r="8" spans="1:39" ht="11.45" customHeight="1" thickTop="1" x14ac:dyDescent="0.2">
      <c r="A8" s="470" t="s">
        <v>420</v>
      </c>
      <c r="B8" s="471"/>
      <c r="C8" s="472"/>
      <c r="D8" s="471"/>
      <c r="E8" s="473">
        <f>E12-E10</f>
        <v>7673374359.5500002</v>
      </c>
    </row>
    <row r="9" spans="1:39" s="477" customFormat="1" ht="8.4499999999999993" customHeight="1" thickBot="1" x14ac:dyDescent="0.3">
      <c r="A9" s="474"/>
      <c r="B9" s="475"/>
      <c r="C9" s="475"/>
      <c r="D9" s="475"/>
      <c r="E9" s="476" t="s">
        <v>421</v>
      </c>
      <c r="H9" s="478"/>
      <c r="U9" s="479"/>
      <c r="AK9" s="479"/>
      <c r="AL9" s="479"/>
      <c r="AM9" s="479"/>
    </row>
    <row r="10" spans="1:39" s="477" customFormat="1" ht="13.15" customHeight="1" x14ac:dyDescent="0.25">
      <c r="A10" s="471" t="s">
        <v>422</v>
      </c>
      <c r="B10" s="480"/>
      <c r="C10" s="480"/>
      <c r="D10" s="480"/>
      <c r="E10" s="481">
        <v>94419745</v>
      </c>
      <c r="H10" s="478"/>
      <c r="U10" s="479"/>
      <c r="AK10" s="479"/>
      <c r="AL10" s="479"/>
      <c r="AM10" s="479"/>
    </row>
    <row r="11" spans="1:39" s="482" customFormat="1" ht="4.1500000000000004" customHeight="1" x14ac:dyDescent="0.25">
      <c r="A11" s="480"/>
      <c r="B11" s="472"/>
      <c r="C11" s="472"/>
      <c r="D11" s="471"/>
      <c r="E11" s="473"/>
      <c r="H11" s="483"/>
      <c r="U11" s="484"/>
      <c r="AK11" s="484"/>
      <c r="AL11" s="484"/>
      <c r="AM11" s="484"/>
    </row>
    <row r="12" spans="1:39" s="482" customFormat="1" ht="15" thickBot="1" x14ac:dyDescent="0.3">
      <c r="A12" s="485" t="s">
        <v>423</v>
      </c>
      <c r="B12" s="486"/>
      <c r="C12" s="486"/>
      <c r="D12" s="486"/>
      <c r="E12" s="487">
        <f>E13+E15</f>
        <v>7767794104.5500002</v>
      </c>
      <c r="H12" s="483"/>
      <c r="U12" s="484"/>
      <c r="AK12" s="484"/>
      <c r="AL12" s="484"/>
      <c r="AM12" s="484"/>
    </row>
    <row r="13" spans="1:39" customFormat="1" ht="13.9" customHeight="1" x14ac:dyDescent="0.25">
      <c r="A13" s="488"/>
      <c r="B13" s="488" t="s">
        <v>424</v>
      </c>
      <c r="C13" s="488"/>
      <c r="D13" s="488"/>
      <c r="E13" s="489">
        <f>SUM(E14)</f>
        <v>530550000</v>
      </c>
      <c r="AK13" s="490"/>
      <c r="AL13" s="490"/>
      <c r="AM13" s="490"/>
    </row>
    <row r="14" spans="1:39" customFormat="1" ht="13.9" customHeight="1" x14ac:dyDescent="0.25">
      <c r="A14" s="488"/>
      <c r="B14" s="488"/>
      <c r="C14" s="491" t="s">
        <v>425</v>
      </c>
      <c r="D14" s="491"/>
      <c r="E14" s="492">
        <v>530550000</v>
      </c>
      <c r="AK14" s="490"/>
      <c r="AL14" s="490"/>
      <c r="AM14" s="490"/>
    </row>
    <row r="15" spans="1:39" s="482" customFormat="1" x14ac:dyDescent="0.25">
      <c r="A15" s="472"/>
      <c r="B15" s="472" t="s">
        <v>426</v>
      </c>
      <c r="C15" s="472"/>
      <c r="D15" s="472"/>
      <c r="E15" s="493">
        <f>SUM(E16:E18)</f>
        <v>7237244104.5500002</v>
      </c>
      <c r="H15" s="494"/>
      <c r="U15" s="484"/>
      <c r="AK15" s="484"/>
      <c r="AL15" s="484"/>
      <c r="AM15" s="484"/>
    </row>
    <row r="16" spans="1:39" s="482" customFormat="1" x14ac:dyDescent="0.25">
      <c r="A16" s="472"/>
      <c r="B16" s="472"/>
      <c r="C16" s="491" t="s">
        <v>427</v>
      </c>
      <c r="D16" s="491"/>
      <c r="E16" s="492">
        <f>'[6]concentrado ene-MZO'!F10+'[6]concentrado ene-MZO'!F11</f>
        <v>2638444495.4099998</v>
      </c>
      <c r="H16" s="494"/>
      <c r="U16" s="484"/>
      <c r="AK16" s="484"/>
      <c r="AL16" s="484"/>
      <c r="AM16" s="484"/>
    </row>
    <row r="17" spans="1:39" s="482" customFormat="1" x14ac:dyDescent="0.25">
      <c r="A17" s="472"/>
      <c r="B17" s="472"/>
      <c r="C17" s="491" t="s">
        <v>428</v>
      </c>
      <c r="D17" s="491"/>
      <c r="E17" s="492">
        <f>'[6]concentrado ene-MZO'!F12+'[6]concentrado ene-MZO'!F13</f>
        <v>1229787825.72</v>
      </c>
      <c r="H17" s="494"/>
      <c r="U17" s="484"/>
      <c r="AK17" s="484"/>
      <c r="AL17" s="484"/>
      <c r="AM17" s="484"/>
    </row>
    <row r="18" spans="1:39" s="482" customFormat="1" x14ac:dyDescent="0.25">
      <c r="A18" s="472"/>
      <c r="B18" s="472"/>
      <c r="C18" s="491" t="s">
        <v>425</v>
      </c>
      <c r="D18" s="491"/>
      <c r="E18" s="492">
        <f>'[6]concentrado ene-MZO'!F14+'[6]concentrado ene-MZO'!F15</f>
        <v>3369011783.4200001</v>
      </c>
      <c r="H18" s="494"/>
      <c r="U18" s="484"/>
      <c r="AK18" s="484"/>
      <c r="AL18" s="484"/>
      <c r="AM18" s="484"/>
    </row>
    <row r="19" spans="1:39" s="482" customFormat="1" ht="6" customHeight="1" x14ac:dyDescent="0.25">
      <c r="A19" s="472"/>
      <c r="B19" s="472"/>
      <c r="C19" s="495"/>
      <c r="D19" s="495"/>
      <c r="E19" s="492"/>
      <c r="H19" s="494"/>
      <c r="I19" s="496"/>
      <c r="U19" s="484"/>
      <c r="AK19" s="484"/>
      <c r="AL19" s="484"/>
      <c r="AM19" s="484"/>
    </row>
    <row r="20" spans="1:39" ht="3" customHeight="1" thickBot="1" x14ac:dyDescent="0.25">
      <c r="A20" s="497"/>
      <c r="B20" s="497"/>
      <c r="C20" s="497"/>
      <c r="D20" s="497"/>
      <c r="E20" s="498"/>
    </row>
    <row r="21" spans="1:39" ht="6.6" customHeight="1" x14ac:dyDescent="0.2">
      <c r="A21" s="499"/>
      <c r="B21" s="499"/>
      <c r="C21" s="499"/>
    </row>
    <row r="22" spans="1:39" ht="34.9" customHeight="1" x14ac:dyDescent="0.2">
      <c r="A22" s="500" t="s">
        <v>429</v>
      </c>
      <c r="B22" s="500"/>
      <c r="C22" s="500"/>
      <c r="D22" s="500"/>
      <c r="E22" s="500"/>
      <c r="F22" s="458" t="s">
        <v>430</v>
      </c>
      <c r="G22" s="458"/>
      <c r="H22" s="458"/>
      <c r="I22" s="458"/>
      <c r="J22" s="458"/>
    </row>
    <row r="23" spans="1:39" ht="15" thickBot="1" x14ac:dyDescent="0.25">
      <c r="F23" s="461" t="s">
        <v>417</v>
      </c>
      <c r="G23" s="461"/>
      <c r="H23" s="461"/>
      <c r="I23" s="461"/>
      <c r="J23" s="461"/>
    </row>
    <row r="24" spans="1:39" ht="6" customHeight="1" thickTop="1" x14ac:dyDescent="0.2">
      <c r="F24" s="501"/>
      <c r="G24" s="501"/>
      <c r="H24" s="501"/>
      <c r="I24" s="501"/>
      <c r="J24" s="501"/>
    </row>
    <row r="25" spans="1:39" s="482" customFormat="1" ht="12" customHeight="1" x14ac:dyDescent="0.25">
      <c r="F25" s="466" t="s">
        <v>418</v>
      </c>
      <c r="G25" s="466"/>
      <c r="H25" s="466"/>
      <c r="I25" s="466"/>
      <c r="J25" s="502" t="s">
        <v>431</v>
      </c>
      <c r="U25" s="484"/>
      <c r="AK25" s="484"/>
      <c r="AL25" s="484"/>
      <c r="AM25" s="484"/>
    </row>
    <row r="26" spans="1:39" s="482" customFormat="1" ht="11.45" customHeight="1" x14ac:dyDescent="0.25">
      <c r="F26" s="466"/>
      <c r="G26" s="466"/>
      <c r="H26" s="466"/>
      <c r="I26" s="466"/>
      <c r="J26" s="503" t="s">
        <v>432</v>
      </c>
      <c r="U26" s="484"/>
      <c r="AK26" s="484"/>
      <c r="AL26" s="484"/>
      <c r="AM26" s="484"/>
    </row>
    <row r="27" spans="1:39" s="482" customFormat="1" ht="4.9000000000000004" customHeight="1" x14ac:dyDescent="0.25">
      <c r="E27" s="504"/>
      <c r="F27" s="466"/>
      <c r="G27" s="466"/>
      <c r="H27" s="466"/>
      <c r="I27" s="466"/>
      <c r="J27" s="503"/>
      <c r="U27" s="484"/>
      <c r="AK27" s="484"/>
      <c r="AL27" s="484"/>
      <c r="AM27" s="484"/>
    </row>
    <row r="28" spans="1:39" s="482" customFormat="1" ht="6" customHeight="1" thickBot="1" x14ac:dyDescent="0.3">
      <c r="F28" s="505"/>
      <c r="G28" s="505"/>
      <c r="H28" s="505"/>
      <c r="I28" s="505"/>
      <c r="J28" s="469"/>
      <c r="U28" s="484"/>
      <c r="AK28" s="484"/>
      <c r="AL28" s="484"/>
      <c r="AM28" s="484"/>
    </row>
    <row r="29" spans="1:39" s="482" customFormat="1" ht="10.9" customHeight="1" thickTop="1" x14ac:dyDescent="0.25">
      <c r="F29" s="471" t="s">
        <v>433</v>
      </c>
      <c r="G29" s="472"/>
      <c r="H29" s="472"/>
      <c r="I29" s="471"/>
      <c r="J29" s="493">
        <f>J31+J42</f>
        <v>-601264981.49000001</v>
      </c>
      <c r="U29" s="484"/>
      <c r="AK29" s="484"/>
      <c r="AL29" s="484"/>
      <c r="AM29" s="484"/>
    </row>
    <row r="30" spans="1:39" s="482" customFormat="1" ht="10.15" customHeight="1" thickBot="1" x14ac:dyDescent="0.25">
      <c r="F30" s="506"/>
      <c r="G30" s="507"/>
      <c r="H30" s="507"/>
      <c r="I30" s="508"/>
      <c r="J30" s="509" t="s">
        <v>434</v>
      </c>
      <c r="U30" s="484"/>
      <c r="AK30" s="484"/>
      <c r="AL30" s="484"/>
      <c r="AM30" s="484"/>
    </row>
    <row r="31" spans="1:39" s="482" customFormat="1" ht="8.4499999999999993" customHeight="1" x14ac:dyDescent="0.25">
      <c r="F31" s="510" t="s">
        <v>435</v>
      </c>
      <c r="G31" s="511"/>
      <c r="H31" s="511"/>
      <c r="I31" s="511"/>
      <c r="J31" s="512">
        <f>J33-J37</f>
        <v>-601264981.49000001</v>
      </c>
      <c r="U31" s="484"/>
      <c r="AK31" s="484"/>
      <c r="AL31" s="484"/>
      <c r="AM31" s="484"/>
    </row>
    <row r="32" spans="1:39" s="513" customFormat="1" ht="10.15" customHeight="1" thickBot="1" x14ac:dyDescent="0.25">
      <c r="D32" s="514"/>
      <c r="F32" s="515"/>
      <c r="G32" s="515"/>
      <c r="H32" s="515"/>
      <c r="I32" s="515"/>
      <c r="J32" s="476" t="s">
        <v>436</v>
      </c>
      <c r="U32" s="516"/>
      <c r="AK32" s="516"/>
      <c r="AL32" s="516"/>
      <c r="AM32" s="516"/>
    </row>
    <row r="33" spans="4:39" s="513" customFormat="1" ht="17.45" customHeight="1" x14ac:dyDescent="0.2">
      <c r="D33" s="517"/>
      <c r="F33" s="518" t="s">
        <v>437</v>
      </c>
      <c r="G33" s="518" t="s">
        <v>438</v>
      </c>
      <c r="H33" s="518"/>
      <c r="I33" s="518"/>
      <c r="J33" s="519">
        <f>SUM(J34:J36)</f>
        <v>0</v>
      </c>
      <c r="U33" s="516"/>
      <c r="AK33" s="516"/>
      <c r="AL33" s="516"/>
      <c r="AM33" s="516"/>
    </row>
    <row r="34" spans="4:39" s="482" customFormat="1" ht="15" customHeight="1" x14ac:dyDescent="0.25">
      <c r="D34" s="520"/>
      <c r="F34" s="472"/>
      <c r="G34" s="472"/>
      <c r="H34" s="491" t="s">
        <v>427</v>
      </c>
      <c r="I34" s="491"/>
      <c r="J34" s="492"/>
      <c r="U34" s="484"/>
      <c r="AK34" s="484"/>
      <c r="AL34" s="484"/>
      <c r="AM34" s="484"/>
    </row>
    <row r="35" spans="4:39" s="482" customFormat="1" ht="15" customHeight="1" x14ac:dyDescent="0.25">
      <c r="D35" s="520"/>
      <c r="F35" s="472"/>
      <c r="G35" s="472"/>
      <c r="H35" s="472" t="s">
        <v>428</v>
      </c>
      <c r="I35" s="472"/>
      <c r="J35" s="492"/>
      <c r="U35" s="484"/>
      <c r="AK35" s="484"/>
      <c r="AL35" s="484"/>
      <c r="AM35" s="484"/>
    </row>
    <row r="36" spans="4:39" s="482" customFormat="1" ht="15" customHeight="1" thickBot="1" x14ac:dyDescent="0.3">
      <c r="D36" s="520"/>
      <c r="F36" s="472"/>
      <c r="G36" s="472"/>
      <c r="H36" s="472" t="s">
        <v>425</v>
      </c>
      <c r="I36" s="472"/>
      <c r="J36" s="492"/>
      <c r="U36" s="484"/>
      <c r="AK36" s="484"/>
      <c r="AL36" s="484"/>
      <c r="AM36" s="484"/>
    </row>
    <row r="37" spans="4:39" s="513" customFormat="1" ht="17.45" customHeight="1" x14ac:dyDescent="0.2">
      <c r="D37" s="517"/>
      <c r="F37" s="518" t="s">
        <v>439</v>
      </c>
      <c r="G37" s="518" t="s">
        <v>440</v>
      </c>
      <c r="H37" s="518"/>
      <c r="I37" s="518"/>
      <c r="J37" s="519">
        <f>SUM(J38:J40)</f>
        <v>601264981.49000001</v>
      </c>
      <c r="U37" s="516"/>
      <c r="AK37" s="516"/>
      <c r="AL37" s="516"/>
      <c r="AM37" s="516"/>
    </row>
    <row r="38" spans="4:39" s="482" customFormat="1" ht="15" customHeight="1" x14ac:dyDescent="0.25">
      <c r="D38" s="520"/>
      <c r="F38" s="472"/>
      <c r="G38" s="472"/>
      <c r="H38" s="521" t="s">
        <v>441</v>
      </c>
      <c r="I38" s="521"/>
      <c r="J38" s="522">
        <f>24337500+8502920.88</f>
        <v>32840420.880000003</v>
      </c>
      <c r="U38" s="484"/>
      <c r="AK38" s="484"/>
      <c r="AL38" s="484"/>
      <c r="AM38" s="484"/>
    </row>
    <row r="39" spans="4:39" s="482" customFormat="1" ht="15" customHeight="1" x14ac:dyDescent="0.25">
      <c r="D39" s="520"/>
      <c r="F39" s="472"/>
      <c r="G39" s="472"/>
      <c r="H39" s="472" t="s">
        <v>428</v>
      </c>
      <c r="I39" s="472"/>
      <c r="J39" s="522">
        <v>14554489.609999999</v>
      </c>
      <c r="U39" s="484"/>
      <c r="AK39" s="484"/>
      <c r="AL39" s="484"/>
      <c r="AM39" s="484"/>
    </row>
    <row r="40" spans="4:39" s="482" customFormat="1" ht="15" customHeight="1" x14ac:dyDescent="0.25">
      <c r="D40" s="520"/>
      <c r="F40" s="472"/>
      <c r="G40" s="472"/>
      <c r="H40" s="472" t="s">
        <v>425</v>
      </c>
      <c r="I40" s="472"/>
      <c r="J40" s="522">
        <f>530550000+23320071</f>
        <v>553870071</v>
      </c>
      <c r="U40" s="484"/>
      <c r="AK40" s="484"/>
      <c r="AL40" s="484"/>
      <c r="AM40" s="484"/>
    </row>
    <row r="41" spans="4:39" s="482" customFormat="1" ht="6" customHeight="1" thickBot="1" x14ac:dyDescent="0.3">
      <c r="D41" s="520"/>
      <c r="F41" s="474"/>
      <c r="G41" s="474"/>
      <c r="H41" s="523"/>
      <c r="I41" s="474"/>
      <c r="J41" s="524"/>
      <c r="U41" s="484"/>
      <c r="AK41" s="484"/>
      <c r="AL41" s="484"/>
      <c r="AM41" s="484"/>
    </row>
    <row r="42" spans="4:39" s="513" customFormat="1" ht="16.899999999999999" customHeight="1" thickBot="1" x14ac:dyDescent="0.25">
      <c r="D42" s="517"/>
      <c r="F42" s="525" t="s">
        <v>442</v>
      </c>
      <c r="G42" s="526"/>
      <c r="H42" s="526"/>
      <c r="I42" s="526"/>
      <c r="J42" s="527"/>
      <c r="U42" s="516"/>
      <c r="AK42" s="516"/>
      <c r="AL42" s="516"/>
      <c r="AM42" s="516"/>
    </row>
    <row r="43" spans="4:39" s="482" customFormat="1" x14ac:dyDescent="0.25">
      <c r="D43" s="528"/>
      <c r="F43" s="529" t="s">
        <v>443</v>
      </c>
      <c r="G43" s="529" t="s">
        <v>438</v>
      </c>
      <c r="H43" s="529"/>
      <c r="I43" s="529"/>
      <c r="J43" s="530"/>
      <c r="U43" s="484"/>
      <c r="AK43" s="484"/>
      <c r="AL43" s="484"/>
      <c r="AM43" s="484"/>
    </row>
    <row r="44" spans="4:39" s="482" customFormat="1" x14ac:dyDescent="0.25">
      <c r="D44" s="531"/>
      <c r="F44" s="474" t="s">
        <v>444</v>
      </c>
      <c r="G44" s="474" t="s">
        <v>445</v>
      </c>
      <c r="H44" s="474"/>
      <c r="I44" s="474"/>
      <c r="J44" s="532"/>
      <c r="U44" s="484"/>
      <c r="AK44" s="484"/>
      <c r="AL44" s="484"/>
      <c r="AM44" s="484"/>
    </row>
    <row r="45" spans="4:39" s="482" customFormat="1" ht="1.9" customHeight="1" thickBot="1" x14ac:dyDescent="0.3">
      <c r="F45" s="533"/>
      <c r="G45" s="533"/>
      <c r="H45" s="534"/>
      <c r="I45" s="534"/>
      <c r="J45" s="535"/>
      <c r="U45" s="484"/>
      <c r="AK45" s="484"/>
      <c r="AL45" s="484"/>
      <c r="AM45" s="484"/>
    </row>
    <row r="46" spans="4:39" s="482" customFormat="1" ht="25.9" customHeight="1" thickTop="1" x14ac:dyDescent="0.25">
      <c r="L46" s="536" t="s">
        <v>446</v>
      </c>
      <c r="M46" s="536"/>
      <c r="N46" s="536"/>
      <c r="O46" s="536"/>
      <c r="P46" s="536"/>
      <c r="Q46" s="536"/>
      <c r="R46" s="536"/>
      <c r="S46" s="536"/>
      <c r="T46" s="536"/>
      <c r="U46" s="537"/>
      <c r="V46" s="538"/>
      <c r="W46" s="520"/>
      <c r="X46" s="539"/>
      <c r="AK46" s="484"/>
      <c r="AL46" s="484"/>
      <c r="AM46" s="484"/>
    </row>
    <row r="47" spans="4:39" s="482" customFormat="1" ht="12" customHeight="1" thickBot="1" x14ac:dyDescent="0.3">
      <c r="L47" s="540" t="s">
        <v>417</v>
      </c>
      <c r="M47" s="540"/>
      <c r="N47" s="540"/>
      <c r="O47" s="540"/>
      <c r="P47" s="540"/>
      <c r="Q47" s="540"/>
      <c r="R47" s="540"/>
      <c r="S47" s="540"/>
      <c r="T47" s="540"/>
      <c r="U47" s="541"/>
      <c r="AK47" s="484"/>
      <c r="AL47" s="484"/>
      <c r="AM47" s="484"/>
    </row>
    <row r="48" spans="4:39" s="482" customFormat="1" ht="6" customHeight="1" thickTop="1" x14ac:dyDescent="0.25">
      <c r="L48" s="542"/>
      <c r="M48" s="542"/>
      <c r="N48" s="542"/>
      <c r="O48" s="542"/>
      <c r="P48" s="542"/>
      <c r="Q48" s="542"/>
      <c r="R48" s="542"/>
      <c r="S48" s="542"/>
      <c r="T48" s="542"/>
      <c r="U48" s="541"/>
      <c r="AK48" s="484"/>
      <c r="AL48" s="484"/>
      <c r="AM48" s="484"/>
    </row>
    <row r="49" spans="12:39" ht="13.15" customHeight="1" x14ac:dyDescent="0.2">
      <c r="L49" s="466" t="s">
        <v>3</v>
      </c>
      <c r="M49" s="466"/>
      <c r="N49" s="466"/>
      <c r="O49" s="466"/>
      <c r="P49" s="503" t="s">
        <v>447</v>
      </c>
      <c r="Q49" s="503"/>
      <c r="R49" s="503"/>
      <c r="S49" s="543"/>
      <c r="T49" s="544"/>
      <c r="U49" s="545"/>
    </row>
    <row r="50" spans="12:39" ht="13.9" customHeight="1" x14ac:dyDescent="0.2">
      <c r="L50" s="466"/>
      <c r="M50" s="466"/>
      <c r="N50" s="466"/>
      <c r="O50" s="466"/>
      <c r="P50" s="543"/>
      <c r="Q50" s="543"/>
      <c r="R50" s="502" t="s">
        <v>448</v>
      </c>
      <c r="S50" s="543"/>
      <c r="T50" s="544"/>
      <c r="U50" s="545"/>
    </row>
    <row r="51" spans="12:39" s="482" customFormat="1" x14ac:dyDescent="0.25">
      <c r="L51" s="466"/>
      <c r="M51" s="466"/>
      <c r="N51" s="466"/>
      <c r="O51" s="466"/>
      <c r="P51" s="503" t="s">
        <v>432</v>
      </c>
      <c r="Q51" s="503"/>
      <c r="R51" s="503"/>
      <c r="S51" s="502"/>
      <c r="T51" s="546"/>
      <c r="U51" s="547"/>
      <c r="W51" s="548"/>
      <c r="X51" s="548"/>
      <c r="Y51" s="548"/>
      <c r="AA51" s="548"/>
      <c r="AK51" s="484"/>
      <c r="AL51" s="484"/>
      <c r="AM51" s="484"/>
    </row>
    <row r="52" spans="12:39" s="482" customFormat="1" ht="6" customHeight="1" thickBot="1" x14ac:dyDescent="0.3">
      <c r="L52" s="468"/>
      <c r="M52" s="468"/>
      <c r="N52" s="468"/>
      <c r="O52" s="468"/>
      <c r="P52" s="549"/>
      <c r="Q52" s="549"/>
      <c r="R52" s="549"/>
      <c r="S52" s="549"/>
      <c r="T52" s="550"/>
      <c r="U52" s="547"/>
      <c r="AA52" s="548"/>
      <c r="AK52" s="484"/>
      <c r="AL52" s="484"/>
      <c r="AM52" s="484"/>
    </row>
    <row r="53" spans="12:39" s="482" customFormat="1" ht="13.9" customHeight="1" thickTop="1" x14ac:dyDescent="0.25">
      <c r="L53" s="551"/>
      <c r="M53" s="551"/>
      <c r="N53" s="551"/>
      <c r="O53" s="552" t="s">
        <v>449</v>
      </c>
      <c r="P53" s="553"/>
      <c r="Q53" s="553"/>
      <c r="R53" s="553">
        <f>R56+R62</f>
        <v>178535381.85999998</v>
      </c>
      <c r="S53" s="553"/>
      <c r="T53" s="554"/>
      <c r="U53" s="547"/>
      <c r="AA53" s="548"/>
      <c r="AK53" s="484"/>
      <c r="AL53" s="484"/>
      <c r="AM53" s="484"/>
    </row>
    <row r="54" spans="12:39" s="482" customFormat="1" ht="11.45" customHeight="1" thickBot="1" x14ac:dyDescent="0.3">
      <c r="L54" s="475"/>
      <c r="M54" s="475"/>
      <c r="N54" s="475"/>
      <c r="O54" s="475"/>
      <c r="P54" s="555"/>
      <c r="Q54" s="476"/>
      <c r="R54" s="476" t="s">
        <v>450</v>
      </c>
      <c r="S54" s="555"/>
      <c r="T54" s="556"/>
      <c r="U54" s="557"/>
      <c r="W54" s="558"/>
      <c r="X54" s="558"/>
      <c r="Y54" s="520"/>
      <c r="Z54" s="559"/>
      <c r="AA54" s="560"/>
      <c r="AK54" s="484"/>
      <c r="AL54" s="484"/>
      <c r="AM54" s="484"/>
    </row>
    <row r="55" spans="12:39" s="482" customFormat="1" ht="6" customHeight="1" x14ac:dyDescent="0.25">
      <c r="L55" s="474"/>
      <c r="M55" s="474"/>
      <c r="N55" s="474"/>
      <c r="O55" s="561"/>
      <c r="P55" s="562"/>
      <c r="Q55" s="562"/>
      <c r="R55" s="562"/>
      <c r="S55" s="562"/>
      <c r="T55" s="563"/>
      <c r="U55" s="557"/>
      <c r="W55" s="558"/>
      <c r="X55" s="558"/>
      <c r="Y55" s="558"/>
      <c r="Z55" s="559"/>
      <c r="AA55" s="560"/>
      <c r="AK55" s="484"/>
      <c r="AL55" s="484"/>
      <c r="AM55" s="484"/>
    </row>
    <row r="56" spans="12:39" s="513" customFormat="1" x14ac:dyDescent="0.2">
      <c r="L56" s="564" t="s">
        <v>435</v>
      </c>
      <c r="M56" s="565"/>
      <c r="N56" s="565"/>
      <c r="O56" s="565"/>
      <c r="P56" s="566"/>
      <c r="Q56" s="566"/>
      <c r="R56" s="566">
        <f>SUM(R57:R60)</f>
        <v>178535381.85999998</v>
      </c>
      <c r="S56" s="566"/>
      <c r="T56" s="567"/>
      <c r="U56" s="568"/>
      <c r="V56" s="569"/>
      <c r="W56" s="570"/>
      <c r="X56" s="570"/>
      <c r="Y56" s="570"/>
      <c r="Z56" s="559"/>
      <c r="AA56" s="560"/>
      <c r="AK56" s="516"/>
      <c r="AL56" s="516"/>
      <c r="AM56" s="516"/>
    </row>
    <row r="57" spans="12:39" s="482" customFormat="1" ht="18.75" customHeight="1" x14ac:dyDescent="0.25">
      <c r="L57" s="472"/>
      <c r="M57" s="472" t="s">
        <v>451</v>
      </c>
      <c r="N57" s="472"/>
      <c r="O57" s="472"/>
      <c r="P57" s="571"/>
      <c r="Q57" s="572"/>
      <c r="R57" s="571">
        <f>137561894.51+18754591.13</f>
        <v>156316485.63999999</v>
      </c>
      <c r="S57" s="571"/>
      <c r="T57" s="573"/>
      <c r="U57" s="574"/>
      <c r="W57" s="520"/>
      <c r="X57" s="520"/>
      <c r="Y57" s="520"/>
      <c r="Z57" s="559"/>
      <c r="AA57" s="560"/>
      <c r="AK57" s="484"/>
      <c r="AL57" s="484"/>
      <c r="AM57" s="484"/>
    </row>
    <row r="58" spans="12:39" s="482" customFormat="1" ht="18.75" customHeight="1" x14ac:dyDescent="0.25">
      <c r="L58" s="472"/>
      <c r="M58" s="472" t="s">
        <v>452</v>
      </c>
      <c r="N58" s="575"/>
      <c r="O58" s="575"/>
      <c r="P58" s="522"/>
      <c r="Q58" s="492"/>
      <c r="R58" s="522">
        <v>0</v>
      </c>
      <c r="S58" s="522"/>
      <c r="T58" s="573"/>
      <c r="U58" s="574"/>
      <c r="W58" s="528"/>
      <c r="X58" s="528"/>
      <c r="Y58" s="528"/>
      <c r="Z58" s="528"/>
      <c r="AA58" s="560"/>
      <c r="AK58" s="484"/>
      <c r="AL58" s="484"/>
      <c r="AM58" s="484"/>
    </row>
    <row r="59" spans="12:39" s="482" customFormat="1" ht="18.75" customHeight="1" x14ac:dyDescent="0.25">
      <c r="L59" s="472"/>
      <c r="M59" s="472" t="s">
        <v>453</v>
      </c>
      <c r="N59" s="472"/>
      <c r="O59" s="472"/>
      <c r="P59" s="522"/>
      <c r="Q59" s="492"/>
      <c r="R59" s="522">
        <v>22218896.219999999</v>
      </c>
      <c r="S59" s="522"/>
      <c r="T59" s="573"/>
      <c r="U59" s="574"/>
      <c r="X59" s="494"/>
      <c r="Y59" s="494"/>
      <c r="Z59" s="528"/>
      <c r="AA59" s="560"/>
      <c r="AK59" s="484"/>
      <c r="AL59" s="484"/>
      <c r="AM59" s="484"/>
    </row>
    <row r="60" spans="12:39" s="482" customFormat="1" ht="18.75" customHeight="1" x14ac:dyDescent="0.25">
      <c r="L60" s="472"/>
      <c r="M60" s="472" t="s">
        <v>454</v>
      </c>
      <c r="N60" s="472"/>
      <c r="O60" s="472"/>
      <c r="P60" s="522"/>
      <c r="Q60" s="522"/>
      <c r="R60" s="522">
        <v>0</v>
      </c>
      <c r="S60" s="522"/>
      <c r="T60" s="573"/>
      <c r="U60" s="574"/>
      <c r="AK60" s="484"/>
      <c r="AL60" s="484"/>
      <c r="AM60" s="484"/>
    </row>
    <row r="61" spans="12:39" s="482" customFormat="1" ht="6" customHeight="1" x14ac:dyDescent="0.25">
      <c r="L61" s="472"/>
      <c r="M61" s="472"/>
      <c r="N61" s="472"/>
      <c r="O61" s="472"/>
      <c r="P61" s="522"/>
      <c r="Q61" s="522"/>
      <c r="R61" s="522"/>
      <c r="S61" s="522"/>
      <c r="T61" s="576"/>
      <c r="U61" s="574"/>
      <c r="AK61" s="484"/>
      <c r="AL61" s="484"/>
      <c r="AM61" s="484"/>
    </row>
    <row r="62" spans="12:39" s="513" customFormat="1" x14ac:dyDescent="0.2">
      <c r="L62" s="564" t="s">
        <v>442</v>
      </c>
      <c r="M62" s="564"/>
      <c r="N62" s="564"/>
      <c r="O62" s="564"/>
      <c r="P62" s="566"/>
      <c r="Q62" s="566"/>
      <c r="R62" s="566">
        <v>0</v>
      </c>
      <c r="S62" s="566"/>
      <c r="T62" s="577"/>
      <c r="U62" s="578"/>
      <c r="AK62" s="516"/>
      <c r="AL62" s="516"/>
      <c r="AM62" s="516"/>
    </row>
    <row r="63" spans="12:39" s="482" customFormat="1" ht="10.15" customHeight="1" x14ac:dyDescent="0.25">
      <c r="L63" s="579"/>
      <c r="M63" s="579" t="s">
        <v>451</v>
      </c>
      <c r="N63" s="579"/>
      <c r="O63" s="579"/>
      <c r="P63" s="580"/>
      <c r="Q63" s="581"/>
      <c r="R63" s="580"/>
      <c r="S63" s="580"/>
      <c r="T63" s="582"/>
      <c r="U63" s="583"/>
      <c r="AK63" s="484"/>
      <c r="AL63" s="484"/>
      <c r="AM63" s="484"/>
    </row>
    <row r="64" spans="12:39" ht="4.9000000000000004" customHeight="1" thickBot="1" x14ac:dyDescent="0.25">
      <c r="L64" s="584"/>
      <c r="M64" s="584"/>
      <c r="N64" s="585"/>
      <c r="O64" s="585"/>
      <c r="P64" s="586"/>
      <c r="Q64" s="587"/>
      <c r="R64" s="586"/>
      <c r="S64" s="586"/>
      <c r="T64" s="588"/>
      <c r="U64" s="578"/>
    </row>
    <row r="65" spans="12:28" ht="15" thickTop="1" x14ac:dyDescent="0.2">
      <c r="L65" s="499"/>
      <c r="V65" s="589"/>
      <c r="W65" s="589"/>
      <c r="X65" s="589"/>
      <c r="Y65" s="589"/>
      <c r="Z65" s="589"/>
      <c r="AA65" s="589"/>
      <c r="AB65" s="590"/>
    </row>
    <row r="66" spans="12:28" x14ac:dyDescent="0.2">
      <c r="L66" s="499"/>
      <c r="V66" s="589" t="s">
        <v>455</v>
      </c>
      <c r="W66" s="589"/>
      <c r="X66" s="589"/>
      <c r="Y66" s="589"/>
      <c r="Z66" s="589"/>
      <c r="AA66" s="589"/>
      <c r="AB66" s="590"/>
    </row>
    <row r="67" spans="12:28" ht="15" thickBot="1" x14ac:dyDescent="0.25">
      <c r="L67" s="499"/>
      <c r="V67" s="591" t="s">
        <v>417</v>
      </c>
      <c r="W67" s="591"/>
      <c r="X67" s="591"/>
      <c r="Y67" s="591"/>
      <c r="Z67" s="591"/>
      <c r="AA67" s="591"/>
      <c r="AB67" s="590"/>
    </row>
    <row r="68" spans="12:28" ht="4.9000000000000004" customHeight="1" thickTop="1" x14ac:dyDescent="0.2">
      <c r="L68" s="499"/>
      <c r="V68" s="592"/>
      <c r="W68" s="592"/>
      <c r="X68" s="593"/>
      <c r="Y68" s="592"/>
      <c r="Z68" s="592"/>
      <c r="AA68" s="594"/>
      <c r="AB68" s="590"/>
    </row>
    <row r="69" spans="12:28" ht="19.149999999999999" customHeight="1" x14ac:dyDescent="0.2">
      <c r="L69" s="499"/>
      <c r="V69" s="595" t="s">
        <v>3</v>
      </c>
      <c r="W69" s="595" t="s">
        <v>456</v>
      </c>
      <c r="X69" s="596" t="s">
        <v>457</v>
      </c>
      <c r="Y69" s="596"/>
      <c r="Z69" s="595" t="s">
        <v>458</v>
      </c>
      <c r="AA69" s="595" t="s">
        <v>459</v>
      </c>
      <c r="AB69" s="590"/>
    </row>
    <row r="70" spans="12:28" ht="19.149999999999999" customHeight="1" x14ac:dyDescent="0.2">
      <c r="L70" s="499"/>
      <c r="V70" s="595"/>
      <c r="W70" s="595"/>
      <c r="X70" s="597" t="s">
        <v>460</v>
      </c>
      <c r="Y70" s="597" t="s">
        <v>461</v>
      </c>
      <c r="Z70" s="595"/>
      <c r="AA70" s="595"/>
      <c r="AB70" s="590"/>
    </row>
    <row r="71" spans="12:28" ht="6.6" customHeight="1" thickBot="1" x14ac:dyDescent="0.25">
      <c r="L71" s="499"/>
      <c r="V71" s="598"/>
      <c r="W71" s="599"/>
      <c r="X71" s="599"/>
      <c r="Y71" s="599"/>
      <c r="Z71" s="599"/>
      <c r="AA71" s="600"/>
      <c r="AB71" s="590"/>
    </row>
    <row r="72" spans="12:28" ht="23.45" customHeight="1" thickTop="1" x14ac:dyDescent="0.2">
      <c r="L72" s="499"/>
      <c r="V72" s="601" t="s">
        <v>462</v>
      </c>
      <c r="W72" s="602">
        <f>SUM(W74:W78)</f>
        <v>3386971910</v>
      </c>
      <c r="X72" s="602">
        <f>SUM(X74:X78)</f>
        <v>0</v>
      </c>
      <c r="Y72" s="602">
        <f>SUM(Y74:Y78)</f>
        <v>1029180440.34</v>
      </c>
      <c r="Z72" s="602">
        <f>SUM(Z74:Z78)</f>
        <v>2357791469.6599998</v>
      </c>
      <c r="AA72" s="602">
        <f>SUM(AA74:AA78)</f>
        <v>70934452.450000003</v>
      </c>
      <c r="AB72" s="590"/>
    </row>
    <row r="73" spans="12:28" ht="3.6" customHeight="1" thickBot="1" x14ac:dyDescent="0.25">
      <c r="L73" s="499"/>
      <c r="V73" s="603"/>
      <c r="W73" s="604"/>
      <c r="X73" s="603"/>
      <c r="Y73" s="605"/>
      <c r="Z73" s="606"/>
      <c r="AA73" s="607"/>
      <c r="AB73" s="590"/>
    </row>
    <row r="74" spans="12:28" x14ac:dyDescent="0.2">
      <c r="L74" s="499"/>
      <c r="V74" s="608" t="s">
        <v>463</v>
      </c>
      <c r="W74" s="609">
        <v>2031791335</v>
      </c>
      <c r="X74" s="609">
        <v>0</v>
      </c>
      <c r="Y74" s="609">
        <v>641430709.22000003</v>
      </c>
      <c r="Z74" s="609">
        <f>W74+X74-Y74</f>
        <v>1390360625.78</v>
      </c>
      <c r="AA74" s="609">
        <v>42930518.509999998</v>
      </c>
      <c r="AB74" s="590"/>
    </row>
    <row r="75" spans="12:28" x14ac:dyDescent="0.2">
      <c r="L75" s="499"/>
      <c r="V75" s="610" t="s">
        <v>464</v>
      </c>
      <c r="W75" s="611">
        <v>260526230</v>
      </c>
      <c r="X75" s="611">
        <v>0</v>
      </c>
      <c r="Y75" s="611">
        <v>79457991.170000002</v>
      </c>
      <c r="Z75" s="611">
        <f t="shared" ref="Z75:Z78" si="0">W75+X75-Y75</f>
        <v>181068238.82999998</v>
      </c>
      <c r="AA75" s="611">
        <v>5277273.41</v>
      </c>
      <c r="AB75" s="590"/>
    </row>
    <row r="76" spans="12:28" x14ac:dyDescent="0.2">
      <c r="L76" s="499"/>
      <c r="V76" s="610" t="s">
        <v>465</v>
      </c>
      <c r="W76" s="611">
        <v>210927487</v>
      </c>
      <c r="X76" s="611">
        <v>0</v>
      </c>
      <c r="Y76" s="611">
        <v>57181552</v>
      </c>
      <c r="Z76" s="611">
        <f t="shared" si="0"/>
        <v>153745935</v>
      </c>
      <c r="AA76" s="611">
        <v>4254200.83</v>
      </c>
      <c r="AB76" s="590"/>
    </row>
    <row r="77" spans="12:28" x14ac:dyDescent="0.2">
      <c r="L77" s="499"/>
      <c r="V77" s="610" t="s">
        <v>466</v>
      </c>
      <c r="W77" s="611">
        <v>562951130</v>
      </c>
      <c r="X77" s="611">
        <v>0</v>
      </c>
      <c r="Y77" s="611">
        <v>172759811.74000001</v>
      </c>
      <c r="Z77" s="611">
        <f t="shared" si="0"/>
        <v>390191318.25999999</v>
      </c>
      <c r="AA77" s="611">
        <v>11720546.9</v>
      </c>
      <c r="AB77" s="590"/>
    </row>
    <row r="78" spans="12:28" ht="24" x14ac:dyDescent="0.2">
      <c r="L78" s="499"/>
      <c r="V78" s="612" t="s">
        <v>467</v>
      </c>
      <c r="W78" s="611">
        <v>320775728</v>
      </c>
      <c r="X78" s="611">
        <v>0</v>
      </c>
      <c r="Y78" s="611">
        <v>78350376.209999993</v>
      </c>
      <c r="Z78" s="611">
        <f t="shared" si="0"/>
        <v>242425351.79000002</v>
      </c>
      <c r="AA78" s="611">
        <v>6751912.7999999998</v>
      </c>
      <c r="AB78" s="590"/>
    </row>
    <row r="79" spans="12:28" ht="3.6" customHeight="1" thickBot="1" x14ac:dyDescent="0.25">
      <c r="L79" s="499"/>
      <c r="V79" s="613"/>
      <c r="W79" s="614"/>
      <c r="X79" s="614"/>
      <c r="Y79" s="614"/>
      <c r="Z79" s="614"/>
      <c r="AA79" s="614"/>
      <c r="AB79" s="590"/>
    </row>
    <row r="80" spans="12:28" ht="23.45" customHeight="1" thickTop="1" x14ac:dyDescent="0.2">
      <c r="L80" s="499"/>
      <c r="V80" s="615" t="s">
        <v>468</v>
      </c>
      <c r="W80" s="616"/>
      <c r="X80" s="616"/>
      <c r="Y80" s="616"/>
      <c r="Z80" s="616"/>
      <c r="AA80" s="616"/>
      <c r="AB80" s="590"/>
    </row>
    <row r="81" spans="12:38" x14ac:dyDescent="0.2">
      <c r="L81" s="499"/>
      <c r="V81" s="617" t="s">
        <v>469</v>
      </c>
      <c r="W81" s="617"/>
      <c r="X81" s="617"/>
      <c r="Y81" s="617"/>
      <c r="Z81" s="617"/>
      <c r="AA81" s="617"/>
      <c r="AB81" s="590"/>
    </row>
    <row r="82" spans="12:38" ht="32.450000000000003" customHeight="1" x14ac:dyDescent="0.2">
      <c r="AE82" s="618" t="s">
        <v>470</v>
      </c>
      <c r="AF82" s="618"/>
      <c r="AG82" s="618"/>
      <c r="AH82" s="618"/>
      <c r="AI82" s="618"/>
      <c r="AJ82" s="618"/>
    </row>
    <row r="83" spans="12:38" ht="15" customHeight="1" thickBot="1" x14ac:dyDescent="0.25">
      <c r="AG83" s="619" t="s">
        <v>417</v>
      </c>
      <c r="AH83" s="619"/>
      <c r="AI83" s="619"/>
      <c r="AJ83" s="619"/>
    </row>
    <row r="84" spans="12:38" ht="10.15" customHeight="1" thickTop="1" x14ac:dyDescent="0.2">
      <c r="AE84" s="620"/>
      <c r="AF84" s="620"/>
      <c r="AG84" s="620"/>
      <c r="AH84" s="620"/>
      <c r="AI84" s="620"/>
      <c r="AJ84" s="620"/>
    </row>
    <row r="85" spans="12:38" ht="15" customHeight="1" x14ac:dyDescent="0.2">
      <c r="AE85" s="621" t="s">
        <v>3</v>
      </c>
      <c r="AF85" s="621"/>
      <c r="AG85" s="621"/>
      <c r="AH85" s="622" t="s">
        <v>471</v>
      </c>
      <c r="AI85" s="622"/>
      <c r="AJ85" s="623" t="s">
        <v>472</v>
      </c>
    </row>
    <row r="86" spans="12:38" ht="24" x14ac:dyDescent="0.2">
      <c r="AE86" s="621"/>
      <c r="AF86" s="621"/>
      <c r="AG86" s="621"/>
      <c r="AH86" s="624" t="s">
        <v>113</v>
      </c>
      <c r="AI86" s="624" t="s">
        <v>473</v>
      </c>
      <c r="AJ86" s="623"/>
    </row>
    <row r="87" spans="12:38" ht="15" thickBot="1" x14ac:dyDescent="0.25">
      <c r="AE87" s="625"/>
      <c r="AF87" s="625"/>
      <c r="AG87" s="625"/>
      <c r="AH87" s="625"/>
      <c r="AI87" s="625"/>
      <c r="AJ87" s="625"/>
    </row>
    <row r="88" spans="12:38" ht="15" thickTop="1" x14ac:dyDescent="0.2">
      <c r="AE88" s="626" t="s">
        <v>474</v>
      </c>
      <c r="AF88" s="626"/>
      <c r="AG88" s="627"/>
      <c r="AH88" s="628">
        <f>AH91+AH99</f>
        <v>288414138.85000002</v>
      </c>
      <c r="AI88" s="628">
        <f t="shared" ref="AI88:AJ88" si="1">AI91+AI99</f>
        <v>445067912.60000002</v>
      </c>
      <c r="AJ88" s="628">
        <f t="shared" si="1"/>
        <v>733482051.45000005</v>
      </c>
      <c r="AK88" s="629"/>
      <c r="AL88" s="630"/>
    </row>
    <row r="89" spans="12:38" ht="13.9" customHeight="1" thickBot="1" x14ac:dyDescent="0.25">
      <c r="AE89" s="631"/>
      <c r="AF89" s="631"/>
      <c r="AG89" s="631"/>
      <c r="AH89" s="632" t="s">
        <v>450</v>
      </c>
      <c r="AI89" s="633" t="s">
        <v>450</v>
      </c>
      <c r="AJ89" s="634"/>
      <c r="AK89" s="635"/>
      <c r="AL89" s="636"/>
    </row>
    <row r="90" spans="12:38" ht="15" customHeight="1" thickBot="1" x14ac:dyDescent="0.25">
      <c r="AE90" s="637" t="s">
        <v>475</v>
      </c>
      <c r="AF90" s="637"/>
      <c r="AG90" s="638"/>
      <c r="AH90" s="639"/>
      <c r="AI90" s="639"/>
      <c r="AJ90" s="639"/>
    </row>
    <row r="91" spans="12:38" ht="15" customHeight="1" thickBot="1" x14ac:dyDescent="0.25">
      <c r="AE91" s="640"/>
      <c r="AF91" s="640" t="s">
        <v>476</v>
      </c>
      <c r="AG91" s="641"/>
      <c r="AH91" s="642">
        <f>AH94+AH92</f>
        <v>217479686.40000001</v>
      </c>
      <c r="AI91" s="642">
        <f>AI94+AI92</f>
        <v>445067912.60000002</v>
      </c>
      <c r="AJ91" s="642">
        <f>AJ94+AJ92</f>
        <v>662547599</v>
      </c>
    </row>
    <row r="92" spans="12:38" ht="17.45" customHeight="1" x14ac:dyDescent="0.2">
      <c r="AE92" s="643"/>
      <c r="AF92" s="644" t="s">
        <v>424</v>
      </c>
      <c r="AG92" s="645"/>
      <c r="AH92" s="646">
        <f>SUM(AH93:AH93)</f>
        <v>177225929.06</v>
      </c>
      <c r="AI92" s="646">
        <f>SUM(AI93:AI93)</f>
        <v>279467445.67000002</v>
      </c>
      <c r="AJ92" s="646">
        <f>SUM(AJ93:AJ93)</f>
        <v>456693374.73000002</v>
      </c>
    </row>
    <row r="93" spans="12:38" x14ac:dyDescent="0.2">
      <c r="AE93" s="647"/>
      <c r="AF93" s="647"/>
      <c r="AG93" s="648" t="s">
        <v>477</v>
      </c>
      <c r="AH93" s="649">
        <v>177225929.06</v>
      </c>
      <c r="AI93" s="649">
        <v>279467445.67000002</v>
      </c>
      <c r="AJ93" s="650">
        <f>SUM(AH93:AI93)</f>
        <v>456693374.73000002</v>
      </c>
    </row>
    <row r="94" spans="12:38" ht="18.600000000000001" customHeight="1" x14ac:dyDescent="0.2">
      <c r="AE94" s="643"/>
      <c r="AF94" s="643" t="s">
        <v>426</v>
      </c>
      <c r="AG94" s="651"/>
      <c r="AH94" s="652">
        <f>SUM(AH95:AH98)</f>
        <v>40253757.340000004</v>
      </c>
      <c r="AI94" s="652">
        <f>SUM(AI95:AI98)</f>
        <v>165600466.93000001</v>
      </c>
      <c r="AJ94" s="652">
        <f>SUM(AJ95:AJ98)</f>
        <v>205854224.26999998</v>
      </c>
    </row>
    <row r="95" spans="12:38" ht="15" customHeight="1" x14ac:dyDescent="0.2">
      <c r="AE95" s="647"/>
      <c r="AF95" s="647"/>
      <c r="AG95" s="653" t="s">
        <v>427</v>
      </c>
      <c r="AH95" s="654">
        <f>19749807.78+1575287.6</f>
        <v>21325095.380000003</v>
      </c>
      <c r="AI95" s="654">
        <v>74822704.879999995</v>
      </c>
      <c r="AJ95" s="650">
        <f>SUM(AH95:AI95)</f>
        <v>96147800.25999999</v>
      </c>
    </row>
    <row r="96" spans="12:38" x14ac:dyDescent="0.2">
      <c r="AE96" s="647"/>
      <c r="AF96" s="647"/>
      <c r="AG96" s="474" t="s">
        <v>478</v>
      </c>
      <c r="AH96" s="655">
        <v>159309.26999999999</v>
      </c>
      <c r="AI96" s="650">
        <v>25346446.890000001</v>
      </c>
      <c r="AJ96" s="650">
        <f>SUM(AH96:AI96)</f>
        <v>25505756.16</v>
      </c>
    </row>
    <row r="97" spans="31:38" x14ac:dyDescent="0.2">
      <c r="AE97" s="647"/>
      <c r="AF97" s="647"/>
      <c r="AG97" s="656" t="s">
        <v>408</v>
      </c>
      <c r="AH97" s="650">
        <v>18034861.109999999</v>
      </c>
      <c r="AI97" s="650">
        <v>0</v>
      </c>
      <c r="AJ97" s="650">
        <f>SUM(AH97:AI97)</f>
        <v>18034861.109999999</v>
      </c>
    </row>
    <row r="98" spans="31:38" ht="13.9" customHeight="1" thickBot="1" x14ac:dyDescent="0.25">
      <c r="AE98" s="647"/>
      <c r="AF98" s="647"/>
      <c r="AG98" s="656" t="s">
        <v>479</v>
      </c>
      <c r="AH98" s="650">
        <v>734491.58</v>
      </c>
      <c r="AI98" s="650">
        <v>65431315.160000004</v>
      </c>
      <c r="AJ98" s="650">
        <f>SUM(AH98:AI98)</f>
        <v>66165806.740000002</v>
      </c>
    </row>
    <row r="99" spans="31:38" ht="15" thickBot="1" x14ac:dyDescent="0.25">
      <c r="AE99" s="657"/>
      <c r="AF99" s="657" t="s">
        <v>480</v>
      </c>
      <c r="AG99" s="658"/>
      <c r="AH99" s="659">
        <f>AH100</f>
        <v>70934452.450000003</v>
      </c>
      <c r="AI99" s="659">
        <f t="shared" ref="AI99:AJ99" si="2">AI100</f>
        <v>0</v>
      </c>
      <c r="AJ99" s="659">
        <f t="shared" si="2"/>
        <v>70934452.450000003</v>
      </c>
      <c r="AL99" s="660"/>
    </row>
    <row r="100" spans="31:38" x14ac:dyDescent="0.2">
      <c r="AE100" s="644"/>
      <c r="AF100" s="644" t="s">
        <v>426</v>
      </c>
      <c r="AG100" s="645"/>
      <c r="AH100" s="646">
        <f>SUM(AH101:AH101)</f>
        <v>70934452.450000003</v>
      </c>
      <c r="AI100" s="646">
        <f>SUM(AI101:AI101)</f>
        <v>0</v>
      </c>
      <c r="AJ100" s="646">
        <f>SUM(AJ101:AJ101)</f>
        <v>70934452.450000003</v>
      </c>
      <c r="AL100" s="660"/>
    </row>
    <row r="101" spans="31:38" ht="22.15" customHeight="1" x14ac:dyDescent="0.2">
      <c r="AE101" s="647"/>
      <c r="AF101" s="647"/>
      <c r="AG101" s="661" t="s">
        <v>481</v>
      </c>
      <c r="AH101" s="649">
        <v>70934452.450000003</v>
      </c>
      <c r="AI101" s="649"/>
      <c r="AJ101" s="650">
        <f>SUM(AH101:AI101)</f>
        <v>70934452.450000003</v>
      </c>
      <c r="AL101" s="660"/>
    </row>
    <row r="102" spans="31:38" ht="8.4499999999999993" customHeight="1" thickBot="1" x14ac:dyDescent="0.25">
      <c r="AE102" s="662"/>
      <c r="AF102" s="662"/>
      <c r="AG102" s="662"/>
      <c r="AH102" s="663"/>
      <c r="AI102" s="663"/>
      <c r="AJ102" s="664"/>
      <c r="AL102" s="660"/>
    </row>
    <row r="103" spans="31:38" ht="15" thickTop="1" x14ac:dyDescent="0.2">
      <c r="AE103" s="665"/>
      <c r="AF103" s="665"/>
      <c r="AG103" s="665"/>
      <c r="AH103" s="666"/>
      <c r="AI103" s="666"/>
      <c r="AJ103" s="666"/>
      <c r="AL103" s="630"/>
    </row>
    <row r="104" spans="31:38" x14ac:dyDescent="0.2">
      <c r="AG104" s="667"/>
      <c r="AH104" s="667"/>
      <c r="AI104" s="667"/>
      <c r="AJ104" s="667"/>
    </row>
  </sheetData>
  <mergeCells count="37">
    <mergeCell ref="V80:AA80"/>
    <mergeCell ref="V81:AA81"/>
    <mergeCell ref="AE82:AJ82"/>
    <mergeCell ref="AG83:AJ83"/>
    <mergeCell ref="AE85:AG86"/>
    <mergeCell ref="AH85:AI85"/>
    <mergeCell ref="AJ85:AJ86"/>
    <mergeCell ref="N64:O64"/>
    <mergeCell ref="V65:AA65"/>
    <mergeCell ref="V66:AA66"/>
    <mergeCell ref="V67:AA67"/>
    <mergeCell ref="V69:V70"/>
    <mergeCell ref="W69:W70"/>
    <mergeCell ref="X69:Y69"/>
    <mergeCell ref="Z69:Z70"/>
    <mergeCell ref="AA69:AA70"/>
    <mergeCell ref="H34:I34"/>
    <mergeCell ref="H38:I38"/>
    <mergeCell ref="H45:I45"/>
    <mergeCell ref="L46:T46"/>
    <mergeCell ref="L47:T47"/>
    <mergeCell ref="L49:O51"/>
    <mergeCell ref="P49:R49"/>
    <mergeCell ref="P51:R51"/>
    <mergeCell ref="C17:D17"/>
    <mergeCell ref="C18:D18"/>
    <mergeCell ref="A22:E22"/>
    <mergeCell ref="F22:J22"/>
    <mergeCell ref="F23:J23"/>
    <mergeCell ref="F25:I27"/>
    <mergeCell ref="J26:J27"/>
    <mergeCell ref="A1:E1"/>
    <mergeCell ref="A2:E2"/>
    <mergeCell ref="A5:D6"/>
    <mergeCell ref="E5:E6"/>
    <mergeCell ref="C14:D14"/>
    <mergeCell ref="C16:D16"/>
  </mergeCells>
  <pageMargins left="0.7" right="0.7" top="0.75" bottom="0.75" header="0.3" footer="0.3"/>
  <pageSetup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3:C26"/>
  <sheetViews>
    <sheetView showGridLines="0" workbookViewId="0"/>
  </sheetViews>
  <sheetFormatPr baseColWidth="10" defaultRowHeight="12.75" x14ac:dyDescent="0.2"/>
  <cols>
    <col min="1" max="1" width="62.140625" style="21" customWidth="1"/>
    <col min="2" max="2" width="15.28515625" style="21" customWidth="1"/>
    <col min="3" max="3" width="7.7109375" style="21" customWidth="1"/>
    <col min="4" max="5" width="11.42578125" style="21"/>
    <col min="6" max="6" width="26.42578125" style="21" customWidth="1"/>
    <col min="7" max="9" width="11.42578125" style="21"/>
    <col min="10" max="10" width="36.42578125" style="21" customWidth="1"/>
    <col min="11" max="13" width="11.42578125" style="21"/>
    <col min="14" max="14" width="27.42578125" style="21" customWidth="1"/>
    <col min="15" max="16" width="11.42578125" style="21"/>
    <col min="17" max="17" width="13.7109375" style="21" customWidth="1"/>
    <col min="18" max="253" width="11.42578125" style="21"/>
    <col min="254" max="254" width="62.140625" style="21" customWidth="1"/>
    <col min="255" max="255" width="12" style="21" bestFit="1" customWidth="1"/>
    <col min="256" max="256" width="7.7109375" style="21" customWidth="1"/>
    <col min="257" max="257" width="12" style="21" bestFit="1" customWidth="1"/>
    <col min="258" max="258" width="23.42578125" style="21" customWidth="1"/>
    <col min="259" max="261" width="11.42578125" style="21"/>
    <col min="262" max="262" width="26.42578125" style="21" customWidth="1"/>
    <col min="263" max="265" width="11.42578125" style="21"/>
    <col min="266" max="266" width="36.42578125" style="21" customWidth="1"/>
    <col min="267" max="269" width="11.42578125" style="21"/>
    <col min="270" max="270" width="27.42578125" style="21" customWidth="1"/>
    <col min="271" max="272" width="11.42578125" style="21"/>
    <col min="273" max="273" width="13.7109375" style="21" customWidth="1"/>
    <col min="274" max="509" width="11.42578125" style="21"/>
    <col min="510" max="510" width="62.140625" style="21" customWidth="1"/>
    <col min="511" max="511" width="12" style="21" bestFit="1" customWidth="1"/>
    <col min="512" max="512" width="7.7109375" style="21" customWidth="1"/>
    <col min="513" max="513" width="12" style="21" bestFit="1" customWidth="1"/>
    <col min="514" max="514" width="23.42578125" style="21" customWidth="1"/>
    <col min="515" max="517" width="11.42578125" style="21"/>
    <col min="518" max="518" width="26.42578125" style="21" customWidth="1"/>
    <col min="519" max="521" width="11.42578125" style="21"/>
    <col min="522" max="522" width="36.42578125" style="21" customWidth="1"/>
    <col min="523" max="525" width="11.42578125" style="21"/>
    <col min="526" max="526" width="27.42578125" style="21" customWidth="1"/>
    <col min="527" max="528" width="11.42578125" style="21"/>
    <col min="529" max="529" width="13.7109375" style="21" customWidth="1"/>
    <col min="530" max="765" width="11.42578125" style="21"/>
    <col min="766" max="766" width="62.140625" style="21" customWidth="1"/>
    <col min="767" max="767" width="12" style="21" bestFit="1" customWidth="1"/>
    <col min="768" max="768" width="7.7109375" style="21" customWidth="1"/>
    <col min="769" max="769" width="12" style="21" bestFit="1" customWidth="1"/>
    <col min="770" max="770" width="23.42578125" style="21" customWidth="1"/>
    <col min="771" max="773" width="11.42578125" style="21"/>
    <col min="774" max="774" width="26.42578125" style="21" customWidth="1"/>
    <col min="775" max="777" width="11.42578125" style="21"/>
    <col min="778" max="778" width="36.42578125" style="21" customWidth="1"/>
    <col min="779" max="781" width="11.42578125" style="21"/>
    <col min="782" max="782" width="27.42578125" style="21" customWidth="1"/>
    <col min="783" max="784" width="11.42578125" style="21"/>
    <col min="785" max="785" width="13.7109375" style="21" customWidth="1"/>
    <col min="786" max="1021" width="11.42578125" style="21"/>
    <col min="1022" max="1022" width="62.140625" style="21" customWidth="1"/>
    <col min="1023" max="1023" width="12" style="21" bestFit="1" customWidth="1"/>
    <col min="1024" max="1024" width="7.7109375" style="21" customWidth="1"/>
    <col min="1025" max="1025" width="12" style="21" bestFit="1" customWidth="1"/>
    <col min="1026" max="1026" width="23.42578125" style="21" customWidth="1"/>
    <col min="1027" max="1029" width="11.42578125" style="21"/>
    <col min="1030" max="1030" width="26.42578125" style="21" customWidth="1"/>
    <col min="1031" max="1033" width="11.42578125" style="21"/>
    <col min="1034" max="1034" width="36.42578125" style="21" customWidth="1"/>
    <col min="1035" max="1037" width="11.42578125" style="21"/>
    <col min="1038" max="1038" width="27.42578125" style="21" customWidth="1"/>
    <col min="1039" max="1040" width="11.42578125" style="21"/>
    <col min="1041" max="1041" width="13.7109375" style="21" customWidth="1"/>
    <col min="1042" max="1277" width="11.42578125" style="21"/>
    <col min="1278" max="1278" width="62.140625" style="21" customWidth="1"/>
    <col min="1279" max="1279" width="12" style="21" bestFit="1" customWidth="1"/>
    <col min="1280" max="1280" width="7.7109375" style="21" customWidth="1"/>
    <col min="1281" max="1281" width="12" style="21" bestFit="1" customWidth="1"/>
    <col min="1282" max="1282" width="23.42578125" style="21" customWidth="1"/>
    <col min="1283" max="1285" width="11.42578125" style="21"/>
    <col min="1286" max="1286" width="26.42578125" style="21" customWidth="1"/>
    <col min="1287" max="1289" width="11.42578125" style="21"/>
    <col min="1290" max="1290" width="36.42578125" style="21" customWidth="1"/>
    <col min="1291" max="1293" width="11.42578125" style="21"/>
    <col min="1294" max="1294" width="27.42578125" style="21" customWidth="1"/>
    <col min="1295" max="1296" width="11.42578125" style="21"/>
    <col min="1297" max="1297" width="13.7109375" style="21" customWidth="1"/>
    <col min="1298" max="1533" width="11.42578125" style="21"/>
    <col min="1534" max="1534" width="62.140625" style="21" customWidth="1"/>
    <col min="1535" max="1535" width="12" style="21" bestFit="1" customWidth="1"/>
    <col min="1536" max="1536" width="7.7109375" style="21" customWidth="1"/>
    <col min="1537" max="1537" width="12" style="21" bestFit="1" customWidth="1"/>
    <col min="1538" max="1538" width="23.42578125" style="21" customWidth="1"/>
    <col min="1539" max="1541" width="11.42578125" style="21"/>
    <col min="1542" max="1542" width="26.42578125" style="21" customWidth="1"/>
    <col min="1543" max="1545" width="11.42578125" style="21"/>
    <col min="1546" max="1546" width="36.42578125" style="21" customWidth="1"/>
    <col min="1547" max="1549" width="11.42578125" style="21"/>
    <col min="1550" max="1550" width="27.42578125" style="21" customWidth="1"/>
    <col min="1551" max="1552" width="11.42578125" style="21"/>
    <col min="1553" max="1553" width="13.7109375" style="21" customWidth="1"/>
    <col min="1554" max="1789" width="11.42578125" style="21"/>
    <col min="1790" max="1790" width="62.140625" style="21" customWidth="1"/>
    <col min="1791" max="1791" width="12" style="21" bestFit="1" customWidth="1"/>
    <col min="1792" max="1792" width="7.7109375" style="21" customWidth="1"/>
    <col min="1793" max="1793" width="12" style="21" bestFit="1" customWidth="1"/>
    <col min="1794" max="1794" width="23.42578125" style="21" customWidth="1"/>
    <col min="1795" max="1797" width="11.42578125" style="21"/>
    <col min="1798" max="1798" width="26.42578125" style="21" customWidth="1"/>
    <col min="1799" max="1801" width="11.42578125" style="21"/>
    <col min="1802" max="1802" width="36.42578125" style="21" customWidth="1"/>
    <col min="1803" max="1805" width="11.42578125" style="21"/>
    <col min="1806" max="1806" width="27.42578125" style="21" customWidth="1"/>
    <col min="1807" max="1808" width="11.42578125" style="21"/>
    <col min="1809" max="1809" width="13.7109375" style="21" customWidth="1"/>
    <col min="1810" max="2045" width="11.42578125" style="21"/>
    <col min="2046" max="2046" width="62.140625" style="21" customWidth="1"/>
    <col min="2047" max="2047" width="12" style="21" bestFit="1" customWidth="1"/>
    <col min="2048" max="2048" width="7.7109375" style="21" customWidth="1"/>
    <col min="2049" max="2049" width="12" style="21" bestFit="1" customWidth="1"/>
    <col min="2050" max="2050" width="23.42578125" style="21" customWidth="1"/>
    <col min="2051" max="2053" width="11.42578125" style="21"/>
    <col min="2054" max="2054" width="26.42578125" style="21" customWidth="1"/>
    <col min="2055" max="2057" width="11.42578125" style="21"/>
    <col min="2058" max="2058" width="36.42578125" style="21" customWidth="1"/>
    <col min="2059" max="2061" width="11.42578125" style="21"/>
    <col min="2062" max="2062" width="27.42578125" style="21" customWidth="1"/>
    <col min="2063" max="2064" width="11.42578125" style="21"/>
    <col min="2065" max="2065" width="13.7109375" style="21" customWidth="1"/>
    <col min="2066" max="2301" width="11.42578125" style="21"/>
    <col min="2302" max="2302" width="62.140625" style="21" customWidth="1"/>
    <col min="2303" max="2303" width="12" style="21" bestFit="1" customWidth="1"/>
    <col min="2304" max="2304" width="7.7109375" style="21" customWidth="1"/>
    <col min="2305" max="2305" width="12" style="21" bestFit="1" customWidth="1"/>
    <col min="2306" max="2306" width="23.42578125" style="21" customWidth="1"/>
    <col min="2307" max="2309" width="11.42578125" style="21"/>
    <col min="2310" max="2310" width="26.42578125" style="21" customWidth="1"/>
    <col min="2311" max="2313" width="11.42578125" style="21"/>
    <col min="2314" max="2314" width="36.42578125" style="21" customWidth="1"/>
    <col min="2315" max="2317" width="11.42578125" style="21"/>
    <col min="2318" max="2318" width="27.42578125" style="21" customWidth="1"/>
    <col min="2319" max="2320" width="11.42578125" style="21"/>
    <col min="2321" max="2321" width="13.7109375" style="21" customWidth="1"/>
    <col min="2322" max="2557" width="11.42578125" style="21"/>
    <col min="2558" max="2558" width="62.140625" style="21" customWidth="1"/>
    <col min="2559" max="2559" width="12" style="21" bestFit="1" customWidth="1"/>
    <col min="2560" max="2560" width="7.7109375" style="21" customWidth="1"/>
    <col min="2561" max="2561" width="12" style="21" bestFit="1" customWidth="1"/>
    <col min="2562" max="2562" width="23.42578125" style="21" customWidth="1"/>
    <col min="2563" max="2565" width="11.42578125" style="21"/>
    <col min="2566" max="2566" width="26.42578125" style="21" customWidth="1"/>
    <col min="2567" max="2569" width="11.42578125" style="21"/>
    <col min="2570" max="2570" width="36.42578125" style="21" customWidth="1"/>
    <col min="2571" max="2573" width="11.42578125" style="21"/>
    <col min="2574" max="2574" width="27.42578125" style="21" customWidth="1"/>
    <col min="2575" max="2576" width="11.42578125" style="21"/>
    <col min="2577" max="2577" width="13.7109375" style="21" customWidth="1"/>
    <col min="2578" max="2813" width="11.42578125" style="21"/>
    <col min="2814" max="2814" width="62.140625" style="21" customWidth="1"/>
    <col min="2815" max="2815" width="12" style="21" bestFit="1" customWidth="1"/>
    <col min="2816" max="2816" width="7.7109375" style="21" customWidth="1"/>
    <col min="2817" max="2817" width="12" style="21" bestFit="1" customWidth="1"/>
    <col min="2818" max="2818" width="23.42578125" style="21" customWidth="1"/>
    <col min="2819" max="2821" width="11.42578125" style="21"/>
    <col min="2822" max="2822" width="26.42578125" style="21" customWidth="1"/>
    <col min="2823" max="2825" width="11.42578125" style="21"/>
    <col min="2826" max="2826" width="36.42578125" style="21" customWidth="1"/>
    <col min="2827" max="2829" width="11.42578125" style="21"/>
    <col min="2830" max="2830" width="27.42578125" style="21" customWidth="1"/>
    <col min="2831" max="2832" width="11.42578125" style="21"/>
    <col min="2833" max="2833" width="13.7109375" style="21" customWidth="1"/>
    <col min="2834" max="3069" width="11.42578125" style="21"/>
    <col min="3070" max="3070" width="62.140625" style="21" customWidth="1"/>
    <col min="3071" max="3071" width="12" style="21" bestFit="1" customWidth="1"/>
    <col min="3072" max="3072" width="7.7109375" style="21" customWidth="1"/>
    <col min="3073" max="3073" width="12" style="21" bestFit="1" customWidth="1"/>
    <col min="3074" max="3074" width="23.42578125" style="21" customWidth="1"/>
    <col min="3075" max="3077" width="11.42578125" style="21"/>
    <col min="3078" max="3078" width="26.42578125" style="21" customWidth="1"/>
    <col min="3079" max="3081" width="11.42578125" style="21"/>
    <col min="3082" max="3082" width="36.42578125" style="21" customWidth="1"/>
    <col min="3083" max="3085" width="11.42578125" style="21"/>
    <col min="3086" max="3086" width="27.42578125" style="21" customWidth="1"/>
    <col min="3087" max="3088" width="11.42578125" style="21"/>
    <col min="3089" max="3089" width="13.7109375" style="21" customWidth="1"/>
    <col min="3090" max="3325" width="11.42578125" style="21"/>
    <col min="3326" max="3326" width="62.140625" style="21" customWidth="1"/>
    <col min="3327" max="3327" width="12" style="21" bestFit="1" customWidth="1"/>
    <col min="3328" max="3328" width="7.7109375" style="21" customWidth="1"/>
    <col min="3329" max="3329" width="12" style="21" bestFit="1" customWidth="1"/>
    <col min="3330" max="3330" width="23.42578125" style="21" customWidth="1"/>
    <col min="3331" max="3333" width="11.42578125" style="21"/>
    <col min="3334" max="3334" width="26.42578125" style="21" customWidth="1"/>
    <col min="3335" max="3337" width="11.42578125" style="21"/>
    <col min="3338" max="3338" width="36.42578125" style="21" customWidth="1"/>
    <col min="3339" max="3341" width="11.42578125" style="21"/>
    <col min="3342" max="3342" width="27.42578125" style="21" customWidth="1"/>
    <col min="3343" max="3344" width="11.42578125" style="21"/>
    <col min="3345" max="3345" width="13.7109375" style="21" customWidth="1"/>
    <col min="3346" max="3581" width="11.42578125" style="21"/>
    <col min="3582" max="3582" width="62.140625" style="21" customWidth="1"/>
    <col min="3583" max="3583" width="12" style="21" bestFit="1" customWidth="1"/>
    <col min="3584" max="3584" width="7.7109375" style="21" customWidth="1"/>
    <col min="3585" max="3585" width="12" style="21" bestFit="1" customWidth="1"/>
    <col min="3586" max="3586" width="23.42578125" style="21" customWidth="1"/>
    <col min="3587" max="3589" width="11.42578125" style="21"/>
    <col min="3590" max="3590" width="26.42578125" style="21" customWidth="1"/>
    <col min="3591" max="3593" width="11.42578125" style="21"/>
    <col min="3594" max="3594" width="36.42578125" style="21" customWidth="1"/>
    <col min="3595" max="3597" width="11.42578125" style="21"/>
    <col min="3598" max="3598" width="27.42578125" style="21" customWidth="1"/>
    <col min="3599" max="3600" width="11.42578125" style="21"/>
    <col min="3601" max="3601" width="13.7109375" style="21" customWidth="1"/>
    <col min="3602" max="3837" width="11.42578125" style="21"/>
    <col min="3838" max="3838" width="62.140625" style="21" customWidth="1"/>
    <col min="3839" max="3839" width="12" style="21" bestFit="1" customWidth="1"/>
    <col min="3840" max="3840" width="7.7109375" style="21" customWidth="1"/>
    <col min="3841" max="3841" width="12" style="21" bestFit="1" customWidth="1"/>
    <col min="3842" max="3842" width="23.42578125" style="21" customWidth="1"/>
    <col min="3843" max="3845" width="11.42578125" style="21"/>
    <col min="3846" max="3846" width="26.42578125" style="21" customWidth="1"/>
    <col min="3847" max="3849" width="11.42578125" style="21"/>
    <col min="3850" max="3850" width="36.42578125" style="21" customWidth="1"/>
    <col min="3851" max="3853" width="11.42578125" style="21"/>
    <col min="3854" max="3854" width="27.42578125" style="21" customWidth="1"/>
    <col min="3855" max="3856" width="11.42578125" style="21"/>
    <col min="3857" max="3857" width="13.7109375" style="21" customWidth="1"/>
    <col min="3858" max="4093" width="11.42578125" style="21"/>
    <col min="4094" max="4094" width="62.140625" style="21" customWidth="1"/>
    <col min="4095" max="4095" width="12" style="21" bestFit="1" customWidth="1"/>
    <col min="4096" max="4096" width="7.7109375" style="21" customWidth="1"/>
    <col min="4097" max="4097" width="12" style="21" bestFit="1" customWidth="1"/>
    <col min="4098" max="4098" width="23.42578125" style="21" customWidth="1"/>
    <col min="4099" max="4101" width="11.42578125" style="21"/>
    <col min="4102" max="4102" width="26.42578125" style="21" customWidth="1"/>
    <col min="4103" max="4105" width="11.42578125" style="21"/>
    <col min="4106" max="4106" width="36.42578125" style="21" customWidth="1"/>
    <col min="4107" max="4109" width="11.42578125" style="21"/>
    <col min="4110" max="4110" width="27.42578125" style="21" customWidth="1"/>
    <col min="4111" max="4112" width="11.42578125" style="21"/>
    <col min="4113" max="4113" width="13.7109375" style="21" customWidth="1"/>
    <col min="4114" max="4349" width="11.42578125" style="21"/>
    <col min="4350" max="4350" width="62.140625" style="21" customWidth="1"/>
    <col min="4351" max="4351" width="12" style="21" bestFit="1" customWidth="1"/>
    <col min="4352" max="4352" width="7.7109375" style="21" customWidth="1"/>
    <col min="4353" max="4353" width="12" style="21" bestFit="1" customWidth="1"/>
    <col min="4354" max="4354" width="23.42578125" style="21" customWidth="1"/>
    <col min="4355" max="4357" width="11.42578125" style="21"/>
    <col min="4358" max="4358" width="26.42578125" style="21" customWidth="1"/>
    <col min="4359" max="4361" width="11.42578125" style="21"/>
    <col min="4362" max="4362" width="36.42578125" style="21" customWidth="1"/>
    <col min="4363" max="4365" width="11.42578125" style="21"/>
    <col min="4366" max="4366" width="27.42578125" style="21" customWidth="1"/>
    <col min="4367" max="4368" width="11.42578125" style="21"/>
    <col min="4369" max="4369" width="13.7109375" style="21" customWidth="1"/>
    <col min="4370" max="4605" width="11.42578125" style="21"/>
    <col min="4606" max="4606" width="62.140625" style="21" customWidth="1"/>
    <col min="4607" max="4607" width="12" style="21" bestFit="1" customWidth="1"/>
    <col min="4608" max="4608" width="7.7109375" style="21" customWidth="1"/>
    <col min="4609" max="4609" width="12" style="21" bestFit="1" customWidth="1"/>
    <col min="4610" max="4610" width="23.42578125" style="21" customWidth="1"/>
    <col min="4611" max="4613" width="11.42578125" style="21"/>
    <col min="4614" max="4614" width="26.42578125" style="21" customWidth="1"/>
    <col min="4615" max="4617" width="11.42578125" style="21"/>
    <col min="4618" max="4618" width="36.42578125" style="21" customWidth="1"/>
    <col min="4619" max="4621" width="11.42578125" style="21"/>
    <col min="4622" max="4622" width="27.42578125" style="21" customWidth="1"/>
    <col min="4623" max="4624" width="11.42578125" style="21"/>
    <col min="4625" max="4625" width="13.7109375" style="21" customWidth="1"/>
    <col min="4626" max="4861" width="11.42578125" style="21"/>
    <col min="4862" max="4862" width="62.140625" style="21" customWidth="1"/>
    <col min="4863" max="4863" width="12" style="21" bestFit="1" customWidth="1"/>
    <col min="4864" max="4864" width="7.7109375" style="21" customWidth="1"/>
    <col min="4865" max="4865" width="12" style="21" bestFit="1" customWidth="1"/>
    <col min="4866" max="4866" width="23.42578125" style="21" customWidth="1"/>
    <col min="4867" max="4869" width="11.42578125" style="21"/>
    <col min="4870" max="4870" width="26.42578125" style="21" customWidth="1"/>
    <col min="4871" max="4873" width="11.42578125" style="21"/>
    <col min="4874" max="4874" width="36.42578125" style="21" customWidth="1"/>
    <col min="4875" max="4877" width="11.42578125" style="21"/>
    <col min="4878" max="4878" width="27.42578125" style="21" customWidth="1"/>
    <col min="4879" max="4880" width="11.42578125" style="21"/>
    <col min="4881" max="4881" width="13.7109375" style="21" customWidth="1"/>
    <col min="4882" max="5117" width="11.42578125" style="21"/>
    <col min="5118" max="5118" width="62.140625" style="21" customWidth="1"/>
    <col min="5119" max="5119" width="12" style="21" bestFit="1" customWidth="1"/>
    <col min="5120" max="5120" width="7.7109375" style="21" customWidth="1"/>
    <col min="5121" max="5121" width="12" style="21" bestFit="1" customWidth="1"/>
    <col min="5122" max="5122" width="23.42578125" style="21" customWidth="1"/>
    <col min="5123" max="5125" width="11.42578125" style="21"/>
    <col min="5126" max="5126" width="26.42578125" style="21" customWidth="1"/>
    <col min="5127" max="5129" width="11.42578125" style="21"/>
    <col min="5130" max="5130" width="36.42578125" style="21" customWidth="1"/>
    <col min="5131" max="5133" width="11.42578125" style="21"/>
    <col min="5134" max="5134" width="27.42578125" style="21" customWidth="1"/>
    <col min="5135" max="5136" width="11.42578125" style="21"/>
    <col min="5137" max="5137" width="13.7109375" style="21" customWidth="1"/>
    <col min="5138" max="5373" width="11.42578125" style="21"/>
    <col min="5374" max="5374" width="62.140625" style="21" customWidth="1"/>
    <col min="5375" max="5375" width="12" style="21" bestFit="1" customWidth="1"/>
    <col min="5376" max="5376" width="7.7109375" style="21" customWidth="1"/>
    <col min="5377" max="5377" width="12" style="21" bestFit="1" customWidth="1"/>
    <col min="5378" max="5378" width="23.42578125" style="21" customWidth="1"/>
    <col min="5379" max="5381" width="11.42578125" style="21"/>
    <col min="5382" max="5382" width="26.42578125" style="21" customWidth="1"/>
    <col min="5383" max="5385" width="11.42578125" style="21"/>
    <col min="5386" max="5386" width="36.42578125" style="21" customWidth="1"/>
    <col min="5387" max="5389" width="11.42578125" style="21"/>
    <col min="5390" max="5390" width="27.42578125" style="21" customWidth="1"/>
    <col min="5391" max="5392" width="11.42578125" style="21"/>
    <col min="5393" max="5393" width="13.7109375" style="21" customWidth="1"/>
    <col min="5394" max="5629" width="11.42578125" style="21"/>
    <col min="5630" max="5630" width="62.140625" style="21" customWidth="1"/>
    <col min="5631" max="5631" width="12" style="21" bestFit="1" customWidth="1"/>
    <col min="5632" max="5632" width="7.7109375" style="21" customWidth="1"/>
    <col min="5633" max="5633" width="12" style="21" bestFit="1" customWidth="1"/>
    <col min="5634" max="5634" width="23.42578125" style="21" customWidth="1"/>
    <col min="5635" max="5637" width="11.42578125" style="21"/>
    <col min="5638" max="5638" width="26.42578125" style="21" customWidth="1"/>
    <col min="5639" max="5641" width="11.42578125" style="21"/>
    <col min="5642" max="5642" width="36.42578125" style="21" customWidth="1"/>
    <col min="5643" max="5645" width="11.42578125" style="21"/>
    <col min="5646" max="5646" width="27.42578125" style="21" customWidth="1"/>
    <col min="5647" max="5648" width="11.42578125" style="21"/>
    <col min="5649" max="5649" width="13.7109375" style="21" customWidth="1"/>
    <col min="5650" max="5885" width="11.42578125" style="21"/>
    <col min="5886" max="5886" width="62.140625" style="21" customWidth="1"/>
    <col min="5887" max="5887" width="12" style="21" bestFit="1" customWidth="1"/>
    <col min="5888" max="5888" width="7.7109375" style="21" customWidth="1"/>
    <col min="5889" max="5889" width="12" style="21" bestFit="1" customWidth="1"/>
    <col min="5890" max="5890" width="23.42578125" style="21" customWidth="1"/>
    <col min="5891" max="5893" width="11.42578125" style="21"/>
    <col min="5894" max="5894" width="26.42578125" style="21" customWidth="1"/>
    <col min="5895" max="5897" width="11.42578125" style="21"/>
    <col min="5898" max="5898" width="36.42578125" style="21" customWidth="1"/>
    <col min="5899" max="5901" width="11.42578125" style="21"/>
    <col min="5902" max="5902" width="27.42578125" style="21" customWidth="1"/>
    <col min="5903" max="5904" width="11.42578125" style="21"/>
    <col min="5905" max="5905" width="13.7109375" style="21" customWidth="1"/>
    <col min="5906" max="6141" width="11.42578125" style="21"/>
    <col min="6142" max="6142" width="62.140625" style="21" customWidth="1"/>
    <col min="6143" max="6143" width="12" style="21" bestFit="1" customWidth="1"/>
    <col min="6144" max="6144" width="7.7109375" style="21" customWidth="1"/>
    <col min="6145" max="6145" width="12" style="21" bestFit="1" customWidth="1"/>
    <col min="6146" max="6146" width="23.42578125" style="21" customWidth="1"/>
    <col min="6147" max="6149" width="11.42578125" style="21"/>
    <col min="6150" max="6150" width="26.42578125" style="21" customWidth="1"/>
    <col min="6151" max="6153" width="11.42578125" style="21"/>
    <col min="6154" max="6154" width="36.42578125" style="21" customWidth="1"/>
    <col min="6155" max="6157" width="11.42578125" style="21"/>
    <col min="6158" max="6158" width="27.42578125" style="21" customWidth="1"/>
    <col min="6159" max="6160" width="11.42578125" style="21"/>
    <col min="6161" max="6161" width="13.7109375" style="21" customWidth="1"/>
    <col min="6162" max="6397" width="11.42578125" style="21"/>
    <col min="6398" max="6398" width="62.140625" style="21" customWidth="1"/>
    <col min="6399" max="6399" width="12" style="21" bestFit="1" customWidth="1"/>
    <col min="6400" max="6400" width="7.7109375" style="21" customWidth="1"/>
    <col min="6401" max="6401" width="12" style="21" bestFit="1" customWidth="1"/>
    <col min="6402" max="6402" width="23.42578125" style="21" customWidth="1"/>
    <col min="6403" max="6405" width="11.42578125" style="21"/>
    <col min="6406" max="6406" width="26.42578125" style="21" customWidth="1"/>
    <col min="6407" max="6409" width="11.42578125" style="21"/>
    <col min="6410" max="6410" width="36.42578125" style="21" customWidth="1"/>
    <col min="6411" max="6413" width="11.42578125" style="21"/>
    <col min="6414" max="6414" width="27.42578125" style="21" customWidth="1"/>
    <col min="6415" max="6416" width="11.42578125" style="21"/>
    <col min="6417" max="6417" width="13.7109375" style="21" customWidth="1"/>
    <col min="6418" max="6653" width="11.42578125" style="21"/>
    <col min="6654" max="6654" width="62.140625" style="21" customWidth="1"/>
    <col min="6655" max="6655" width="12" style="21" bestFit="1" customWidth="1"/>
    <col min="6656" max="6656" width="7.7109375" style="21" customWidth="1"/>
    <col min="6657" max="6657" width="12" style="21" bestFit="1" customWidth="1"/>
    <col min="6658" max="6658" width="23.42578125" style="21" customWidth="1"/>
    <col min="6659" max="6661" width="11.42578125" style="21"/>
    <col min="6662" max="6662" width="26.42578125" style="21" customWidth="1"/>
    <col min="6663" max="6665" width="11.42578125" style="21"/>
    <col min="6666" max="6666" width="36.42578125" style="21" customWidth="1"/>
    <col min="6667" max="6669" width="11.42578125" style="21"/>
    <col min="6670" max="6670" width="27.42578125" style="21" customWidth="1"/>
    <col min="6671" max="6672" width="11.42578125" style="21"/>
    <col min="6673" max="6673" width="13.7109375" style="21" customWidth="1"/>
    <col min="6674" max="6909" width="11.42578125" style="21"/>
    <col min="6910" max="6910" width="62.140625" style="21" customWidth="1"/>
    <col min="6911" max="6911" width="12" style="21" bestFit="1" customWidth="1"/>
    <col min="6912" max="6912" width="7.7109375" style="21" customWidth="1"/>
    <col min="6913" max="6913" width="12" style="21" bestFit="1" customWidth="1"/>
    <col min="6914" max="6914" width="23.42578125" style="21" customWidth="1"/>
    <col min="6915" max="6917" width="11.42578125" style="21"/>
    <col min="6918" max="6918" width="26.42578125" style="21" customWidth="1"/>
    <col min="6919" max="6921" width="11.42578125" style="21"/>
    <col min="6922" max="6922" width="36.42578125" style="21" customWidth="1"/>
    <col min="6923" max="6925" width="11.42578125" style="21"/>
    <col min="6926" max="6926" width="27.42578125" style="21" customWidth="1"/>
    <col min="6927" max="6928" width="11.42578125" style="21"/>
    <col min="6929" max="6929" width="13.7109375" style="21" customWidth="1"/>
    <col min="6930" max="7165" width="11.42578125" style="21"/>
    <col min="7166" max="7166" width="62.140625" style="21" customWidth="1"/>
    <col min="7167" max="7167" width="12" style="21" bestFit="1" customWidth="1"/>
    <col min="7168" max="7168" width="7.7109375" style="21" customWidth="1"/>
    <col min="7169" max="7169" width="12" style="21" bestFit="1" customWidth="1"/>
    <col min="7170" max="7170" width="23.42578125" style="21" customWidth="1"/>
    <col min="7171" max="7173" width="11.42578125" style="21"/>
    <col min="7174" max="7174" width="26.42578125" style="21" customWidth="1"/>
    <col min="7175" max="7177" width="11.42578125" style="21"/>
    <col min="7178" max="7178" width="36.42578125" style="21" customWidth="1"/>
    <col min="7179" max="7181" width="11.42578125" style="21"/>
    <col min="7182" max="7182" width="27.42578125" style="21" customWidth="1"/>
    <col min="7183" max="7184" width="11.42578125" style="21"/>
    <col min="7185" max="7185" width="13.7109375" style="21" customWidth="1"/>
    <col min="7186" max="7421" width="11.42578125" style="21"/>
    <col min="7422" max="7422" width="62.140625" style="21" customWidth="1"/>
    <col min="7423" max="7423" width="12" style="21" bestFit="1" customWidth="1"/>
    <col min="7424" max="7424" width="7.7109375" style="21" customWidth="1"/>
    <col min="7425" max="7425" width="12" style="21" bestFit="1" customWidth="1"/>
    <col min="7426" max="7426" width="23.42578125" style="21" customWidth="1"/>
    <col min="7427" max="7429" width="11.42578125" style="21"/>
    <col min="7430" max="7430" width="26.42578125" style="21" customWidth="1"/>
    <col min="7431" max="7433" width="11.42578125" style="21"/>
    <col min="7434" max="7434" width="36.42578125" style="21" customWidth="1"/>
    <col min="7435" max="7437" width="11.42578125" style="21"/>
    <col min="7438" max="7438" width="27.42578125" style="21" customWidth="1"/>
    <col min="7439" max="7440" width="11.42578125" style="21"/>
    <col min="7441" max="7441" width="13.7109375" style="21" customWidth="1"/>
    <col min="7442" max="7677" width="11.42578125" style="21"/>
    <col min="7678" max="7678" width="62.140625" style="21" customWidth="1"/>
    <col min="7679" max="7679" width="12" style="21" bestFit="1" customWidth="1"/>
    <col min="7680" max="7680" width="7.7109375" style="21" customWidth="1"/>
    <col min="7681" max="7681" width="12" style="21" bestFit="1" customWidth="1"/>
    <col min="7682" max="7682" width="23.42578125" style="21" customWidth="1"/>
    <col min="7683" max="7685" width="11.42578125" style="21"/>
    <col min="7686" max="7686" width="26.42578125" style="21" customWidth="1"/>
    <col min="7687" max="7689" width="11.42578125" style="21"/>
    <col min="7690" max="7690" width="36.42578125" style="21" customWidth="1"/>
    <col min="7691" max="7693" width="11.42578125" style="21"/>
    <col min="7694" max="7694" width="27.42578125" style="21" customWidth="1"/>
    <col min="7695" max="7696" width="11.42578125" style="21"/>
    <col min="7697" max="7697" width="13.7109375" style="21" customWidth="1"/>
    <col min="7698" max="7933" width="11.42578125" style="21"/>
    <col min="7934" max="7934" width="62.140625" style="21" customWidth="1"/>
    <col min="7935" max="7935" width="12" style="21" bestFit="1" customWidth="1"/>
    <col min="7936" max="7936" width="7.7109375" style="21" customWidth="1"/>
    <col min="7937" max="7937" width="12" style="21" bestFit="1" customWidth="1"/>
    <col min="7938" max="7938" width="23.42578125" style="21" customWidth="1"/>
    <col min="7939" max="7941" width="11.42578125" style="21"/>
    <col min="7942" max="7942" width="26.42578125" style="21" customWidth="1"/>
    <col min="7943" max="7945" width="11.42578125" style="21"/>
    <col min="7946" max="7946" width="36.42578125" style="21" customWidth="1"/>
    <col min="7947" max="7949" width="11.42578125" style="21"/>
    <col min="7950" max="7950" width="27.42578125" style="21" customWidth="1"/>
    <col min="7951" max="7952" width="11.42578125" style="21"/>
    <col min="7953" max="7953" width="13.7109375" style="21" customWidth="1"/>
    <col min="7954" max="8189" width="11.42578125" style="21"/>
    <col min="8190" max="8190" width="62.140625" style="21" customWidth="1"/>
    <col min="8191" max="8191" width="12" style="21" bestFit="1" customWidth="1"/>
    <col min="8192" max="8192" width="7.7109375" style="21" customWidth="1"/>
    <col min="8193" max="8193" width="12" style="21" bestFit="1" customWidth="1"/>
    <col min="8194" max="8194" width="23.42578125" style="21" customWidth="1"/>
    <col min="8195" max="8197" width="11.42578125" style="21"/>
    <col min="8198" max="8198" width="26.42578125" style="21" customWidth="1"/>
    <col min="8199" max="8201" width="11.42578125" style="21"/>
    <col min="8202" max="8202" width="36.42578125" style="21" customWidth="1"/>
    <col min="8203" max="8205" width="11.42578125" style="21"/>
    <col min="8206" max="8206" width="27.42578125" style="21" customWidth="1"/>
    <col min="8207" max="8208" width="11.42578125" style="21"/>
    <col min="8209" max="8209" width="13.7109375" style="21" customWidth="1"/>
    <col min="8210" max="8445" width="11.42578125" style="21"/>
    <col min="8446" max="8446" width="62.140625" style="21" customWidth="1"/>
    <col min="8447" max="8447" width="12" style="21" bestFit="1" customWidth="1"/>
    <col min="8448" max="8448" width="7.7109375" style="21" customWidth="1"/>
    <col min="8449" max="8449" width="12" style="21" bestFit="1" customWidth="1"/>
    <col min="8450" max="8450" width="23.42578125" style="21" customWidth="1"/>
    <col min="8451" max="8453" width="11.42578125" style="21"/>
    <col min="8454" max="8454" width="26.42578125" style="21" customWidth="1"/>
    <col min="8455" max="8457" width="11.42578125" style="21"/>
    <col min="8458" max="8458" width="36.42578125" style="21" customWidth="1"/>
    <col min="8459" max="8461" width="11.42578125" style="21"/>
    <col min="8462" max="8462" width="27.42578125" style="21" customWidth="1"/>
    <col min="8463" max="8464" width="11.42578125" style="21"/>
    <col min="8465" max="8465" width="13.7109375" style="21" customWidth="1"/>
    <col min="8466" max="8701" width="11.42578125" style="21"/>
    <col min="8702" max="8702" width="62.140625" style="21" customWidth="1"/>
    <col min="8703" max="8703" width="12" style="21" bestFit="1" customWidth="1"/>
    <col min="8704" max="8704" width="7.7109375" style="21" customWidth="1"/>
    <col min="8705" max="8705" width="12" style="21" bestFit="1" customWidth="1"/>
    <col min="8706" max="8706" width="23.42578125" style="21" customWidth="1"/>
    <col min="8707" max="8709" width="11.42578125" style="21"/>
    <col min="8710" max="8710" width="26.42578125" style="21" customWidth="1"/>
    <col min="8711" max="8713" width="11.42578125" style="21"/>
    <col min="8714" max="8714" width="36.42578125" style="21" customWidth="1"/>
    <col min="8715" max="8717" width="11.42578125" style="21"/>
    <col min="8718" max="8718" width="27.42578125" style="21" customWidth="1"/>
    <col min="8719" max="8720" width="11.42578125" style="21"/>
    <col min="8721" max="8721" width="13.7109375" style="21" customWidth="1"/>
    <col min="8722" max="8957" width="11.42578125" style="21"/>
    <col min="8958" max="8958" width="62.140625" style="21" customWidth="1"/>
    <col min="8959" max="8959" width="12" style="21" bestFit="1" customWidth="1"/>
    <col min="8960" max="8960" width="7.7109375" style="21" customWidth="1"/>
    <col min="8961" max="8961" width="12" style="21" bestFit="1" customWidth="1"/>
    <col min="8962" max="8962" width="23.42578125" style="21" customWidth="1"/>
    <col min="8963" max="8965" width="11.42578125" style="21"/>
    <col min="8966" max="8966" width="26.42578125" style="21" customWidth="1"/>
    <col min="8967" max="8969" width="11.42578125" style="21"/>
    <col min="8970" max="8970" width="36.42578125" style="21" customWidth="1"/>
    <col min="8971" max="8973" width="11.42578125" style="21"/>
    <col min="8974" max="8974" width="27.42578125" style="21" customWidth="1"/>
    <col min="8975" max="8976" width="11.42578125" style="21"/>
    <col min="8977" max="8977" width="13.7109375" style="21" customWidth="1"/>
    <col min="8978" max="9213" width="11.42578125" style="21"/>
    <col min="9214" max="9214" width="62.140625" style="21" customWidth="1"/>
    <col min="9215" max="9215" width="12" style="21" bestFit="1" customWidth="1"/>
    <col min="9216" max="9216" width="7.7109375" style="21" customWidth="1"/>
    <col min="9217" max="9217" width="12" style="21" bestFit="1" customWidth="1"/>
    <col min="9218" max="9218" width="23.42578125" style="21" customWidth="1"/>
    <col min="9219" max="9221" width="11.42578125" style="21"/>
    <col min="9222" max="9222" width="26.42578125" style="21" customWidth="1"/>
    <col min="9223" max="9225" width="11.42578125" style="21"/>
    <col min="9226" max="9226" width="36.42578125" style="21" customWidth="1"/>
    <col min="9227" max="9229" width="11.42578125" style="21"/>
    <col min="9230" max="9230" width="27.42578125" style="21" customWidth="1"/>
    <col min="9231" max="9232" width="11.42578125" style="21"/>
    <col min="9233" max="9233" width="13.7109375" style="21" customWidth="1"/>
    <col min="9234" max="9469" width="11.42578125" style="21"/>
    <col min="9470" max="9470" width="62.140625" style="21" customWidth="1"/>
    <col min="9471" max="9471" width="12" style="21" bestFit="1" customWidth="1"/>
    <col min="9472" max="9472" width="7.7109375" style="21" customWidth="1"/>
    <col min="9473" max="9473" width="12" style="21" bestFit="1" customWidth="1"/>
    <col min="9474" max="9474" width="23.42578125" style="21" customWidth="1"/>
    <col min="9475" max="9477" width="11.42578125" style="21"/>
    <col min="9478" max="9478" width="26.42578125" style="21" customWidth="1"/>
    <col min="9479" max="9481" width="11.42578125" style="21"/>
    <col min="9482" max="9482" width="36.42578125" style="21" customWidth="1"/>
    <col min="9483" max="9485" width="11.42578125" style="21"/>
    <col min="9486" max="9486" width="27.42578125" style="21" customWidth="1"/>
    <col min="9487" max="9488" width="11.42578125" style="21"/>
    <col min="9489" max="9489" width="13.7109375" style="21" customWidth="1"/>
    <col min="9490" max="9725" width="11.42578125" style="21"/>
    <col min="9726" max="9726" width="62.140625" style="21" customWidth="1"/>
    <col min="9727" max="9727" width="12" style="21" bestFit="1" customWidth="1"/>
    <col min="9728" max="9728" width="7.7109375" style="21" customWidth="1"/>
    <col min="9729" max="9729" width="12" style="21" bestFit="1" customWidth="1"/>
    <col min="9730" max="9730" width="23.42578125" style="21" customWidth="1"/>
    <col min="9731" max="9733" width="11.42578125" style="21"/>
    <col min="9734" max="9734" width="26.42578125" style="21" customWidth="1"/>
    <col min="9735" max="9737" width="11.42578125" style="21"/>
    <col min="9738" max="9738" width="36.42578125" style="21" customWidth="1"/>
    <col min="9739" max="9741" width="11.42578125" style="21"/>
    <col min="9742" max="9742" width="27.42578125" style="21" customWidth="1"/>
    <col min="9743" max="9744" width="11.42578125" style="21"/>
    <col min="9745" max="9745" width="13.7109375" style="21" customWidth="1"/>
    <col min="9746" max="9981" width="11.42578125" style="21"/>
    <col min="9982" max="9982" width="62.140625" style="21" customWidth="1"/>
    <col min="9983" max="9983" width="12" style="21" bestFit="1" customWidth="1"/>
    <col min="9984" max="9984" width="7.7109375" style="21" customWidth="1"/>
    <col min="9985" max="9985" width="12" style="21" bestFit="1" customWidth="1"/>
    <col min="9986" max="9986" width="23.42578125" style="21" customWidth="1"/>
    <col min="9987" max="9989" width="11.42578125" style="21"/>
    <col min="9990" max="9990" width="26.42578125" style="21" customWidth="1"/>
    <col min="9991" max="9993" width="11.42578125" style="21"/>
    <col min="9994" max="9994" width="36.42578125" style="21" customWidth="1"/>
    <col min="9995" max="9997" width="11.42578125" style="21"/>
    <col min="9998" max="9998" width="27.42578125" style="21" customWidth="1"/>
    <col min="9999" max="10000" width="11.42578125" style="21"/>
    <col min="10001" max="10001" width="13.7109375" style="21" customWidth="1"/>
    <col min="10002" max="10237" width="11.42578125" style="21"/>
    <col min="10238" max="10238" width="62.140625" style="21" customWidth="1"/>
    <col min="10239" max="10239" width="12" style="21" bestFit="1" customWidth="1"/>
    <col min="10240" max="10240" width="7.7109375" style="21" customWidth="1"/>
    <col min="10241" max="10241" width="12" style="21" bestFit="1" customWidth="1"/>
    <col min="10242" max="10242" width="23.42578125" style="21" customWidth="1"/>
    <col min="10243" max="10245" width="11.42578125" style="21"/>
    <col min="10246" max="10246" width="26.42578125" style="21" customWidth="1"/>
    <col min="10247" max="10249" width="11.42578125" style="21"/>
    <col min="10250" max="10250" width="36.42578125" style="21" customWidth="1"/>
    <col min="10251" max="10253" width="11.42578125" style="21"/>
    <col min="10254" max="10254" width="27.42578125" style="21" customWidth="1"/>
    <col min="10255" max="10256" width="11.42578125" style="21"/>
    <col min="10257" max="10257" width="13.7109375" style="21" customWidth="1"/>
    <col min="10258" max="10493" width="11.42578125" style="21"/>
    <col min="10494" max="10494" width="62.140625" style="21" customWidth="1"/>
    <col min="10495" max="10495" width="12" style="21" bestFit="1" customWidth="1"/>
    <col min="10496" max="10496" width="7.7109375" style="21" customWidth="1"/>
    <col min="10497" max="10497" width="12" style="21" bestFit="1" customWidth="1"/>
    <col min="10498" max="10498" width="23.42578125" style="21" customWidth="1"/>
    <col min="10499" max="10501" width="11.42578125" style="21"/>
    <col min="10502" max="10502" width="26.42578125" style="21" customWidth="1"/>
    <col min="10503" max="10505" width="11.42578125" style="21"/>
    <col min="10506" max="10506" width="36.42578125" style="21" customWidth="1"/>
    <col min="10507" max="10509" width="11.42578125" style="21"/>
    <col min="10510" max="10510" width="27.42578125" style="21" customWidth="1"/>
    <col min="10511" max="10512" width="11.42578125" style="21"/>
    <col min="10513" max="10513" width="13.7109375" style="21" customWidth="1"/>
    <col min="10514" max="10749" width="11.42578125" style="21"/>
    <col min="10750" max="10750" width="62.140625" style="21" customWidth="1"/>
    <col min="10751" max="10751" width="12" style="21" bestFit="1" customWidth="1"/>
    <col min="10752" max="10752" width="7.7109375" style="21" customWidth="1"/>
    <col min="10753" max="10753" width="12" style="21" bestFit="1" customWidth="1"/>
    <col min="10754" max="10754" width="23.42578125" style="21" customWidth="1"/>
    <col min="10755" max="10757" width="11.42578125" style="21"/>
    <col min="10758" max="10758" width="26.42578125" style="21" customWidth="1"/>
    <col min="10759" max="10761" width="11.42578125" style="21"/>
    <col min="10762" max="10762" width="36.42578125" style="21" customWidth="1"/>
    <col min="10763" max="10765" width="11.42578125" style="21"/>
    <col min="10766" max="10766" width="27.42578125" style="21" customWidth="1"/>
    <col min="10767" max="10768" width="11.42578125" style="21"/>
    <col min="10769" max="10769" width="13.7109375" style="21" customWidth="1"/>
    <col min="10770" max="11005" width="11.42578125" style="21"/>
    <col min="11006" max="11006" width="62.140625" style="21" customWidth="1"/>
    <col min="11007" max="11007" width="12" style="21" bestFit="1" customWidth="1"/>
    <col min="11008" max="11008" width="7.7109375" style="21" customWidth="1"/>
    <col min="11009" max="11009" width="12" style="21" bestFit="1" customWidth="1"/>
    <col min="11010" max="11010" width="23.42578125" style="21" customWidth="1"/>
    <col min="11011" max="11013" width="11.42578125" style="21"/>
    <col min="11014" max="11014" width="26.42578125" style="21" customWidth="1"/>
    <col min="11015" max="11017" width="11.42578125" style="21"/>
    <col min="11018" max="11018" width="36.42578125" style="21" customWidth="1"/>
    <col min="11019" max="11021" width="11.42578125" style="21"/>
    <col min="11022" max="11022" width="27.42578125" style="21" customWidth="1"/>
    <col min="11023" max="11024" width="11.42578125" style="21"/>
    <col min="11025" max="11025" width="13.7109375" style="21" customWidth="1"/>
    <col min="11026" max="11261" width="11.42578125" style="21"/>
    <col min="11262" max="11262" width="62.140625" style="21" customWidth="1"/>
    <col min="11263" max="11263" width="12" style="21" bestFit="1" customWidth="1"/>
    <col min="11264" max="11264" width="7.7109375" style="21" customWidth="1"/>
    <col min="11265" max="11265" width="12" style="21" bestFit="1" customWidth="1"/>
    <col min="11266" max="11266" width="23.42578125" style="21" customWidth="1"/>
    <col min="11267" max="11269" width="11.42578125" style="21"/>
    <col min="11270" max="11270" width="26.42578125" style="21" customWidth="1"/>
    <col min="11271" max="11273" width="11.42578125" style="21"/>
    <col min="11274" max="11274" width="36.42578125" style="21" customWidth="1"/>
    <col min="11275" max="11277" width="11.42578125" style="21"/>
    <col min="11278" max="11278" width="27.42578125" style="21" customWidth="1"/>
    <col min="11279" max="11280" width="11.42578125" style="21"/>
    <col min="11281" max="11281" width="13.7109375" style="21" customWidth="1"/>
    <col min="11282" max="11517" width="11.42578125" style="21"/>
    <col min="11518" max="11518" width="62.140625" style="21" customWidth="1"/>
    <col min="11519" max="11519" width="12" style="21" bestFit="1" customWidth="1"/>
    <col min="11520" max="11520" width="7.7109375" style="21" customWidth="1"/>
    <col min="11521" max="11521" width="12" style="21" bestFit="1" customWidth="1"/>
    <col min="11522" max="11522" width="23.42578125" style="21" customWidth="1"/>
    <col min="11523" max="11525" width="11.42578125" style="21"/>
    <col min="11526" max="11526" width="26.42578125" style="21" customWidth="1"/>
    <col min="11527" max="11529" width="11.42578125" style="21"/>
    <col min="11530" max="11530" width="36.42578125" style="21" customWidth="1"/>
    <col min="11531" max="11533" width="11.42578125" style="21"/>
    <col min="11534" max="11534" width="27.42578125" style="21" customWidth="1"/>
    <col min="11535" max="11536" width="11.42578125" style="21"/>
    <col min="11537" max="11537" width="13.7109375" style="21" customWidth="1"/>
    <col min="11538" max="11773" width="11.42578125" style="21"/>
    <col min="11774" max="11774" width="62.140625" style="21" customWidth="1"/>
    <col min="11775" max="11775" width="12" style="21" bestFit="1" customWidth="1"/>
    <col min="11776" max="11776" width="7.7109375" style="21" customWidth="1"/>
    <col min="11777" max="11777" width="12" style="21" bestFit="1" customWidth="1"/>
    <col min="11778" max="11778" width="23.42578125" style="21" customWidth="1"/>
    <col min="11779" max="11781" width="11.42578125" style="21"/>
    <col min="11782" max="11782" width="26.42578125" style="21" customWidth="1"/>
    <col min="11783" max="11785" width="11.42578125" style="21"/>
    <col min="11786" max="11786" width="36.42578125" style="21" customWidth="1"/>
    <col min="11787" max="11789" width="11.42578125" style="21"/>
    <col min="11790" max="11790" width="27.42578125" style="21" customWidth="1"/>
    <col min="11791" max="11792" width="11.42578125" style="21"/>
    <col min="11793" max="11793" width="13.7109375" style="21" customWidth="1"/>
    <col min="11794" max="12029" width="11.42578125" style="21"/>
    <col min="12030" max="12030" width="62.140625" style="21" customWidth="1"/>
    <col min="12031" max="12031" width="12" style="21" bestFit="1" customWidth="1"/>
    <col min="12032" max="12032" width="7.7109375" style="21" customWidth="1"/>
    <col min="12033" max="12033" width="12" style="21" bestFit="1" customWidth="1"/>
    <col min="12034" max="12034" width="23.42578125" style="21" customWidth="1"/>
    <col min="12035" max="12037" width="11.42578125" style="21"/>
    <col min="12038" max="12038" width="26.42578125" style="21" customWidth="1"/>
    <col min="12039" max="12041" width="11.42578125" style="21"/>
    <col min="12042" max="12042" width="36.42578125" style="21" customWidth="1"/>
    <col min="12043" max="12045" width="11.42578125" style="21"/>
    <col min="12046" max="12046" width="27.42578125" style="21" customWidth="1"/>
    <col min="12047" max="12048" width="11.42578125" style="21"/>
    <col min="12049" max="12049" width="13.7109375" style="21" customWidth="1"/>
    <col min="12050" max="12285" width="11.42578125" style="21"/>
    <col min="12286" max="12286" width="62.140625" style="21" customWidth="1"/>
    <col min="12287" max="12287" width="12" style="21" bestFit="1" customWidth="1"/>
    <col min="12288" max="12288" width="7.7109375" style="21" customWidth="1"/>
    <col min="12289" max="12289" width="12" style="21" bestFit="1" customWidth="1"/>
    <col min="12290" max="12290" width="23.42578125" style="21" customWidth="1"/>
    <col min="12291" max="12293" width="11.42578125" style="21"/>
    <col min="12294" max="12294" width="26.42578125" style="21" customWidth="1"/>
    <col min="12295" max="12297" width="11.42578125" style="21"/>
    <col min="12298" max="12298" width="36.42578125" style="21" customWidth="1"/>
    <col min="12299" max="12301" width="11.42578125" style="21"/>
    <col min="12302" max="12302" width="27.42578125" style="21" customWidth="1"/>
    <col min="12303" max="12304" width="11.42578125" style="21"/>
    <col min="12305" max="12305" width="13.7109375" style="21" customWidth="1"/>
    <col min="12306" max="12541" width="11.42578125" style="21"/>
    <col min="12542" max="12542" width="62.140625" style="21" customWidth="1"/>
    <col min="12543" max="12543" width="12" style="21" bestFit="1" customWidth="1"/>
    <col min="12544" max="12544" width="7.7109375" style="21" customWidth="1"/>
    <col min="12545" max="12545" width="12" style="21" bestFit="1" customWidth="1"/>
    <col min="12546" max="12546" width="23.42578125" style="21" customWidth="1"/>
    <col min="12547" max="12549" width="11.42578125" style="21"/>
    <col min="12550" max="12550" width="26.42578125" style="21" customWidth="1"/>
    <col min="12551" max="12553" width="11.42578125" style="21"/>
    <col min="12554" max="12554" width="36.42578125" style="21" customWidth="1"/>
    <col min="12555" max="12557" width="11.42578125" style="21"/>
    <col min="12558" max="12558" width="27.42578125" style="21" customWidth="1"/>
    <col min="12559" max="12560" width="11.42578125" style="21"/>
    <col min="12561" max="12561" width="13.7109375" style="21" customWidth="1"/>
    <col min="12562" max="12797" width="11.42578125" style="21"/>
    <col min="12798" max="12798" width="62.140625" style="21" customWidth="1"/>
    <col min="12799" max="12799" width="12" style="21" bestFit="1" customWidth="1"/>
    <col min="12800" max="12800" width="7.7109375" style="21" customWidth="1"/>
    <col min="12801" max="12801" width="12" style="21" bestFit="1" customWidth="1"/>
    <col min="12802" max="12802" width="23.42578125" style="21" customWidth="1"/>
    <col min="12803" max="12805" width="11.42578125" style="21"/>
    <col min="12806" max="12806" width="26.42578125" style="21" customWidth="1"/>
    <col min="12807" max="12809" width="11.42578125" style="21"/>
    <col min="12810" max="12810" width="36.42578125" style="21" customWidth="1"/>
    <col min="12811" max="12813" width="11.42578125" style="21"/>
    <col min="12814" max="12814" width="27.42578125" style="21" customWidth="1"/>
    <col min="12815" max="12816" width="11.42578125" style="21"/>
    <col min="12817" max="12817" width="13.7109375" style="21" customWidth="1"/>
    <col min="12818" max="13053" width="11.42578125" style="21"/>
    <col min="13054" max="13054" width="62.140625" style="21" customWidth="1"/>
    <col min="13055" max="13055" width="12" style="21" bestFit="1" customWidth="1"/>
    <col min="13056" max="13056" width="7.7109375" style="21" customWidth="1"/>
    <col min="13057" max="13057" width="12" style="21" bestFit="1" customWidth="1"/>
    <col min="13058" max="13058" width="23.42578125" style="21" customWidth="1"/>
    <col min="13059" max="13061" width="11.42578125" style="21"/>
    <col min="13062" max="13062" width="26.42578125" style="21" customWidth="1"/>
    <col min="13063" max="13065" width="11.42578125" style="21"/>
    <col min="13066" max="13066" width="36.42578125" style="21" customWidth="1"/>
    <col min="13067" max="13069" width="11.42578125" style="21"/>
    <col min="13070" max="13070" width="27.42578125" style="21" customWidth="1"/>
    <col min="13071" max="13072" width="11.42578125" style="21"/>
    <col min="13073" max="13073" width="13.7109375" style="21" customWidth="1"/>
    <col min="13074" max="13309" width="11.42578125" style="21"/>
    <col min="13310" max="13310" width="62.140625" style="21" customWidth="1"/>
    <col min="13311" max="13311" width="12" style="21" bestFit="1" customWidth="1"/>
    <col min="13312" max="13312" width="7.7109375" style="21" customWidth="1"/>
    <col min="13313" max="13313" width="12" style="21" bestFit="1" customWidth="1"/>
    <col min="13314" max="13314" width="23.42578125" style="21" customWidth="1"/>
    <col min="13315" max="13317" width="11.42578125" style="21"/>
    <col min="13318" max="13318" width="26.42578125" style="21" customWidth="1"/>
    <col min="13319" max="13321" width="11.42578125" style="21"/>
    <col min="13322" max="13322" width="36.42578125" style="21" customWidth="1"/>
    <col min="13323" max="13325" width="11.42578125" style="21"/>
    <col min="13326" max="13326" width="27.42578125" style="21" customWidth="1"/>
    <col min="13327" max="13328" width="11.42578125" style="21"/>
    <col min="13329" max="13329" width="13.7109375" style="21" customWidth="1"/>
    <col min="13330" max="13565" width="11.42578125" style="21"/>
    <col min="13566" max="13566" width="62.140625" style="21" customWidth="1"/>
    <col min="13567" max="13567" width="12" style="21" bestFit="1" customWidth="1"/>
    <col min="13568" max="13568" width="7.7109375" style="21" customWidth="1"/>
    <col min="13569" max="13569" width="12" style="21" bestFit="1" customWidth="1"/>
    <col min="13570" max="13570" width="23.42578125" style="21" customWidth="1"/>
    <col min="13571" max="13573" width="11.42578125" style="21"/>
    <col min="13574" max="13574" width="26.42578125" style="21" customWidth="1"/>
    <col min="13575" max="13577" width="11.42578125" style="21"/>
    <col min="13578" max="13578" width="36.42578125" style="21" customWidth="1"/>
    <col min="13579" max="13581" width="11.42578125" style="21"/>
    <col min="13582" max="13582" width="27.42578125" style="21" customWidth="1"/>
    <col min="13583" max="13584" width="11.42578125" style="21"/>
    <col min="13585" max="13585" width="13.7109375" style="21" customWidth="1"/>
    <col min="13586" max="13821" width="11.42578125" style="21"/>
    <col min="13822" max="13822" width="62.140625" style="21" customWidth="1"/>
    <col min="13823" max="13823" width="12" style="21" bestFit="1" customWidth="1"/>
    <col min="13824" max="13824" width="7.7109375" style="21" customWidth="1"/>
    <col min="13825" max="13825" width="12" style="21" bestFit="1" customWidth="1"/>
    <col min="13826" max="13826" width="23.42578125" style="21" customWidth="1"/>
    <col min="13827" max="13829" width="11.42578125" style="21"/>
    <col min="13830" max="13830" width="26.42578125" style="21" customWidth="1"/>
    <col min="13831" max="13833" width="11.42578125" style="21"/>
    <col min="13834" max="13834" width="36.42578125" style="21" customWidth="1"/>
    <col min="13835" max="13837" width="11.42578125" style="21"/>
    <col min="13838" max="13838" width="27.42578125" style="21" customWidth="1"/>
    <col min="13839" max="13840" width="11.42578125" style="21"/>
    <col min="13841" max="13841" width="13.7109375" style="21" customWidth="1"/>
    <col min="13842" max="14077" width="11.42578125" style="21"/>
    <col min="14078" max="14078" width="62.140625" style="21" customWidth="1"/>
    <col min="14079" max="14079" width="12" style="21" bestFit="1" customWidth="1"/>
    <col min="14080" max="14080" width="7.7109375" style="21" customWidth="1"/>
    <col min="14081" max="14081" width="12" style="21" bestFit="1" customWidth="1"/>
    <col min="14082" max="14082" width="23.42578125" style="21" customWidth="1"/>
    <col min="14083" max="14085" width="11.42578125" style="21"/>
    <col min="14086" max="14086" width="26.42578125" style="21" customWidth="1"/>
    <col min="14087" max="14089" width="11.42578125" style="21"/>
    <col min="14090" max="14090" width="36.42578125" style="21" customWidth="1"/>
    <col min="14091" max="14093" width="11.42578125" style="21"/>
    <col min="14094" max="14094" width="27.42578125" style="21" customWidth="1"/>
    <col min="14095" max="14096" width="11.42578125" style="21"/>
    <col min="14097" max="14097" width="13.7109375" style="21" customWidth="1"/>
    <col min="14098" max="14333" width="11.42578125" style="21"/>
    <col min="14334" max="14334" width="62.140625" style="21" customWidth="1"/>
    <col min="14335" max="14335" width="12" style="21" bestFit="1" customWidth="1"/>
    <col min="14336" max="14336" width="7.7109375" style="21" customWidth="1"/>
    <col min="14337" max="14337" width="12" style="21" bestFit="1" customWidth="1"/>
    <col min="14338" max="14338" width="23.42578125" style="21" customWidth="1"/>
    <col min="14339" max="14341" width="11.42578125" style="21"/>
    <col min="14342" max="14342" width="26.42578125" style="21" customWidth="1"/>
    <col min="14343" max="14345" width="11.42578125" style="21"/>
    <col min="14346" max="14346" width="36.42578125" style="21" customWidth="1"/>
    <col min="14347" max="14349" width="11.42578125" style="21"/>
    <col min="14350" max="14350" width="27.42578125" style="21" customWidth="1"/>
    <col min="14351" max="14352" width="11.42578125" style="21"/>
    <col min="14353" max="14353" width="13.7109375" style="21" customWidth="1"/>
    <col min="14354" max="14589" width="11.42578125" style="21"/>
    <col min="14590" max="14590" width="62.140625" style="21" customWidth="1"/>
    <col min="14591" max="14591" width="12" style="21" bestFit="1" customWidth="1"/>
    <col min="14592" max="14592" width="7.7109375" style="21" customWidth="1"/>
    <col min="14593" max="14593" width="12" style="21" bestFit="1" customWidth="1"/>
    <col min="14594" max="14594" width="23.42578125" style="21" customWidth="1"/>
    <col min="14595" max="14597" width="11.42578125" style="21"/>
    <col min="14598" max="14598" width="26.42578125" style="21" customWidth="1"/>
    <col min="14599" max="14601" width="11.42578125" style="21"/>
    <col min="14602" max="14602" width="36.42578125" style="21" customWidth="1"/>
    <col min="14603" max="14605" width="11.42578125" style="21"/>
    <col min="14606" max="14606" width="27.42578125" style="21" customWidth="1"/>
    <col min="14607" max="14608" width="11.42578125" style="21"/>
    <col min="14609" max="14609" width="13.7109375" style="21" customWidth="1"/>
    <col min="14610" max="14845" width="11.42578125" style="21"/>
    <col min="14846" max="14846" width="62.140625" style="21" customWidth="1"/>
    <col min="14847" max="14847" width="12" style="21" bestFit="1" customWidth="1"/>
    <col min="14848" max="14848" width="7.7109375" style="21" customWidth="1"/>
    <col min="14849" max="14849" width="12" style="21" bestFit="1" customWidth="1"/>
    <col min="14850" max="14850" width="23.42578125" style="21" customWidth="1"/>
    <col min="14851" max="14853" width="11.42578125" style="21"/>
    <col min="14854" max="14854" width="26.42578125" style="21" customWidth="1"/>
    <col min="14855" max="14857" width="11.42578125" style="21"/>
    <col min="14858" max="14858" width="36.42578125" style="21" customWidth="1"/>
    <col min="14859" max="14861" width="11.42578125" style="21"/>
    <col min="14862" max="14862" width="27.42578125" style="21" customWidth="1"/>
    <col min="14863" max="14864" width="11.42578125" style="21"/>
    <col min="14865" max="14865" width="13.7109375" style="21" customWidth="1"/>
    <col min="14866" max="15101" width="11.42578125" style="21"/>
    <col min="15102" max="15102" width="62.140625" style="21" customWidth="1"/>
    <col min="15103" max="15103" width="12" style="21" bestFit="1" customWidth="1"/>
    <col min="15104" max="15104" width="7.7109375" style="21" customWidth="1"/>
    <col min="15105" max="15105" width="12" style="21" bestFit="1" customWidth="1"/>
    <col min="15106" max="15106" width="23.42578125" style="21" customWidth="1"/>
    <col min="15107" max="15109" width="11.42578125" style="21"/>
    <col min="15110" max="15110" width="26.42578125" style="21" customWidth="1"/>
    <col min="15111" max="15113" width="11.42578125" style="21"/>
    <col min="15114" max="15114" width="36.42578125" style="21" customWidth="1"/>
    <col min="15115" max="15117" width="11.42578125" style="21"/>
    <col min="15118" max="15118" width="27.42578125" style="21" customWidth="1"/>
    <col min="15119" max="15120" width="11.42578125" style="21"/>
    <col min="15121" max="15121" width="13.7109375" style="21" customWidth="1"/>
    <col min="15122" max="15357" width="11.42578125" style="21"/>
    <col min="15358" max="15358" width="62.140625" style="21" customWidth="1"/>
    <col min="15359" max="15359" width="12" style="21" bestFit="1" customWidth="1"/>
    <col min="15360" max="15360" width="7.7109375" style="21" customWidth="1"/>
    <col min="15361" max="15361" width="12" style="21" bestFit="1" customWidth="1"/>
    <col min="15362" max="15362" width="23.42578125" style="21" customWidth="1"/>
    <col min="15363" max="15365" width="11.42578125" style="21"/>
    <col min="15366" max="15366" width="26.42578125" style="21" customWidth="1"/>
    <col min="15367" max="15369" width="11.42578125" style="21"/>
    <col min="15370" max="15370" width="36.42578125" style="21" customWidth="1"/>
    <col min="15371" max="15373" width="11.42578125" style="21"/>
    <col min="15374" max="15374" width="27.42578125" style="21" customWidth="1"/>
    <col min="15375" max="15376" width="11.42578125" style="21"/>
    <col min="15377" max="15377" width="13.7109375" style="21" customWidth="1"/>
    <col min="15378" max="15613" width="11.42578125" style="21"/>
    <col min="15614" max="15614" width="62.140625" style="21" customWidth="1"/>
    <col min="15615" max="15615" width="12" style="21" bestFit="1" customWidth="1"/>
    <col min="15616" max="15616" width="7.7109375" style="21" customWidth="1"/>
    <col min="15617" max="15617" width="12" style="21" bestFit="1" customWidth="1"/>
    <col min="15618" max="15618" width="23.42578125" style="21" customWidth="1"/>
    <col min="15619" max="15621" width="11.42578125" style="21"/>
    <col min="15622" max="15622" width="26.42578125" style="21" customWidth="1"/>
    <col min="15623" max="15625" width="11.42578125" style="21"/>
    <col min="15626" max="15626" width="36.42578125" style="21" customWidth="1"/>
    <col min="15627" max="15629" width="11.42578125" style="21"/>
    <col min="15630" max="15630" width="27.42578125" style="21" customWidth="1"/>
    <col min="15631" max="15632" width="11.42578125" style="21"/>
    <col min="15633" max="15633" width="13.7109375" style="21" customWidth="1"/>
    <col min="15634" max="15869" width="11.42578125" style="21"/>
    <col min="15870" max="15870" width="62.140625" style="21" customWidth="1"/>
    <col min="15871" max="15871" width="12" style="21" bestFit="1" customWidth="1"/>
    <col min="15872" max="15872" width="7.7109375" style="21" customWidth="1"/>
    <col min="15873" max="15873" width="12" style="21" bestFit="1" customWidth="1"/>
    <col min="15874" max="15874" width="23.42578125" style="21" customWidth="1"/>
    <col min="15875" max="15877" width="11.42578125" style="21"/>
    <col min="15878" max="15878" width="26.42578125" style="21" customWidth="1"/>
    <col min="15879" max="15881" width="11.42578125" style="21"/>
    <col min="15882" max="15882" width="36.42578125" style="21" customWidth="1"/>
    <col min="15883" max="15885" width="11.42578125" style="21"/>
    <col min="15886" max="15886" width="27.42578125" style="21" customWidth="1"/>
    <col min="15887" max="15888" width="11.42578125" style="21"/>
    <col min="15889" max="15889" width="13.7109375" style="21" customWidth="1"/>
    <col min="15890" max="16125" width="11.42578125" style="21"/>
    <col min="16126" max="16126" width="62.140625" style="21" customWidth="1"/>
    <col min="16127" max="16127" width="12" style="21" bestFit="1" customWidth="1"/>
    <col min="16128" max="16128" width="7.7109375" style="21" customWidth="1"/>
    <col min="16129" max="16129" width="12" style="21" bestFit="1" customWidth="1"/>
    <col min="16130" max="16130" width="23.42578125" style="21" customWidth="1"/>
    <col min="16131" max="16133" width="11.42578125" style="21"/>
    <col min="16134" max="16134" width="26.42578125" style="21" customWidth="1"/>
    <col min="16135" max="16137" width="11.42578125" style="21"/>
    <col min="16138" max="16138" width="36.42578125" style="21" customWidth="1"/>
    <col min="16139" max="16141" width="11.42578125" style="21"/>
    <col min="16142" max="16142" width="27.42578125" style="21" customWidth="1"/>
    <col min="16143" max="16144" width="11.42578125" style="21"/>
    <col min="16145" max="16145" width="13.7109375" style="21" customWidth="1"/>
    <col min="16146" max="16384" width="11.42578125" style="21"/>
  </cols>
  <sheetData>
    <row r="3" spans="1:3" x14ac:dyDescent="0.2">
      <c r="A3" s="223" t="s">
        <v>35</v>
      </c>
      <c r="B3" s="223"/>
      <c r="C3" s="223"/>
    </row>
    <row r="4" spans="1:3" x14ac:dyDescent="0.2">
      <c r="A4" s="223" t="s">
        <v>1</v>
      </c>
      <c r="B4" s="223"/>
      <c r="C4" s="223"/>
    </row>
    <row r="5" spans="1:3" x14ac:dyDescent="0.2">
      <c r="A5" s="224" t="s">
        <v>56</v>
      </c>
      <c r="B5" s="224"/>
      <c r="C5" s="224"/>
    </row>
    <row r="6" spans="1:3" ht="13.5" thickBot="1" x14ac:dyDescent="0.25">
      <c r="A6" s="82"/>
      <c r="B6" s="85"/>
      <c r="C6" s="82"/>
    </row>
    <row r="7" spans="1:3" x14ac:dyDescent="0.2">
      <c r="A7" s="234" t="s">
        <v>3</v>
      </c>
      <c r="B7" s="86" t="s">
        <v>11</v>
      </c>
      <c r="C7" s="236" t="s">
        <v>12</v>
      </c>
    </row>
    <row r="8" spans="1:3" ht="23.25" thickBot="1" x14ac:dyDescent="0.25">
      <c r="A8" s="235"/>
      <c r="B8" s="87" t="s">
        <v>57</v>
      </c>
      <c r="C8" s="237"/>
    </row>
    <row r="9" spans="1:3" x14ac:dyDescent="0.2">
      <c r="A9" s="88" t="s">
        <v>14</v>
      </c>
      <c r="B9" s="89">
        <v>18975284395.380001</v>
      </c>
      <c r="C9" s="90">
        <v>100</v>
      </c>
    </row>
    <row r="10" spans="1:3" x14ac:dyDescent="0.2">
      <c r="A10" s="83"/>
      <c r="B10" s="91"/>
      <c r="C10" s="92"/>
    </row>
    <row r="11" spans="1:3" x14ac:dyDescent="0.2">
      <c r="A11" s="93" t="s">
        <v>36</v>
      </c>
      <c r="B11" s="94">
        <v>1279671185.4299998</v>
      </c>
      <c r="C11" s="95">
        <v>6.7438840903041601</v>
      </c>
    </row>
    <row r="12" spans="1:3" x14ac:dyDescent="0.2">
      <c r="A12" s="93" t="s">
        <v>48</v>
      </c>
      <c r="B12" s="94">
        <v>4610068511</v>
      </c>
      <c r="C12" s="95">
        <v>24.295122091147338</v>
      </c>
    </row>
    <row r="13" spans="1:3" x14ac:dyDescent="0.2">
      <c r="A13" s="93" t="s">
        <v>58</v>
      </c>
      <c r="B13" s="94">
        <v>11112631172</v>
      </c>
      <c r="C13" s="95">
        <v>58.563713409774472</v>
      </c>
    </row>
    <row r="14" spans="1:3" x14ac:dyDescent="0.2">
      <c r="A14" s="93" t="s">
        <v>51</v>
      </c>
      <c r="B14" s="94">
        <v>1356452742</v>
      </c>
      <c r="C14" s="95">
        <v>7.1485239100303639</v>
      </c>
    </row>
    <row r="15" spans="1:3" x14ac:dyDescent="0.2">
      <c r="A15" s="93" t="s">
        <v>59</v>
      </c>
      <c r="B15" s="94">
        <v>607477116</v>
      </c>
      <c r="C15" s="95">
        <v>3.2014124444316905</v>
      </c>
    </row>
    <row r="16" spans="1:3" x14ac:dyDescent="0.2">
      <c r="A16" s="96" t="s">
        <v>53</v>
      </c>
      <c r="B16" s="94">
        <v>8983668.9499999993</v>
      </c>
      <c r="C16" s="95">
        <v>4.7344054311972757E-2</v>
      </c>
    </row>
    <row r="17" spans="1:3" x14ac:dyDescent="0.2">
      <c r="A17" s="96" t="s">
        <v>54</v>
      </c>
      <c r="B17" s="94">
        <v>0</v>
      </c>
      <c r="C17" s="95">
        <v>0</v>
      </c>
    </row>
    <row r="18" spans="1:3" ht="8.25" customHeight="1" thickBot="1" x14ac:dyDescent="0.25">
      <c r="A18" s="97"/>
      <c r="B18" s="98"/>
      <c r="C18" s="99"/>
    </row>
    <row r="21" spans="1:3" x14ac:dyDescent="0.2">
      <c r="A21" s="100"/>
    </row>
    <row r="26" spans="1:3" x14ac:dyDescent="0.2">
      <c r="B26" s="80"/>
    </row>
  </sheetData>
  <mergeCells count="5">
    <mergeCell ref="A3:C3"/>
    <mergeCell ref="A4:C4"/>
    <mergeCell ref="A5:C5"/>
    <mergeCell ref="A7:A8"/>
    <mergeCell ref="C7:C8"/>
  </mergeCells>
  <pageMargins left="0.75" right="0.75" top="1" bottom="1" header="0" footer="0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4"/>
  <sheetViews>
    <sheetView showGridLines="0" workbookViewId="0">
      <selection activeCell="D35" sqref="D35"/>
    </sheetView>
  </sheetViews>
  <sheetFormatPr baseColWidth="10" defaultRowHeight="12.75" x14ac:dyDescent="0.2"/>
  <cols>
    <col min="1" max="1" width="35" style="1" customWidth="1"/>
    <col min="2" max="2" width="12.28515625" style="1" customWidth="1"/>
    <col min="3" max="3" width="10.7109375" style="1" customWidth="1"/>
    <col min="4" max="4" width="12.42578125" style="1" customWidth="1"/>
    <col min="5" max="5" width="10.7109375" style="1" customWidth="1"/>
    <col min="6" max="6" width="10.140625" style="1" customWidth="1"/>
    <col min="7" max="7" width="8.5703125" style="1" customWidth="1"/>
    <col min="8" max="11" width="11.42578125" style="1"/>
    <col min="12" max="12" width="39.28515625" style="1" customWidth="1"/>
    <col min="13" max="235" width="11.42578125" style="1"/>
    <col min="236" max="236" width="35" style="1" customWidth="1"/>
    <col min="237" max="237" width="12.28515625" style="1" customWidth="1"/>
    <col min="238" max="238" width="10.7109375" style="1" customWidth="1"/>
    <col min="239" max="239" width="10" style="1" customWidth="1"/>
    <col min="240" max="240" width="10.7109375" style="1" customWidth="1"/>
    <col min="241" max="242" width="8" style="1" customWidth="1"/>
    <col min="243" max="243" width="11.42578125" style="1"/>
    <col min="244" max="244" width="32.28515625" style="1" customWidth="1"/>
    <col min="245" max="251" width="11.42578125" style="1"/>
    <col min="252" max="252" width="37.28515625" style="1" customWidth="1"/>
    <col min="253" max="259" width="11.42578125" style="1"/>
    <col min="260" max="260" width="36.140625" style="1" customWidth="1"/>
    <col min="261" max="267" width="11.42578125" style="1"/>
    <col min="268" max="268" width="39.28515625" style="1" customWidth="1"/>
    <col min="269" max="491" width="11.42578125" style="1"/>
    <col min="492" max="492" width="35" style="1" customWidth="1"/>
    <col min="493" max="493" width="12.28515625" style="1" customWidth="1"/>
    <col min="494" max="494" width="10.7109375" style="1" customWidth="1"/>
    <col min="495" max="495" width="10" style="1" customWidth="1"/>
    <col min="496" max="496" width="10.7109375" style="1" customWidth="1"/>
    <col min="497" max="498" width="8" style="1" customWidth="1"/>
    <col min="499" max="499" width="11.42578125" style="1"/>
    <col min="500" max="500" width="32.28515625" style="1" customWidth="1"/>
    <col min="501" max="507" width="11.42578125" style="1"/>
    <col min="508" max="508" width="37.28515625" style="1" customWidth="1"/>
    <col min="509" max="515" width="11.42578125" style="1"/>
    <col min="516" max="516" width="36.140625" style="1" customWidth="1"/>
    <col min="517" max="523" width="11.42578125" style="1"/>
    <col min="524" max="524" width="39.28515625" style="1" customWidth="1"/>
    <col min="525" max="747" width="11.42578125" style="1"/>
    <col min="748" max="748" width="35" style="1" customWidth="1"/>
    <col min="749" max="749" width="12.28515625" style="1" customWidth="1"/>
    <col min="750" max="750" width="10.7109375" style="1" customWidth="1"/>
    <col min="751" max="751" width="10" style="1" customWidth="1"/>
    <col min="752" max="752" width="10.7109375" style="1" customWidth="1"/>
    <col min="753" max="754" width="8" style="1" customWidth="1"/>
    <col min="755" max="755" width="11.42578125" style="1"/>
    <col min="756" max="756" width="32.28515625" style="1" customWidth="1"/>
    <col min="757" max="763" width="11.42578125" style="1"/>
    <col min="764" max="764" width="37.28515625" style="1" customWidth="1"/>
    <col min="765" max="771" width="11.42578125" style="1"/>
    <col min="772" max="772" width="36.140625" style="1" customWidth="1"/>
    <col min="773" max="779" width="11.42578125" style="1"/>
    <col min="780" max="780" width="39.28515625" style="1" customWidth="1"/>
    <col min="781" max="1003" width="11.42578125" style="1"/>
    <col min="1004" max="1004" width="35" style="1" customWidth="1"/>
    <col min="1005" max="1005" width="12.28515625" style="1" customWidth="1"/>
    <col min="1006" max="1006" width="10.7109375" style="1" customWidth="1"/>
    <col min="1007" max="1007" width="10" style="1" customWidth="1"/>
    <col min="1008" max="1008" width="10.7109375" style="1" customWidth="1"/>
    <col min="1009" max="1010" width="8" style="1" customWidth="1"/>
    <col min="1011" max="1011" width="11.42578125" style="1"/>
    <col min="1012" max="1012" width="32.28515625" style="1" customWidth="1"/>
    <col min="1013" max="1019" width="11.42578125" style="1"/>
    <col min="1020" max="1020" width="37.28515625" style="1" customWidth="1"/>
    <col min="1021" max="1027" width="11.42578125" style="1"/>
    <col min="1028" max="1028" width="36.140625" style="1" customWidth="1"/>
    <col min="1029" max="1035" width="11.42578125" style="1"/>
    <col min="1036" max="1036" width="39.28515625" style="1" customWidth="1"/>
    <col min="1037" max="1259" width="11.42578125" style="1"/>
    <col min="1260" max="1260" width="35" style="1" customWidth="1"/>
    <col min="1261" max="1261" width="12.28515625" style="1" customWidth="1"/>
    <col min="1262" max="1262" width="10.7109375" style="1" customWidth="1"/>
    <col min="1263" max="1263" width="10" style="1" customWidth="1"/>
    <col min="1264" max="1264" width="10.7109375" style="1" customWidth="1"/>
    <col min="1265" max="1266" width="8" style="1" customWidth="1"/>
    <col min="1267" max="1267" width="11.42578125" style="1"/>
    <col min="1268" max="1268" width="32.28515625" style="1" customWidth="1"/>
    <col min="1269" max="1275" width="11.42578125" style="1"/>
    <col min="1276" max="1276" width="37.28515625" style="1" customWidth="1"/>
    <col min="1277" max="1283" width="11.42578125" style="1"/>
    <col min="1284" max="1284" width="36.140625" style="1" customWidth="1"/>
    <col min="1285" max="1291" width="11.42578125" style="1"/>
    <col min="1292" max="1292" width="39.28515625" style="1" customWidth="1"/>
    <col min="1293" max="1515" width="11.42578125" style="1"/>
    <col min="1516" max="1516" width="35" style="1" customWidth="1"/>
    <col min="1517" max="1517" width="12.28515625" style="1" customWidth="1"/>
    <col min="1518" max="1518" width="10.7109375" style="1" customWidth="1"/>
    <col min="1519" max="1519" width="10" style="1" customWidth="1"/>
    <col min="1520" max="1520" width="10.7109375" style="1" customWidth="1"/>
    <col min="1521" max="1522" width="8" style="1" customWidth="1"/>
    <col min="1523" max="1523" width="11.42578125" style="1"/>
    <col min="1524" max="1524" width="32.28515625" style="1" customWidth="1"/>
    <col min="1525" max="1531" width="11.42578125" style="1"/>
    <col min="1532" max="1532" width="37.28515625" style="1" customWidth="1"/>
    <col min="1533" max="1539" width="11.42578125" style="1"/>
    <col min="1540" max="1540" width="36.140625" style="1" customWidth="1"/>
    <col min="1541" max="1547" width="11.42578125" style="1"/>
    <col min="1548" max="1548" width="39.28515625" style="1" customWidth="1"/>
    <col min="1549" max="1771" width="11.42578125" style="1"/>
    <col min="1772" max="1772" width="35" style="1" customWidth="1"/>
    <col min="1773" max="1773" width="12.28515625" style="1" customWidth="1"/>
    <col min="1774" max="1774" width="10.7109375" style="1" customWidth="1"/>
    <col min="1775" max="1775" width="10" style="1" customWidth="1"/>
    <col min="1776" max="1776" width="10.7109375" style="1" customWidth="1"/>
    <col min="1777" max="1778" width="8" style="1" customWidth="1"/>
    <col min="1779" max="1779" width="11.42578125" style="1"/>
    <col min="1780" max="1780" width="32.28515625" style="1" customWidth="1"/>
    <col min="1781" max="1787" width="11.42578125" style="1"/>
    <col min="1788" max="1788" width="37.28515625" style="1" customWidth="1"/>
    <col min="1789" max="1795" width="11.42578125" style="1"/>
    <col min="1796" max="1796" width="36.140625" style="1" customWidth="1"/>
    <col min="1797" max="1803" width="11.42578125" style="1"/>
    <col min="1804" max="1804" width="39.28515625" style="1" customWidth="1"/>
    <col min="1805" max="2027" width="11.42578125" style="1"/>
    <col min="2028" max="2028" width="35" style="1" customWidth="1"/>
    <col min="2029" max="2029" width="12.28515625" style="1" customWidth="1"/>
    <col min="2030" max="2030" width="10.7109375" style="1" customWidth="1"/>
    <col min="2031" max="2031" width="10" style="1" customWidth="1"/>
    <col min="2032" max="2032" width="10.7109375" style="1" customWidth="1"/>
    <col min="2033" max="2034" width="8" style="1" customWidth="1"/>
    <col min="2035" max="2035" width="11.42578125" style="1"/>
    <col min="2036" max="2036" width="32.28515625" style="1" customWidth="1"/>
    <col min="2037" max="2043" width="11.42578125" style="1"/>
    <col min="2044" max="2044" width="37.28515625" style="1" customWidth="1"/>
    <col min="2045" max="2051" width="11.42578125" style="1"/>
    <col min="2052" max="2052" width="36.140625" style="1" customWidth="1"/>
    <col min="2053" max="2059" width="11.42578125" style="1"/>
    <col min="2060" max="2060" width="39.28515625" style="1" customWidth="1"/>
    <col min="2061" max="2283" width="11.42578125" style="1"/>
    <col min="2284" max="2284" width="35" style="1" customWidth="1"/>
    <col min="2285" max="2285" width="12.28515625" style="1" customWidth="1"/>
    <col min="2286" max="2286" width="10.7109375" style="1" customWidth="1"/>
    <col min="2287" max="2287" width="10" style="1" customWidth="1"/>
    <col min="2288" max="2288" width="10.7109375" style="1" customWidth="1"/>
    <col min="2289" max="2290" width="8" style="1" customWidth="1"/>
    <col min="2291" max="2291" width="11.42578125" style="1"/>
    <col min="2292" max="2292" width="32.28515625" style="1" customWidth="1"/>
    <col min="2293" max="2299" width="11.42578125" style="1"/>
    <col min="2300" max="2300" width="37.28515625" style="1" customWidth="1"/>
    <col min="2301" max="2307" width="11.42578125" style="1"/>
    <col min="2308" max="2308" width="36.140625" style="1" customWidth="1"/>
    <col min="2309" max="2315" width="11.42578125" style="1"/>
    <col min="2316" max="2316" width="39.28515625" style="1" customWidth="1"/>
    <col min="2317" max="2539" width="11.42578125" style="1"/>
    <col min="2540" max="2540" width="35" style="1" customWidth="1"/>
    <col min="2541" max="2541" width="12.28515625" style="1" customWidth="1"/>
    <col min="2542" max="2542" width="10.7109375" style="1" customWidth="1"/>
    <col min="2543" max="2543" width="10" style="1" customWidth="1"/>
    <col min="2544" max="2544" width="10.7109375" style="1" customWidth="1"/>
    <col min="2545" max="2546" width="8" style="1" customWidth="1"/>
    <col min="2547" max="2547" width="11.42578125" style="1"/>
    <col min="2548" max="2548" width="32.28515625" style="1" customWidth="1"/>
    <col min="2549" max="2555" width="11.42578125" style="1"/>
    <col min="2556" max="2556" width="37.28515625" style="1" customWidth="1"/>
    <col min="2557" max="2563" width="11.42578125" style="1"/>
    <col min="2564" max="2564" width="36.140625" style="1" customWidth="1"/>
    <col min="2565" max="2571" width="11.42578125" style="1"/>
    <col min="2572" max="2572" width="39.28515625" style="1" customWidth="1"/>
    <col min="2573" max="2795" width="11.42578125" style="1"/>
    <col min="2796" max="2796" width="35" style="1" customWidth="1"/>
    <col min="2797" max="2797" width="12.28515625" style="1" customWidth="1"/>
    <col min="2798" max="2798" width="10.7109375" style="1" customWidth="1"/>
    <col min="2799" max="2799" width="10" style="1" customWidth="1"/>
    <col min="2800" max="2800" width="10.7109375" style="1" customWidth="1"/>
    <col min="2801" max="2802" width="8" style="1" customWidth="1"/>
    <col min="2803" max="2803" width="11.42578125" style="1"/>
    <col min="2804" max="2804" width="32.28515625" style="1" customWidth="1"/>
    <col min="2805" max="2811" width="11.42578125" style="1"/>
    <col min="2812" max="2812" width="37.28515625" style="1" customWidth="1"/>
    <col min="2813" max="2819" width="11.42578125" style="1"/>
    <col min="2820" max="2820" width="36.140625" style="1" customWidth="1"/>
    <col min="2821" max="2827" width="11.42578125" style="1"/>
    <col min="2828" max="2828" width="39.28515625" style="1" customWidth="1"/>
    <col min="2829" max="3051" width="11.42578125" style="1"/>
    <col min="3052" max="3052" width="35" style="1" customWidth="1"/>
    <col min="3053" max="3053" width="12.28515625" style="1" customWidth="1"/>
    <col min="3054" max="3054" width="10.7109375" style="1" customWidth="1"/>
    <col min="3055" max="3055" width="10" style="1" customWidth="1"/>
    <col min="3056" max="3056" width="10.7109375" style="1" customWidth="1"/>
    <col min="3057" max="3058" width="8" style="1" customWidth="1"/>
    <col min="3059" max="3059" width="11.42578125" style="1"/>
    <col min="3060" max="3060" width="32.28515625" style="1" customWidth="1"/>
    <col min="3061" max="3067" width="11.42578125" style="1"/>
    <col min="3068" max="3068" width="37.28515625" style="1" customWidth="1"/>
    <col min="3069" max="3075" width="11.42578125" style="1"/>
    <col min="3076" max="3076" width="36.140625" style="1" customWidth="1"/>
    <col min="3077" max="3083" width="11.42578125" style="1"/>
    <col min="3084" max="3084" width="39.28515625" style="1" customWidth="1"/>
    <col min="3085" max="3307" width="11.42578125" style="1"/>
    <col min="3308" max="3308" width="35" style="1" customWidth="1"/>
    <col min="3309" max="3309" width="12.28515625" style="1" customWidth="1"/>
    <col min="3310" max="3310" width="10.7109375" style="1" customWidth="1"/>
    <col min="3311" max="3311" width="10" style="1" customWidth="1"/>
    <col min="3312" max="3312" width="10.7109375" style="1" customWidth="1"/>
    <col min="3313" max="3314" width="8" style="1" customWidth="1"/>
    <col min="3315" max="3315" width="11.42578125" style="1"/>
    <col min="3316" max="3316" width="32.28515625" style="1" customWidth="1"/>
    <col min="3317" max="3323" width="11.42578125" style="1"/>
    <col min="3324" max="3324" width="37.28515625" style="1" customWidth="1"/>
    <col min="3325" max="3331" width="11.42578125" style="1"/>
    <col min="3332" max="3332" width="36.140625" style="1" customWidth="1"/>
    <col min="3333" max="3339" width="11.42578125" style="1"/>
    <col min="3340" max="3340" width="39.28515625" style="1" customWidth="1"/>
    <col min="3341" max="3563" width="11.42578125" style="1"/>
    <col min="3564" max="3564" width="35" style="1" customWidth="1"/>
    <col min="3565" max="3565" width="12.28515625" style="1" customWidth="1"/>
    <col min="3566" max="3566" width="10.7109375" style="1" customWidth="1"/>
    <col min="3567" max="3567" width="10" style="1" customWidth="1"/>
    <col min="3568" max="3568" width="10.7109375" style="1" customWidth="1"/>
    <col min="3569" max="3570" width="8" style="1" customWidth="1"/>
    <col min="3571" max="3571" width="11.42578125" style="1"/>
    <col min="3572" max="3572" width="32.28515625" style="1" customWidth="1"/>
    <col min="3573" max="3579" width="11.42578125" style="1"/>
    <col min="3580" max="3580" width="37.28515625" style="1" customWidth="1"/>
    <col min="3581" max="3587" width="11.42578125" style="1"/>
    <col min="3588" max="3588" width="36.140625" style="1" customWidth="1"/>
    <col min="3589" max="3595" width="11.42578125" style="1"/>
    <col min="3596" max="3596" width="39.28515625" style="1" customWidth="1"/>
    <col min="3597" max="3819" width="11.42578125" style="1"/>
    <col min="3820" max="3820" width="35" style="1" customWidth="1"/>
    <col min="3821" max="3821" width="12.28515625" style="1" customWidth="1"/>
    <col min="3822" max="3822" width="10.7109375" style="1" customWidth="1"/>
    <col min="3823" max="3823" width="10" style="1" customWidth="1"/>
    <col min="3824" max="3824" width="10.7109375" style="1" customWidth="1"/>
    <col min="3825" max="3826" width="8" style="1" customWidth="1"/>
    <col min="3827" max="3827" width="11.42578125" style="1"/>
    <col min="3828" max="3828" width="32.28515625" style="1" customWidth="1"/>
    <col min="3829" max="3835" width="11.42578125" style="1"/>
    <col min="3836" max="3836" width="37.28515625" style="1" customWidth="1"/>
    <col min="3837" max="3843" width="11.42578125" style="1"/>
    <col min="3844" max="3844" width="36.140625" style="1" customWidth="1"/>
    <col min="3845" max="3851" width="11.42578125" style="1"/>
    <col min="3852" max="3852" width="39.28515625" style="1" customWidth="1"/>
    <col min="3853" max="4075" width="11.42578125" style="1"/>
    <col min="4076" max="4076" width="35" style="1" customWidth="1"/>
    <col min="4077" max="4077" width="12.28515625" style="1" customWidth="1"/>
    <col min="4078" max="4078" width="10.7109375" style="1" customWidth="1"/>
    <col min="4079" max="4079" width="10" style="1" customWidth="1"/>
    <col min="4080" max="4080" width="10.7109375" style="1" customWidth="1"/>
    <col min="4081" max="4082" width="8" style="1" customWidth="1"/>
    <col min="4083" max="4083" width="11.42578125" style="1"/>
    <col min="4084" max="4084" width="32.28515625" style="1" customWidth="1"/>
    <col min="4085" max="4091" width="11.42578125" style="1"/>
    <col min="4092" max="4092" width="37.28515625" style="1" customWidth="1"/>
    <col min="4093" max="4099" width="11.42578125" style="1"/>
    <col min="4100" max="4100" width="36.140625" style="1" customWidth="1"/>
    <col min="4101" max="4107" width="11.42578125" style="1"/>
    <col min="4108" max="4108" width="39.28515625" style="1" customWidth="1"/>
    <col min="4109" max="4331" width="11.42578125" style="1"/>
    <col min="4332" max="4332" width="35" style="1" customWidth="1"/>
    <col min="4333" max="4333" width="12.28515625" style="1" customWidth="1"/>
    <col min="4334" max="4334" width="10.7109375" style="1" customWidth="1"/>
    <col min="4335" max="4335" width="10" style="1" customWidth="1"/>
    <col min="4336" max="4336" width="10.7109375" style="1" customWidth="1"/>
    <col min="4337" max="4338" width="8" style="1" customWidth="1"/>
    <col min="4339" max="4339" width="11.42578125" style="1"/>
    <col min="4340" max="4340" width="32.28515625" style="1" customWidth="1"/>
    <col min="4341" max="4347" width="11.42578125" style="1"/>
    <col min="4348" max="4348" width="37.28515625" style="1" customWidth="1"/>
    <col min="4349" max="4355" width="11.42578125" style="1"/>
    <col min="4356" max="4356" width="36.140625" style="1" customWidth="1"/>
    <col min="4357" max="4363" width="11.42578125" style="1"/>
    <col min="4364" max="4364" width="39.28515625" style="1" customWidth="1"/>
    <col min="4365" max="4587" width="11.42578125" style="1"/>
    <col min="4588" max="4588" width="35" style="1" customWidth="1"/>
    <col min="4589" max="4589" width="12.28515625" style="1" customWidth="1"/>
    <col min="4590" max="4590" width="10.7109375" style="1" customWidth="1"/>
    <col min="4591" max="4591" width="10" style="1" customWidth="1"/>
    <col min="4592" max="4592" width="10.7109375" style="1" customWidth="1"/>
    <col min="4593" max="4594" width="8" style="1" customWidth="1"/>
    <col min="4595" max="4595" width="11.42578125" style="1"/>
    <col min="4596" max="4596" width="32.28515625" style="1" customWidth="1"/>
    <col min="4597" max="4603" width="11.42578125" style="1"/>
    <col min="4604" max="4604" width="37.28515625" style="1" customWidth="1"/>
    <col min="4605" max="4611" width="11.42578125" style="1"/>
    <col min="4612" max="4612" width="36.140625" style="1" customWidth="1"/>
    <col min="4613" max="4619" width="11.42578125" style="1"/>
    <col min="4620" max="4620" width="39.28515625" style="1" customWidth="1"/>
    <col min="4621" max="4843" width="11.42578125" style="1"/>
    <col min="4844" max="4844" width="35" style="1" customWidth="1"/>
    <col min="4845" max="4845" width="12.28515625" style="1" customWidth="1"/>
    <col min="4846" max="4846" width="10.7109375" style="1" customWidth="1"/>
    <col min="4847" max="4847" width="10" style="1" customWidth="1"/>
    <col min="4848" max="4848" width="10.7109375" style="1" customWidth="1"/>
    <col min="4849" max="4850" width="8" style="1" customWidth="1"/>
    <col min="4851" max="4851" width="11.42578125" style="1"/>
    <col min="4852" max="4852" width="32.28515625" style="1" customWidth="1"/>
    <col min="4853" max="4859" width="11.42578125" style="1"/>
    <col min="4860" max="4860" width="37.28515625" style="1" customWidth="1"/>
    <col min="4861" max="4867" width="11.42578125" style="1"/>
    <col min="4868" max="4868" width="36.140625" style="1" customWidth="1"/>
    <col min="4869" max="4875" width="11.42578125" style="1"/>
    <col min="4876" max="4876" width="39.28515625" style="1" customWidth="1"/>
    <col min="4877" max="5099" width="11.42578125" style="1"/>
    <col min="5100" max="5100" width="35" style="1" customWidth="1"/>
    <col min="5101" max="5101" width="12.28515625" style="1" customWidth="1"/>
    <col min="5102" max="5102" width="10.7109375" style="1" customWidth="1"/>
    <col min="5103" max="5103" width="10" style="1" customWidth="1"/>
    <col min="5104" max="5104" width="10.7109375" style="1" customWidth="1"/>
    <col min="5105" max="5106" width="8" style="1" customWidth="1"/>
    <col min="5107" max="5107" width="11.42578125" style="1"/>
    <col min="5108" max="5108" width="32.28515625" style="1" customWidth="1"/>
    <col min="5109" max="5115" width="11.42578125" style="1"/>
    <col min="5116" max="5116" width="37.28515625" style="1" customWidth="1"/>
    <col min="5117" max="5123" width="11.42578125" style="1"/>
    <col min="5124" max="5124" width="36.140625" style="1" customWidth="1"/>
    <col min="5125" max="5131" width="11.42578125" style="1"/>
    <col min="5132" max="5132" width="39.28515625" style="1" customWidth="1"/>
    <col min="5133" max="5355" width="11.42578125" style="1"/>
    <col min="5356" max="5356" width="35" style="1" customWidth="1"/>
    <col min="5357" max="5357" width="12.28515625" style="1" customWidth="1"/>
    <col min="5358" max="5358" width="10.7109375" style="1" customWidth="1"/>
    <col min="5359" max="5359" width="10" style="1" customWidth="1"/>
    <col min="5360" max="5360" width="10.7109375" style="1" customWidth="1"/>
    <col min="5361" max="5362" width="8" style="1" customWidth="1"/>
    <col min="5363" max="5363" width="11.42578125" style="1"/>
    <col min="5364" max="5364" width="32.28515625" style="1" customWidth="1"/>
    <col min="5365" max="5371" width="11.42578125" style="1"/>
    <col min="5372" max="5372" width="37.28515625" style="1" customWidth="1"/>
    <col min="5373" max="5379" width="11.42578125" style="1"/>
    <col min="5380" max="5380" width="36.140625" style="1" customWidth="1"/>
    <col min="5381" max="5387" width="11.42578125" style="1"/>
    <col min="5388" max="5388" width="39.28515625" style="1" customWidth="1"/>
    <col min="5389" max="5611" width="11.42578125" style="1"/>
    <col min="5612" max="5612" width="35" style="1" customWidth="1"/>
    <col min="5613" max="5613" width="12.28515625" style="1" customWidth="1"/>
    <col min="5614" max="5614" width="10.7109375" style="1" customWidth="1"/>
    <col min="5615" max="5615" width="10" style="1" customWidth="1"/>
    <col min="5616" max="5616" width="10.7109375" style="1" customWidth="1"/>
    <col min="5617" max="5618" width="8" style="1" customWidth="1"/>
    <col min="5619" max="5619" width="11.42578125" style="1"/>
    <col min="5620" max="5620" width="32.28515625" style="1" customWidth="1"/>
    <col min="5621" max="5627" width="11.42578125" style="1"/>
    <col min="5628" max="5628" width="37.28515625" style="1" customWidth="1"/>
    <col min="5629" max="5635" width="11.42578125" style="1"/>
    <col min="5636" max="5636" width="36.140625" style="1" customWidth="1"/>
    <col min="5637" max="5643" width="11.42578125" style="1"/>
    <col min="5644" max="5644" width="39.28515625" style="1" customWidth="1"/>
    <col min="5645" max="5867" width="11.42578125" style="1"/>
    <col min="5868" max="5868" width="35" style="1" customWidth="1"/>
    <col min="5869" max="5869" width="12.28515625" style="1" customWidth="1"/>
    <col min="5870" max="5870" width="10.7109375" style="1" customWidth="1"/>
    <col min="5871" max="5871" width="10" style="1" customWidth="1"/>
    <col min="5872" max="5872" width="10.7109375" style="1" customWidth="1"/>
    <col min="5873" max="5874" width="8" style="1" customWidth="1"/>
    <col min="5875" max="5875" width="11.42578125" style="1"/>
    <col min="5876" max="5876" width="32.28515625" style="1" customWidth="1"/>
    <col min="5877" max="5883" width="11.42578125" style="1"/>
    <col min="5884" max="5884" width="37.28515625" style="1" customWidth="1"/>
    <col min="5885" max="5891" width="11.42578125" style="1"/>
    <col min="5892" max="5892" width="36.140625" style="1" customWidth="1"/>
    <col min="5893" max="5899" width="11.42578125" style="1"/>
    <col min="5900" max="5900" width="39.28515625" style="1" customWidth="1"/>
    <col min="5901" max="6123" width="11.42578125" style="1"/>
    <col min="6124" max="6124" width="35" style="1" customWidth="1"/>
    <col min="6125" max="6125" width="12.28515625" style="1" customWidth="1"/>
    <col min="6126" max="6126" width="10.7109375" style="1" customWidth="1"/>
    <col min="6127" max="6127" width="10" style="1" customWidth="1"/>
    <col min="6128" max="6128" width="10.7109375" style="1" customWidth="1"/>
    <col min="6129" max="6130" width="8" style="1" customWidth="1"/>
    <col min="6131" max="6131" width="11.42578125" style="1"/>
    <col min="6132" max="6132" width="32.28515625" style="1" customWidth="1"/>
    <col min="6133" max="6139" width="11.42578125" style="1"/>
    <col min="6140" max="6140" width="37.28515625" style="1" customWidth="1"/>
    <col min="6141" max="6147" width="11.42578125" style="1"/>
    <col min="6148" max="6148" width="36.140625" style="1" customWidth="1"/>
    <col min="6149" max="6155" width="11.42578125" style="1"/>
    <col min="6156" max="6156" width="39.28515625" style="1" customWidth="1"/>
    <col min="6157" max="6379" width="11.42578125" style="1"/>
    <col min="6380" max="6380" width="35" style="1" customWidth="1"/>
    <col min="6381" max="6381" width="12.28515625" style="1" customWidth="1"/>
    <col min="6382" max="6382" width="10.7109375" style="1" customWidth="1"/>
    <col min="6383" max="6383" width="10" style="1" customWidth="1"/>
    <col min="6384" max="6384" width="10.7109375" style="1" customWidth="1"/>
    <col min="6385" max="6386" width="8" style="1" customWidth="1"/>
    <col min="6387" max="6387" width="11.42578125" style="1"/>
    <col min="6388" max="6388" width="32.28515625" style="1" customWidth="1"/>
    <col min="6389" max="6395" width="11.42578125" style="1"/>
    <col min="6396" max="6396" width="37.28515625" style="1" customWidth="1"/>
    <col min="6397" max="6403" width="11.42578125" style="1"/>
    <col min="6404" max="6404" width="36.140625" style="1" customWidth="1"/>
    <col min="6405" max="6411" width="11.42578125" style="1"/>
    <col min="6412" max="6412" width="39.28515625" style="1" customWidth="1"/>
    <col min="6413" max="6635" width="11.42578125" style="1"/>
    <col min="6636" max="6636" width="35" style="1" customWidth="1"/>
    <col min="6637" max="6637" width="12.28515625" style="1" customWidth="1"/>
    <col min="6638" max="6638" width="10.7109375" style="1" customWidth="1"/>
    <col min="6639" max="6639" width="10" style="1" customWidth="1"/>
    <col min="6640" max="6640" width="10.7109375" style="1" customWidth="1"/>
    <col min="6641" max="6642" width="8" style="1" customWidth="1"/>
    <col min="6643" max="6643" width="11.42578125" style="1"/>
    <col min="6644" max="6644" width="32.28515625" style="1" customWidth="1"/>
    <col min="6645" max="6651" width="11.42578125" style="1"/>
    <col min="6652" max="6652" width="37.28515625" style="1" customWidth="1"/>
    <col min="6653" max="6659" width="11.42578125" style="1"/>
    <col min="6660" max="6660" width="36.140625" style="1" customWidth="1"/>
    <col min="6661" max="6667" width="11.42578125" style="1"/>
    <col min="6668" max="6668" width="39.28515625" style="1" customWidth="1"/>
    <col min="6669" max="6891" width="11.42578125" style="1"/>
    <col min="6892" max="6892" width="35" style="1" customWidth="1"/>
    <col min="6893" max="6893" width="12.28515625" style="1" customWidth="1"/>
    <col min="6894" max="6894" width="10.7109375" style="1" customWidth="1"/>
    <col min="6895" max="6895" width="10" style="1" customWidth="1"/>
    <col min="6896" max="6896" width="10.7109375" style="1" customWidth="1"/>
    <col min="6897" max="6898" width="8" style="1" customWidth="1"/>
    <col min="6899" max="6899" width="11.42578125" style="1"/>
    <col min="6900" max="6900" width="32.28515625" style="1" customWidth="1"/>
    <col min="6901" max="6907" width="11.42578125" style="1"/>
    <col min="6908" max="6908" width="37.28515625" style="1" customWidth="1"/>
    <col min="6909" max="6915" width="11.42578125" style="1"/>
    <col min="6916" max="6916" width="36.140625" style="1" customWidth="1"/>
    <col min="6917" max="6923" width="11.42578125" style="1"/>
    <col min="6924" max="6924" width="39.28515625" style="1" customWidth="1"/>
    <col min="6925" max="7147" width="11.42578125" style="1"/>
    <col min="7148" max="7148" width="35" style="1" customWidth="1"/>
    <col min="7149" max="7149" width="12.28515625" style="1" customWidth="1"/>
    <col min="7150" max="7150" width="10.7109375" style="1" customWidth="1"/>
    <col min="7151" max="7151" width="10" style="1" customWidth="1"/>
    <col min="7152" max="7152" width="10.7109375" style="1" customWidth="1"/>
    <col min="7153" max="7154" width="8" style="1" customWidth="1"/>
    <col min="7155" max="7155" width="11.42578125" style="1"/>
    <col min="7156" max="7156" width="32.28515625" style="1" customWidth="1"/>
    <col min="7157" max="7163" width="11.42578125" style="1"/>
    <col min="7164" max="7164" width="37.28515625" style="1" customWidth="1"/>
    <col min="7165" max="7171" width="11.42578125" style="1"/>
    <col min="7172" max="7172" width="36.140625" style="1" customWidth="1"/>
    <col min="7173" max="7179" width="11.42578125" style="1"/>
    <col min="7180" max="7180" width="39.28515625" style="1" customWidth="1"/>
    <col min="7181" max="7403" width="11.42578125" style="1"/>
    <col min="7404" max="7404" width="35" style="1" customWidth="1"/>
    <col min="7405" max="7405" width="12.28515625" style="1" customWidth="1"/>
    <col min="7406" max="7406" width="10.7109375" style="1" customWidth="1"/>
    <col min="7407" max="7407" width="10" style="1" customWidth="1"/>
    <col min="7408" max="7408" width="10.7109375" style="1" customWidth="1"/>
    <col min="7409" max="7410" width="8" style="1" customWidth="1"/>
    <col min="7411" max="7411" width="11.42578125" style="1"/>
    <col min="7412" max="7412" width="32.28515625" style="1" customWidth="1"/>
    <col min="7413" max="7419" width="11.42578125" style="1"/>
    <col min="7420" max="7420" width="37.28515625" style="1" customWidth="1"/>
    <col min="7421" max="7427" width="11.42578125" style="1"/>
    <col min="7428" max="7428" width="36.140625" style="1" customWidth="1"/>
    <col min="7429" max="7435" width="11.42578125" style="1"/>
    <col min="7436" max="7436" width="39.28515625" style="1" customWidth="1"/>
    <col min="7437" max="7659" width="11.42578125" style="1"/>
    <col min="7660" max="7660" width="35" style="1" customWidth="1"/>
    <col min="7661" max="7661" width="12.28515625" style="1" customWidth="1"/>
    <col min="7662" max="7662" width="10.7109375" style="1" customWidth="1"/>
    <col min="7663" max="7663" width="10" style="1" customWidth="1"/>
    <col min="7664" max="7664" width="10.7109375" style="1" customWidth="1"/>
    <col min="7665" max="7666" width="8" style="1" customWidth="1"/>
    <col min="7667" max="7667" width="11.42578125" style="1"/>
    <col min="7668" max="7668" width="32.28515625" style="1" customWidth="1"/>
    <col min="7669" max="7675" width="11.42578125" style="1"/>
    <col min="7676" max="7676" width="37.28515625" style="1" customWidth="1"/>
    <col min="7677" max="7683" width="11.42578125" style="1"/>
    <col min="7684" max="7684" width="36.140625" style="1" customWidth="1"/>
    <col min="7685" max="7691" width="11.42578125" style="1"/>
    <col min="7692" max="7692" width="39.28515625" style="1" customWidth="1"/>
    <col min="7693" max="7915" width="11.42578125" style="1"/>
    <col min="7916" max="7916" width="35" style="1" customWidth="1"/>
    <col min="7917" max="7917" width="12.28515625" style="1" customWidth="1"/>
    <col min="7918" max="7918" width="10.7109375" style="1" customWidth="1"/>
    <col min="7919" max="7919" width="10" style="1" customWidth="1"/>
    <col min="7920" max="7920" width="10.7109375" style="1" customWidth="1"/>
    <col min="7921" max="7922" width="8" style="1" customWidth="1"/>
    <col min="7923" max="7923" width="11.42578125" style="1"/>
    <col min="7924" max="7924" width="32.28515625" style="1" customWidth="1"/>
    <col min="7925" max="7931" width="11.42578125" style="1"/>
    <col min="7932" max="7932" width="37.28515625" style="1" customWidth="1"/>
    <col min="7933" max="7939" width="11.42578125" style="1"/>
    <col min="7940" max="7940" width="36.140625" style="1" customWidth="1"/>
    <col min="7941" max="7947" width="11.42578125" style="1"/>
    <col min="7948" max="7948" width="39.28515625" style="1" customWidth="1"/>
    <col min="7949" max="8171" width="11.42578125" style="1"/>
    <col min="8172" max="8172" width="35" style="1" customWidth="1"/>
    <col min="8173" max="8173" width="12.28515625" style="1" customWidth="1"/>
    <col min="8174" max="8174" width="10.7109375" style="1" customWidth="1"/>
    <col min="8175" max="8175" width="10" style="1" customWidth="1"/>
    <col min="8176" max="8176" width="10.7109375" style="1" customWidth="1"/>
    <col min="8177" max="8178" width="8" style="1" customWidth="1"/>
    <col min="8179" max="8179" width="11.42578125" style="1"/>
    <col min="8180" max="8180" width="32.28515625" style="1" customWidth="1"/>
    <col min="8181" max="8187" width="11.42578125" style="1"/>
    <col min="8188" max="8188" width="37.28515625" style="1" customWidth="1"/>
    <col min="8189" max="8195" width="11.42578125" style="1"/>
    <col min="8196" max="8196" width="36.140625" style="1" customWidth="1"/>
    <col min="8197" max="8203" width="11.42578125" style="1"/>
    <col min="8204" max="8204" width="39.28515625" style="1" customWidth="1"/>
    <col min="8205" max="8427" width="11.42578125" style="1"/>
    <col min="8428" max="8428" width="35" style="1" customWidth="1"/>
    <col min="8429" max="8429" width="12.28515625" style="1" customWidth="1"/>
    <col min="8430" max="8430" width="10.7109375" style="1" customWidth="1"/>
    <col min="8431" max="8431" width="10" style="1" customWidth="1"/>
    <col min="8432" max="8432" width="10.7109375" style="1" customWidth="1"/>
    <col min="8433" max="8434" width="8" style="1" customWidth="1"/>
    <col min="8435" max="8435" width="11.42578125" style="1"/>
    <col min="8436" max="8436" width="32.28515625" style="1" customWidth="1"/>
    <col min="8437" max="8443" width="11.42578125" style="1"/>
    <col min="8444" max="8444" width="37.28515625" style="1" customWidth="1"/>
    <col min="8445" max="8451" width="11.42578125" style="1"/>
    <col min="8452" max="8452" width="36.140625" style="1" customWidth="1"/>
    <col min="8453" max="8459" width="11.42578125" style="1"/>
    <col min="8460" max="8460" width="39.28515625" style="1" customWidth="1"/>
    <col min="8461" max="8683" width="11.42578125" style="1"/>
    <col min="8684" max="8684" width="35" style="1" customWidth="1"/>
    <col min="8685" max="8685" width="12.28515625" style="1" customWidth="1"/>
    <col min="8686" max="8686" width="10.7109375" style="1" customWidth="1"/>
    <col min="8687" max="8687" width="10" style="1" customWidth="1"/>
    <col min="8688" max="8688" width="10.7109375" style="1" customWidth="1"/>
    <col min="8689" max="8690" width="8" style="1" customWidth="1"/>
    <col min="8691" max="8691" width="11.42578125" style="1"/>
    <col min="8692" max="8692" width="32.28515625" style="1" customWidth="1"/>
    <col min="8693" max="8699" width="11.42578125" style="1"/>
    <col min="8700" max="8700" width="37.28515625" style="1" customWidth="1"/>
    <col min="8701" max="8707" width="11.42578125" style="1"/>
    <col min="8708" max="8708" width="36.140625" style="1" customWidth="1"/>
    <col min="8709" max="8715" width="11.42578125" style="1"/>
    <col min="8716" max="8716" width="39.28515625" style="1" customWidth="1"/>
    <col min="8717" max="8939" width="11.42578125" style="1"/>
    <col min="8940" max="8940" width="35" style="1" customWidth="1"/>
    <col min="8941" max="8941" width="12.28515625" style="1" customWidth="1"/>
    <col min="8942" max="8942" width="10.7109375" style="1" customWidth="1"/>
    <col min="8943" max="8943" width="10" style="1" customWidth="1"/>
    <col min="8944" max="8944" width="10.7109375" style="1" customWidth="1"/>
    <col min="8945" max="8946" width="8" style="1" customWidth="1"/>
    <col min="8947" max="8947" width="11.42578125" style="1"/>
    <col min="8948" max="8948" width="32.28515625" style="1" customWidth="1"/>
    <col min="8949" max="8955" width="11.42578125" style="1"/>
    <col min="8956" max="8956" width="37.28515625" style="1" customWidth="1"/>
    <col min="8957" max="8963" width="11.42578125" style="1"/>
    <col min="8964" max="8964" width="36.140625" style="1" customWidth="1"/>
    <col min="8965" max="8971" width="11.42578125" style="1"/>
    <col min="8972" max="8972" width="39.28515625" style="1" customWidth="1"/>
    <col min="8973" max="9195" width="11.42578125" style="1"/>
    <col min="9196" max="9196" width="35" style="1" customWidth="1"/>
    <col min="9197" max="9197" width="12.28515625" style="1" customWidth="1"/>
    <col min="9198" max="9198" width="10.7109375" style="1" customWidth="1"/>
    <col min="9199" max="9199" width="10" style="1" customWidth="1"/>
    <col min="9200" max="9200" width="10.7109375" style="1" customWidth="1"/>
    <col min="9201" max="9202" width="8" style="1" customWidth="1"/>
    <col min="9203" max="9203" width="11.42578125" style="1"/>
    <col min="9204" max="9204" width="32.28515625" style="1" customWidth="1"/>
    <col min="9205" max="9211" width="11.42578125" style="1"/>
    <col min="9212" max="9212" width="37.28515625" style="1" customWidth="1"/>
    <col min="9213" max="9219" width="11.42578125" style="1"/>
    <col min="9220" max="9220" width="36.140625" style="1" customWidth="1"/>
    <col min="9221" max="9227" width="11.42578125" style="1"/>
    <col min="9228" max="9228" width="39.28515625" style="1" customWidth="1"/>
    <col min="9229" max="9451" width="11.42578125" style="1"/>
    <col min="9452" max="9452" width="35" style="1" customWidth="1"/>
    <col min="9453" max="9453" width="12.28515625" style="1" customWidth="1"/>
    <col min="9454" max="9454" width="10.7109375" style="1" customWidth="1"/>
    <col min="9455" max="9455" width="10" style="1" customWidth="1"/>
    <col min="9456" max="9456" width="10.7109375" style="1" customWidth="1"/>
    <col min="9457" max="9458" width="8" style="1" customWidth="1"/>
    <col min="9459" max="9459" width="11.42578125" style="1"/>
    <col min="9460" max="9460" width="32.28515625" style="1" customWidth="1"/>
    <col min="9461" max="9467" width="11.42578125" style="1"/>
    <col min="9468" max="9468" width="37.28515625" style="1" customWidth="1"/>
    <col min="9469" max="9475" width="11.42578125" style="1"/>
    <col min="9476" max="9476" width="36.140625" style="1" customWidth="1"/>
    <col min="9477" max="9483" width="11.42578125" style="1"/>
    <col min="9484" max="9484" width="39.28515625" style="1" customWidth="1"/>
    <col min="9485" max="9707" width="11.42578125" style="1"/>
    <col min="9708" max="9708" width="35" style="1" customWidth="1"/>
    <col min="9709" max="9709" width="12.28515625" style="1" customWidth="1"/>
    <col min="9710" max="9710" width="10.7109375" style="1" customWidth="1"/>
    <col min="9711" max="9711" width="10" style="1" customWidth="1"/>
    <col min="9712" max="9712" width="10.7109375" style="1" customWidth="1"/>
    <col min="9713" max="9714" width="8" style="1" customWidth="1"/>
    <col min="9715" max="9715" width="11.42578125" style="1"/>
    <col min="9716" max="9716" width="32.28515625" style="1" customWidth="1"/>
    <col min="9717" max="9723" width="11.42578125" style="1"/>
    <col min="9724" max="9724" width="37.28515625" style="1" customWidth="1"/>
    <col min="9725" max="9731" width="11.42578125" style="1"/>
    <col min="9732" max="9732" width="36.140625" style="1" customWidth="1"/>
    <col min="9733" max="9739" width="11.42578125" style="1"/>
    <col min="9740" max="9740" width="39.28515625" style="1" customWidth="1"/>
    <col min="9741" max="9963" width="11.42578125" style="1"/>
    <col min="9964" max="9964" width="35" style="1" customWidth="1"/>
    <col min="9965" max="9965" width="12.28515625" style="1" customWidth="1"/>
    <col min="9966" max="9966" width="10.7109375" style="1" customWidth="1"/>
    <col min="9967" max="9967" width="10" style="1" customWidth="1"/>
    <col min="9968" max="9968" width="10.7109375" style="1" customWidth="1"/>
    <col min="9969" max="9970" width="8" style="1" customWidth="1"/>
    <col min="9971" max="9971" width="11.42578125" style="1"/>
    <col min="9972" max="9972" width="32.28515625" style="1" customWidth="1"/>
    <col min="9973" max="9979" width="11.42578125" style="1"/>
    <col min="9980" max="9980" width="37.28515625" style="1" customWidth="1"/>
    <col min="9981" max="9987" width="11.42578125" style="1"/>
    <col min="9988" max="9988" width="36.140625" style="1" customWidth="1"/>
    <col min="9989" max="9995" width="11.42578125" style="1"/>
    <col min="9996" max="9996" width="39.28515625" style="1" customWidth="1"/>
    <col min="9997" max="10219" width="11.42578125" style="1"/>
    <col min="10220" max="10220" width="35" style="1" customWidth="1"/>
    <col min="10221" max="10221" width="12.28515625" style="1" customWidth="1"/>
    <col min="10222" max="10222" width="10.7109375" style="1" customWidth="1"/>
    <col min="10223" max="10223" width="10" style="1" customWidth="1"/>
    <col min="10224" max="10224" width="10.7109375" style="1" customWidth="1"/>
    <col min="10225" max="10226" width="8" style="1" customWidth="1"/>
    <col min="10227" max="10227" width="11.42578125" style="1"/>
    <col min="10228" max="10228" width="32.28515625" style="1" customWidth="1"/>
    <col min="10229" max="10235" width="11.42578125" style="1"/>
    <col min="10236" max="10236" width="37.28515625" style="1" customWidth="1"/>
    <col min="10237" max="10243" width="11.42578125" style="1"/>
    <col min="10244" max="10244" width="36.140625" style="1" customWidth="1"/>
    <col min="10245" max="10251" width="11.42578125" style="1"/>
    <col min="10252" max="10252" width="39.28515625" style="1" customWidth="1"/>
    <col min="10253" max="10475" width="11.42578125" style="1"/>
    <col min="10476" max="10476" width="35" style="1" customWidth="1"/>
    <col min="10477" max="10477" width="12.28515625" style="1" customWidth="1"/>
    <col min="10478" max="10478" width="10.7109375" style="1" customWidth="1"/>
    <col min="10479" max="10479" width="10" style="1" customWidth="1"/>
    <col min="10480" max="10480" width="10.7109375" style="1" customWidth="1"/>
    <col min="10481" max="10482" width="8" style="1" customWidth="1"/>
    <col min="10483" max="10483" width="11.42578125" style="1"/>
    <col min="10484" max="10484" width="32.28515625" style="1" customWidth="1"/>
    <col min="10485" max="10491" width="11.42578125" style="1"/>
    <col min="10492" max="10492" width="37.28515625" style="1" customWidth="1"/>
    <col min="10493" max="10499" width="11.42578125" style="1"/>
    <col min="10500" max="10500" width="36.140625" style="1" customWidth="1"/>
    <col min="10501" max="10507" width="11.42578125" style="1"/>
    <col min="10508" max="10508" width="39.28515625" style="1" customWidth="1"/>
    <col min="10509" max="10731" width="11.42578125" style="1"/>
    <col min="10732" max="10732" width="35" style="1" customWidth="1"/>
    <col min="10733" max="10733" width="12.28515625" style="1" customWidth="1"/>
    <col min="10734" max="10734" width="10.7109375" style="1" customWidth="1"/>
    <col min="10735" max="10735" width="10" style="1" customWidth="1"/>
    <col min="10736" max="10736" width="10.7109375" style="1" customWidth="1"/>
    <col min="10737" max="10738" width="8" style="1" customWidth="1"/>
    <col min="10739" max="10739" width="11.42578125" style="1"/>
    <col min="10740" max="10740" width="32.28515625" style="1" customWidth="1"/>
    <col min="10741" max="10747" width="11.42578125" style="1"/>
    <col min="10748" max="10748" width="37.28515625" style="1" customWidth="1"/>
    <col min="10749" max="10755" width="11.42578125" style="1"/>
    <col min="10756" max="10756" width="36.140625" style="1" customWidth="1"/>
    <col min="10757" max="10763" width="11.42578125" style="1"/>
    <col min="10764" max="10764" width="39.28515625" style="1" customWidth="1"/>
    <col min="10765" max="10987" width="11.42578125" style="1"/>
    <col min="10988" max="10988" width="35" style="1" customWidth="1"/>
    <col min="10989" max="10989" width="12.28515625" style="1" customWidth="1"/>
    <col min="10990" max="10990" width="10.7109375" style="1" customWidth="1"/>
    <col min="10991" max="10991" width="10" style="1" customWidth="1"/>
    <col min="10992" max="10992" width="10.7109375" style="1" customWidth="1"/>
    <col min="10993" max="10994" width="8" style="1" customWidth="1"/>
    <col min="10995" max="10995" width="11.42578125" style="1"/>
    <col min="10996" max="10996" width="32.28515625" style="1" customWidth="1"/>
    <col min="10997" max="11003" width="11.42578125" style="1"/>
    <col min="11004" max="11004" width="37.28515625" style="1" customWidth="1"/>
    <col min="11005" max="11011" width="11.42578125" style="1"/>
    <col min="11012" max="11012" width="36.140625" style="1" customWidth="1"/>
    <col min="11013" max="11019" width="11.42578125" style="1"/>
    <col min="11020" max="11020" width="39.28515625" style="1" customWidth="1"/>
    <col min="11021" max="11243" width="11.42578125" style="1"/>
    <col min="11244" max="11244" width="35" style="1" customWidth="1"/>
    <col min="11245" max="11245" width="12.28515625" style="1" customWidth="1"/>
    <col min="11246" max="11246" width="10.7109375" style="1" customWidth="1"/>
    <col min="11247" max="11247" width="10" style="1" customWidth="1"/>
    <col min="11248" max="11248" width="10.7109375" style="1" customWidth="1"/>
    <col min="11249" max="11250" width="8" style="1" customWidth="1"/>
    <col min="11251" max="11251" width="11.42578125" style="1"/>
    <col min="11252" max="11252" width="32.28515625" style="1" customWidth="1"/>
    <col min="11253" max="11259" width="11.42578125" style="1"/>
    <col min="11260" max="11260" width="37.28515625" style="1" customWidth="1"/>
    <col min="11261" max="11267" width="11.42578125" style="1"/>
    <col min="11268" max="11268" width="36.140625" style="1" customWidth="1"/>
    <col min="11269" max="11275" width="11.42578125" style="1"/>
    <col min="11276" max="11276" width="39.28515625" style="1" customWidth="1"/>
    <col min="11277" max="11499" width="11.42578125" style="1"/>
    <col min="11500" max="11500" width="35" style="1" customWidth="1"/>
    <col min="11501" max="11501" width="12.28515625" style="1" customWidth="1"/>
    <col min="11502" max="11502" width="10.7109375" style="1" customWidth="1"/>
    <col min="11503" max="11503" width="10" style="1" customWidth="1"/>
    <col min="11504" max="11504" width="10.7109375" style="1" customWidth="1"/>
    <col min="11505" max="11506" width="8" style="1" customWidth="1"/>
    <col min="11507" max="11507" width="11.42578125" style="1"/>
    <col min="11508" max="11508" width="32.28515625" style="1" customWidth="1"/>
    <col min="11509" max="11515" width="11.42578125" style="1"/>
    <col min="11516" max="11516" width="37.28515625" style="1" customWidth="1"/>
    <col min="11517" max="11523" width="11.42578125" style="1"/>
    <col min="11524" max="11524" width="36.140625" style="1" customWidth="1"/>
    <col min="11525" max="11531" width="11.42578125" style="1"/>
    <col min="11532" max="11532" width="39.28515625" style="1" customWidth="1"/>
    <col min="11533" max="11755" width="11.42578125" style="1"/>
    <col min="11756" max="11756" width="35" style="1" customWidth="1"/>
    <col min="11757" max="11757" width="12.28515625" style="1" customWidth="1"/>
    <col min="11758" max="11758" width="10.7109375" style="1" customWidth="1"/>
    <col min="11759" max="11759" width="10" style="1" customWidth="1"/>
    <col min="11760" max="11760" width="10.7109375" style="1" customWidth="1"/>
    <col min="11761" max="11762" width="8" style="1" customWidth="1"/>
    <col min="11763" max="11763" width="11.42578125" style="1"/>
    <col min="11764" max="11764" width="32.28515625" style="1" customWidth="1"/>
    <col min="11765" max="11771" width="11.42578125" style="1"/>
    <col min="11772" max="11772" width="37.28515625" style="1" customWidth="1"/>
    <col min="11773" max="11779" width="11.42578125" style="1"/>
    <col min="11780" max="11780" width="36.140625" style="1" customWidth="1"/>
    <col min="11781" max="11787" width="11.42578125" style="1"/>
    <col min="11788" max="11788" width="39.28515625" style="1" customWidth="1"/>
    <col min="11789" max="12011" width="11.42578125" style="1"/>
    <col min="12012" max="12012" width="35" style="1" customWidth="1"/>
    <col min="12013" max="12013" width="12.28515625" style="1" customWidth="1"/>
    <col min="12014" max="12014" width="10.7109375" style="1" customWidth="1"/>
    <col min="12015" max="12015" width="10" style="1" customWidth="1"/>
    <col min="12016" max="12016" width="10.7109375" style="1" customWidth="1"/>
    <col min="12017" max="12018" width="8" style="1" customWidth="1"/>
    <col min="12019" max="12019" width="11.42578125" style="1"/>
    <col min="12020" max="12020" width="32.28515625" style="1" customWidth="1"/>
    <col min="12021" max="12027" width="11.42578125" style="1"/>
    <col min="12028" max="12028" width="37.28515625" style="1" customWidth="1"/>
    <col min="12029" max="12035" width="11.42578125" style="1"/>
    <col min="12036" max="12036" width="36.140625" style="1" customWidth="1"/>
    <col min="12037" max="12043" width="11.42578125" style="1"/>
    <col min="12044" max="12044" width="39.28515625" style="1" customWidth="1"/>
    <col min="12045" max="12267" width="11.42578125" style="1"/>
    <col min="12268" max="12268" width="35" style="1" customWidth="1"/>
    <col min="12269" max="12269" width="12.28515625" style="1" customWidth="1"/>
    <col min="12270" max="12270" width="10.7109375" style="1" customWidth="1"/>
    <col min="12271" max="12271" width="10" style="1" customWidth="1"/>
    <col min="12272" max="12272" width="10.7109375" style="1" customWidth="1"/>
    <col min="12273" max="12274" width="8" style="1" customWidth="1"/>
    <col min="12275" max="12275" width="11.42578125" style="1"/>
    <col min="12276" max="12276" width="32.28515625" style="1" customWidth="1"/>
    <col min="12277" max="12283" width="11.42578125" style="1"/>
    <col min="12284" max="12284" width="37.28515625" style="1" customWidth="1"/>
    <col min="12285" max="12291" width="11.42578125" style="1"/>
    <col min="12292" max="12292" width="36.140625" style="1" customWidth="1"/>
    <col min="12293" max="12299" width="11.42578125" style="1"/>
    <col min="12300" max="12300" width="39.28515625" style="1" customWidth="1"/>
    <col min="12301" max="12523" width="11.42578125" style="1"/>
    <col min="12524" max="12524" width="35" style="1" customWidth="1"/>
    <col min="12525" max="12525" width="12.28515625" style="1" customWidth="1"/>
    <col min="12526" max="12526" width="10.7109375" style="1" customWidth="1"/>
    <col min="12527" max="12527" width="10" style="1" customWidth="1"/>
    <col min="12528" max="12528" width="10.7109375" style="1" customWidth="1"/>
    <col min="12529" max="12530" width="8" style="1" customWidth="1"/>
    <col min="12531" max="12531" width="11.42578125" style="1"/>
    <col min="12532" max="12532" width="32.28515625" style="1" customWidth="1"/>
    <col min="12533" max="12539" width="11.42578125" style="1"/>
    <col min="12540" max="12540" width="37.28515625" style="1" customWidth="1"/>
    <col min="12541" max="12547" width="11.42578125" style="1"/>
    <col min="12548" max="12548" width="36.140625" style="1" customWidth="1"/>
    <col min="12549" max="12555" width="11.42578125" style="1"/>
    <col min="12556" max="12556" width="39.28515625" style="1" customWidth="1"/>
    <col min="12557" max="12779" width="11.42578125" style="1"/>
    <col min="12780" max="12780" width="35" style="1" customWidth="1"/>
    <col min="12781" max="12781" width="12.28515625" style="1" customWidth="1"/>
    <col min="12782" max="12782" width="10.7109375" style="1" customWidth="1"/>
    <col min="12783" max="12783" width="10" style="1" customWidth="1"/>
    <col min="12784" max="12784" width="10.7109375" style="1" customWidth="1"/>
    <col min="12785" max="12786" width="8" style="1" customWidth="1"/>
    <col min="12787" max="12787" width="11.42578125" style="1"/>
    <col min="12788" max="12788" width="32.28515625" style="1" customWidth="1"/>
    <col min="12789" max="12795" width="11.42578125" style="1"/>
    <col min="12796" max="12796" width="37.28515625" style="1" customWidth="1"/>
    <col min="12797" max="12803" width="11.42578125" style="1"/>
    <col min="12804" max="12804" width="36.140625" style="1" customWidth="1"/>
    <col min="12805" max="12811" width="11.42578125" style="1"/>
    <col min="12812" max="12812" width="39.28515625" style="1" customWidth="1"/>
    <col min="12813" max="13035" width="11.42578125" style="1"/>
    <col min="13036" max="13036" width="35" style="1" customWidth="1"/>
    <col min="13037" max="13037" width="12.28515625" style="1" customWidth="1"/>
    <col min="13038" max="13038" width="10.7109375" style="1" customWidth="1"/>
    <col min="13039" max="13039" width="10" style="1" customWidth="1"/>
    <col min="13040" max="13040" width="10.7109375" style="1" customWidth="1"/>
    <col min="13041" max="13042" width="8" style="1" customWidth="1"/>
    <col min="13043" max="13043" width="11.42578125" style="1"/>
    <col min="13044" max="13044" width="32.28515625" style="1" customWidth="1"/>
    <col min="13045" max="13051" width="11.42578125" style="1"/>
    <col min="13052" max="13052" width="37.28515625" style="1" customWidth="1"/>
    <col min="13053" max="13059" width="11.42578125" style="1"/>
    <col min="13060" max="13060" width="36.140625" style="1" customWidth="1"/>
    <col min="13061" max="13067" width="11.42578125" style="1"/>
    <col min="13068" max="13068" width="39.28515625" style="1" customWidth="1"/>
    <col min="13069" max="13291" width="11.42578125" style="1"/>
    <col min="13292" max="13292" width="35" style="1" customWidth="1"/>
    <col min="13293" max="13293" width="12.28515625" style="1" customWidth="1"/>
    <col min="13294" max="13294" width="10.7109375" style="1" customWidth="1"/>
    <col min="13295" max="13295" width="10" style="1" customWidth="1"/>
    <col min="13296" max="13296" width="10.7109375" style="1" customWidth="1"/>
    <col min="13297" max="13298" width="8" style="1" customWidth="1"/>
    <col min="13299" max="13299" width="11.42578125" style="1"/>
    <col min="13300" max="13300" width="32.28515625" style="1" customWidth="1"/>
    <col min="13301" max="13307" width="11.42578125" style="1"/>
    <col min="13308" max="13308" width="37.28515625" style="1" customWidth="1"/>
    <col min="13309" max="13315" width="11.42578125" style="1"/>
    <col min="13316" max="13316" width="36.140625" style="1" customWidth="1"/>
    <col min="13317" max="13323" width="11.42578125" style="1"/>
    <col min="13324" max="13324" width="39.28515625" style="1" customWidth="1"/>
    <col min="13325" max="13547" width="11.42578125" style="1"/>
    <col min="13548" max="13548" width="35" style="1" customWidth="1"/>
    <col min="13549" max="13549" width="12.28515625" style="1" customWidth="1"/>
    <col min="13550" max="13550" width="10.7109375" style="1" customWidth="1"/>
    <col min="13551" max="13551" width="10" style="1" customWidth="1"/>
    <col min="13552" max="13552" width="10.7109375" style="1" customWidth="1"/>
    <col min="13553" max="13554" width="8" style="1" customWidth="1"/>
    <col min="13555" max="13555" width="11.42578125" style="1"/>
    <col min="13556" max="13556" width="32.28515625" style="1" customWidth="1"/>
    <col min="13557" max="13563" width="11.42578125" style="1"/>
    <col min="13564" max="13564" width="37.28515625" style="1" customWidth="1"/>
    <col min="13565" max="13571" width="11.42578125" style="1"/>
    <col min="13572" max="13572" width="36.140625" style="1" customWidth="1"/>
    <col min="13573" max="13579" width="11.42578125" style="1"/>
    <col min="13580" max="13580" width="39.28515625" style="1" customWidth="1"/>
    <col min="13581" max="13803" width="11.42578125" style="1"/>
    <col min="13804" max="13804" width="35" style="1" customWidth="1"/>
    <col min="13805" max="13805" width="12.28515625" style="1" customWidth="1"/>
    <col min="13806" max="13806" width="10.7109375" style="1" customWidth="1"/>
    <col min="13807" max="13807" width="10" style="1" customWidth="1"/>
    <col min="13808" max="13808" width="10.7109375" style="1" customWidth="1"/>
    <col min="13809" max="13810" width="8" style="1" customWidth="1"/>
    <col min="13811" max="13811" width="11.42578125" style="1"/>
    <col min="13812" max="13812" width="32.28515625" style="1" customWidth="1"/>
    <col min="13813" max="13819" width="11.42578125" style="1"/>
    <col min="13820" max="13820" width="37.28515625" style="1" customWidth="1"/>
    <col min="13821" max="13827" width="11.42578125" style="1"/>
    <col min="13828" max="13828" width="36.140625" style="1" customWidth="1"/>
    <col min="13829" max="13835" width="11.42578125" style="1"/>
    <col min="13836" max="13836" width="39.28515625" style="1" customWidth="1"/>
    <col min="13837" max="14059" width="11.42578125" style="1"/>
    <col min="14060" max="14060" width="35" style="1" customWidth="1"/>
    <col min="14061" max="14061" width="12.28515625" style="1" customWidth="1"/>
    <col min="14062" max="14062" width="10.7109375" style="1" customWidth="1"/>
    <col min="14063" max="14063" width="10" style="1" customWidth="1"/>
    <col min="14064" max="14064" width="10.7109375" style="1" customWidth="1"/>
    <col min="14065" max="14066" width="8" style="1" customWidth="1"/>
    <col min="14067" max="14067" width="11.42578125" style="1"/>
    <col min="14068" max="14068" width="32.28515625" style="1" customWidth="1"/>
    <col min="14069" max="14075" width="11.42578125" style="1"/>
    <col min="14076" max="14076" width="37.28515625" style="1" customWidth="1"/>
    <col min="14077" max="14083" width="11.42578125" style="1"/>
    <col min="14084" max="14084" width="36.140625" style="1" customWidth="1"/>
    <col min="14085" max="14091" width="11.42578125" style="1"/>
    <col min="14092" max="14092" width="39.28515625" style="1" customWidth="1"/>
    <col min="14093" max="14315" width="11.42578125" style="1"/>
    <col min="14316" max="14316" width="35" style="1" customWidth="1"/>
    <col min="14317" max="14317" width="12.28515625" style="1" customWidth="1"/>
    <col min="14318" max="14318" width="10.7109375" style="1" customWidth="1"/>
    <col min="14319" max="14319" width="10" style="1" customWidth="1"/>
    <col min="14320" max="14320" width="10.7109375" style="1" customWidth="1"/>
    <col min="14321" max="14322" width="8" style="1" customWidth="1"/>
    <col min="14323" max="14323" width="11.42578125" style="1"/>
    <col min="14324" max="14324" width="32.28515625" style="1" customWidth="1"/>
    <col min="14325" max="14331" width="11.42578125" style="1"/>
    <col min="14332" max="14332" width="37.28515625" style="1" customWidth="1"/>
    <col min="14333" max="14339" width="11.42578125" style="1"/>
    <col min="14340" max="14340" width="36.140625" style="1" customWidth="1"/>
    <col min="14341" max="14347" width="11.42578125" style="1"/>
    <col min="14348" max="14348" width="39.28515625" style="1" customWidth="1"/>
    <col min="14349" max="14571" width="11.42578125" style="1"/>
    <col min="14572" max="14572" width="35" style="1" customWidth="1"/>
    <col min="14573" max="14573" width="12.28515625" style="1" customWidth="1"/>
    <col min="14574" max="14574" width="10.7109375" style="1" customWidth="1"/>
    <col min="14575" max="14575" width="10" style="1" customWidth="1"/>
    <col min="14576" max="14576" width="10.7109375" style="1" customWidth="1"/>
    <col min="14577" max="14578" width="8" style="1" customWidth="1"/>
    <col min="14579" max="14579" width="11.42578125" style="1"/>
    <col min="14580" max="14580" width="32.28515625" style="1" customWidth="1"/>
    <col min="14581" max="14587" width="11.42578125" style="1"/>
    <col min="14588" max="14588" width="37.28515625" style="1" customWidth="1"/>
    <col min="14589" max="14595" width="11.42578125" style="1"/>
    <col min="14596" max="14596" width="36.140625" style="1" customWidth="1"/>
    <col min="14597" max="14603" width="11.42578125" style="1"/>
    <col min="14604" max="14604" width="39.28515625" style="1" customWidth="1"/>
    <col min="14605" max="14827" width="11.42578125" style="1"/>
    <col min="14828" max="14828" width="35" style="1" customWidth="1"/>
    <col min="14829" max="14829" width="12.28515625" style="1" customWidth="1"/>
    <col min="14830" max="14830" width="10.7109375" style="1" customWidth="1"/>
    <col min="14831" max="14831" width="10" style="1" customWidth="1"/>
    <col min="14832" max="14832" width="10.7109375" style="1" customWidth="1"/>
    <col min="14833" max="14834" width="8" style="1" customWidth="1"/>
    <col min="14835" max="14835" width="11.42578125" style="1"/>
    <col min="14836" max="14836" width="32.28515625" style="1" customWidth="1"/>
    <col min="14837" max="14843" width="11.42578125" style="1"/>
    <col min="14844" max="14844" width="37.28515625" style="1" customWidth="1"/>
    <col min="14845" max="14851" width="11.42578125" style="1"/>
    <col min="14852" max="14852" width="36.140625" style="1" customWidth="1"/>
    <col min="14853" max="14859" width="11.42578125" style="1"/>
    <col min="14860" max="14860" width="39.28515625" style="1" customWidth="1"/>
    <col min="14861" max="15083" width="11.42578125" style="1"/>
    <col min="15084" max="15084" width="35" style="1" customWidth="1"/>
    <col min="15085" max="15085" width="12.28515625" style="1" customWidth="1"/>
    <col min="15086" max="15086" width="10.7109375" style="1" customWidth="1"/>
    <col min="15087" max="15087" width="10" style="1" customWidth="1"/>
    <col min="15088" max="15088" width="10.7109375" style="1" customWidth="1"/>
    <col min="15089" max="15090" width="8" style="1" customWidth="1"/>
    <col min="15091" max="15091" width="11.42578125" style="1"/>
    <col min="15092" max="15092" width="32.28515625" style="1" customWidth="1"/>
    <col min="15093" max="15099" width="11.42578125" style="1"/>
    <col min="15100" max="15100" width="37.28515625" style="1" customWidth="1"/>
    <col min="15101" max="15107" width="11.42578125" style="1"/>
    <col min="15108" max="15108" width="36.140625" style="1" customWidth="1"/>
    <col min="15109" max="15115" width="11.42578125" style="1"/>
    <col min="15116" max="15116" width="39.28515625" style="1" customWidth="1"/>
    <col min="15117" max="15339" width="11.42578125" style="1"/>
    <col min="15340" max="15340" width="35" style="1" customWidth="1"/>
    <col min="15341" max="15341" width="12.28515625" style="1" customWidth="1"/>
    <col min="15342" max="15342" width="10.7109375" style="1" customWidth="1"/>
    <col min="15343" max="15343" width="10" style="1" customWidth="1"/>
    <col min="15344" max="15344" width="10.7109375" style="1" customWidth="1"/>
    <col min="15345" max="15346" width="8" style="1" customWidth="1"/>
    <col min="15347" max="15347" width="11.42578125" style="1"/>
    <col min="15348" max="15348" width="32.28515625" style="1" customWidth="1"/>
    <col min="15349" max="15355" width="11.42578125" style="1"/>
    <col min="15356" max="15356" width="37.28515625" style="1" customWidth="1"/>
    <col min="15357" max="15363" width="11.42578125" style="1"/>
    <col min="15364" max="15364" width="36.140625" style="1" customWidth="1"/>
    <col min="15365" max="15371" width="11.42578125" style="1"/>
    <col min="15372" max="15372" width="39.28515625" style="1" customWidth="1"/>
    <col min="15373" max="15595" width="11.42578125" style="1"/>
    <col min="15596" max="15596" width="35" style="1" customWidth="1"/>
    <col min="15597" max="15597" width="12.28515625" style="1" customWidth="1"/>
    <col min="15598" max="15598" width="10.7109375" style="1" customWidth="1"/>
    <col min="15599" max="15599" width="10" style="1" customWidth="1"/>
    <col min="15600" max="15600" width="10.7109375" style="1" customWidth="1"/>
    <col min="15601" max="15602" width="8" style="1" customWidth="1"/>
    <col min="15603" max="15603" width="11.42578125" style="1"/>
    <col min="15604" max="15604" width="32.28515625" style="1" customWidth="1"/>
    <col min="15605" max="15611" width="11.42578125" style="1"/>
    <col min="15612" max="15612" width="37.28515625" style="1" customWidth="1"/>
    <col min="15613" max="15619" width="11.42578125" style="1"/>
    <col min="15620" max="15620" width="36.140625" style="1" customWidth="1"/>
    <col min="15621" max="15627" width="11.42578125" style="1"/>
    <col min="15628" max="15628" width="39.28515625" style="1" customWidth="1"/>
    <col min="15629" max="15851" width="11.42578125" style="1"/>
    <col min="15852" max="15852" width="35" style="1" customWidth="1"/>
    <col min="15853" max="15853" width="12.28515625" style="1" customWidth="1"/>
    <col min="15854" max="15854" width="10.7109375" style="1" customWidth="1"/>
    <col min="15855" max="15855" width="10" style="1" customWidth="1"/>
    <col min="15856" max="15856" width="10.7109375" style="1" customWidth="1"/>
    <col min="15857" max="15858" width="8" style="1" customWidth="1"/>
    <col min="15859" max="15859" width="11.42578125" style="1"/>
    <col min="15860" max="15860" width="32.28515625" style="1" customWidth="1"/>
    <col min="15861" max="15867" width="11.42578125" style="1"/>
    <col min="15868" max="15868" width="37.28515625" style="1" customWidth="1"/>
    <col min="15869" max="15875" width="11.42578125" style="1"/>
    <col min="15876" max="15876" width="36.140625" style="1" customWidth="1"/>
    <col min="15877" max="15883" width="11.42578125" style="1"/>
    <col min="15884" max="15884" width="39.28515625" style="1" customWidth="1"/>
    <col min="15885" max="16107" width="11.42578125" style="1"/>
    <col min="16108" max="16108" width="35" style="1" customWidth="1"/>
    <col min="16109" max="16109" width="12.28515625" style="1" customWidth="1"/>
    <col min="16110" max="16110" width="10.7109375" style="1" customWidth="1"/>
    <col min="16111" max="16111" width="10" style="1" customWidth="1"/>
    <col min="16112" max="16112" width="10.7109375" style="1" customWidth="1"/>
    <col min="16113" max="16114" width="8" style="1" customWidth="1"/>
    <col min="16115" max="16115" width="11.42578125" style="1"/>
    <col min="16116" max="16116" width="32.28515625" style="1" customWidth="1"/>
    <col min="16117" max="16123" width="11.42578125" style="1"/>
    <col min="16124" max="16124" width="37.28515625" style="1" customWidth="1"/>
    <col min="16125" max="16131" width="11.42578125" style="1"/>
    <col min="16132" max="16132" width="36.140625" style="1" customWidth="1"/>
    <col min="16133" max="16139" width="11.42578125" style="1"/>
    <col min="16140" max="16140" width="39.28515625" style="1" customWidth="1"/>
    <col min="16141" max="16384" width="11.42578125" style="1"/>
  </cols>
  <sheetData>
    <row r="1" spans="1:7" x14ac:dyDescent="0.2">
      <c r="A1" s="238" t="s">
        <v>60</v>
      </c>
      <c r="B1" s="238"/>
      <c r="C1" s="238"/>
      <c r="D1" s="238"/>
      <c r="E1" s="238"/>
      <c r="F1" s="238"/>
      <c r="G1" s="238"/>
    </row>
    <row r="2" spans="1:7" x14ac:dyDescent="0.2">
      <c r="A2" s="223" t="s">
        <v>1</v>
      </c>
      <c r="B2" s="223"/>
      <c r="C2" s="223"/>
      <c r="D2" s="223"/>
      <c r="E2" s="223"/>
      <c r="F2" s="223"/>
      <c r="G2" s="223"/>
    </row>
    <row r="3" spans="1:7" x14ac:dyDescent="0.2">
      <c r="A3" s="224" t="s">
        <v>2</v>
      </c>
      <c r="B3" s="224"/>
      <c r="C3" s="224"/>
      <c r="D3" s="224"/>
      <c r="E3" s="224"/>
      <c r="F3" s="224"/>
      <c r="G3" s="224"/>
    </row>
    <row r="4" spans="1:7" ht="6" customHeight="1" x14ac:dyDescent="0.2">
      <c r="A4" s="101"/>
      <c r="B4" s="101"/>
      <c r="C4" s="101"/>
      <c r="D4" s="101"/>
      <c r="E4" s="101"/>
      <c r="F4" s="101"/>
      <c r="G4" s="101"/>
    </row>
    <row r="5" spans="1:7" s="102" customFormat="1" ht="12.75" customHeight="1" x14ac:dyDescent="0.2">
      <c r="A5" s="225" t="s">
        <v>3</v>
      </c>
      <c r="B5" s="228" t="s">
        <v>4</v>
      </c>
      <c r="C5" s="229"/>
      <c r="D5" s="220"/>
      <c r="E5" s="219" t="s">
        <v>5</v>
      </c>
      <c r="F5" s="229"/>
      <c r="G5" s="230"/>
    </row>
    <row r="6" spans="1:7" s="103" customFormat="1" ht="25.5" customHeight="1" x14ac:dyDescent="0.2">
      <c r="A6" s="226"/>
      <c r="B6" s="231" t="s">
        <v>6</v>
      </c>
      <c r="C6" s="233" t="s">
        <v>7</v>
      </c>
      <c r="D6" s="220"/>
      <c r="E6" s="219" t="s">
        <v>8</v>
      </c>
      <c r="F6" s="220"/>
      <c r="G6" s="5">
        <v>2016</v>
      </c>
    </row>
    <row r="7" spans="1:7" s="102" customFormat="1" x14ac:dyDescent="0.2">
      <c r="A7" s="227"/>
      <c r="B7" s="232"/>
      <c r="C7" s="6" t="s">
        <v>9</v>
      </c>
      <c r="D7" s="7" t="s">
        <v>10</v>
      </c>
      <c r="E7" s="7" t="s">
        <v>11</v>
      </c>
      <c r="F7" s="6" t="s">
        <v>12</v>
      </c>
      <c r="G7" s="8" t="s">
        <v>13</v>
      </c>
    </row>
    <row r="8" spans="1:7" x14ac:dyDescent="0.2">
      <c r="A8" s="104" t="s">
        <v>60</v>
      </c>
      <c r="B8" s="105">
        <v>444413594</v>
      </c>
      <c r="C8" s="105">
        <v>334302424</v>
      </c>
      <c r="D8" s="105">
        <v>426821876.42999995</v>
      </c>
      <c r="E8" s="105">
        <v>92519452.429999948</v>
      </c>
      <c r="F8" s="11">
        <v>27.675375883604104</v>
      </c>
      <c r="G8" s="106">
        <v>-8.4096998096769653</v>
      </c>
    </row>
    <row r="9" spans="1:7" s="21" customFormat="1" ht="6.75" customHeight="1" x14ac:dyDescent="0.2">
      <c r="A9" s="107"/>
      <c r="B9" s="107"/>
      <c r="C9" s="107"/>
      <c r="D9" s="107"/>
      <c r="E9" s="107"/>
      <c r="F9" s="107"/>
      <c r="G9" s="107"/>
    </row>
    <row r="10" spans="1:7" x14ac:dyDescent="0.2">
      <c r="A10" s="108" t="s">
        <v>61</v>
      </c>
      <c r="B10" s="109">
        <v>10997117</v>
      </c>
      <c r="C10" s="110">
        <v>11374884</v>
      </c>
      <c r="D10" s="110">
        <v>11502797</v>
      </c>
      <c r="E10" s="111">
        <v>127913</v>
      </c>
      <c r="F10" s="16">
        <v>1.1245213577562652</v>
      </c>
      <c r="G10" s="12">
        <v>-0.24957459403874793</v>
      </c>
    </row>
    <row r="11" spans="1:7" x14ac:dyDescent="0.2">
      <c r="A11" s="14" t="s">
        <v>62</v>
      </c>
      <c r="B11" s="112">
        <v>822763</v>
      </c>
      <c r="C11" s="63">
        <v>951176</v>
      </c>
      <c r="D11" s="63">
        <v>877791</v>
      </c>
      <c r="E11" s="55">
        <v>-73385</v>
      </c>
      <c r="F11" s="56">
        <v>-7.7151862536481133</v>
      </c>
      <c r="G11" s="25">
        <v>1.7434634275925021</v>
      </c>
    </row>
    <row r="12" spans="1:7" x14ac:dyDescent="0.2">
      <c r="A12" s="14" t="s">
        <v>63</v>
      </c>
      <c r="B12" s="112">
        <v>628633</v>
      </c>
      <c r="C12" s="63">
        <v>854110</v>
      </c>
      <c r="D12" s="63">
        <v>679561</v>
      </c>
      <c r="E12" s="55">
        <v>-174549</v>
      </c>
      <c r="F12" s="64">
        <v>-20.436360656121579</v>
      </c>
      <c r="G12" s="113">
        <v>3.0911579728955019</v>
      </c>
    </row>
    <row r="13" spans="1:7" ht="22.5" x14ac:dyDescent="0.2">
      <c r="A13" s="96" t="s">
        <v>64</v>
      </c>
      <c r="B13" s="112">
        <v>9471410</v>
      </c>
      <c r="C13" s="63">
        <v>9471572</v>
      </c>
      <c r="D13" s="63">
        <v>9841301</v>
      </c>
      <c r="E13" s="55">
        <v>369729</v>
      </c>
      <c r="F13" s="56">
        <v>3.9035653215749164</v>
      </c>
      <c r="G13" s="25">
        <v>-0.91041150184695141</v>
      </c>
    </row>
    <row r="14" spans="1:7" x14ac:dyDescent="0.2">
      <c r="A14" s="96" t="s">
        <v>65</v>
      </c>
      <c r="B14" s="112">
        <v>74311</v>
      </c>
      <c r="C14" s="63">
        <v>98026</v>
      </c>
      <c r="D14" s="63">
        <v>104144</v>
      </c>
      <c r="E14" s="55">
        <v>6118</v>
      </c>
      <c r="F14" s="64">
        <v>6.2412013139371254</v>
      </c>
      <c r="G14" s="113">
        <v>33.650717683589761</v>
      </c>
    </row>
    <row r="15" spans="1:7" x14ac:dyDescent="0.2">
      <c r="A15" s="96"/>
      <c r="B15" s="112"/>
      <c r="C15" s="63"/>
      <c r="D15" s="63"/>
      <c r="E15" s="55"/>
      <c r="F15" s="56"/>
      <c r="G15" s="25"/>
    </row>
    <row r="16" spans="1:7" x14ac:dyDescent="0.2">
      <c r="A16" s="114" t="s">
        <v>66</v>
      </c>
      <c r="B16" s="115">
        <v>25493595</v>
      </c>
      <c r="C16" s="115">
        <v>27899437</v>
      </c>
      <c r="D16" s="115">
        <v>25954592</v>
      </c>
      <c r="E16" s="32">
        <v>-1944845</v>
      </c>
      <c r="F16" s="16">
        <v>-6.9709112768117905</v>
      </c>
      <c r="G16" s="12">
        <v>-2.9102750607127064</v>
      </c>
    </row>
    <row r="17" spans="1:7" x14ac:dyDescent="0.2">
      <c r="A17" s="14" t="s">
        <v>67</v>
      </c>
      <c r="B17" s="63">
        <v>25493595</v>
      </c>
      <c r="C17" s="63">
        <v>27899437</v>
      </c>
      <c r="D17" s="63">
        <v>25954592</v>
      </c>
      <c r="E17" s="55">
        <v>-1944845</v>
      </c>
      <c r="F17" s="56">
        <v>-6.9709112768117905</v>
      </c>
      <c r="G17" s="25">
        <v>-2.9102750607127064</v>
      </c>
    </row>
    <row r="18" spans="1:7" ht="7.5" customHeight="1" x14ac:dyDescent="0.2">
      <c r="A18" s="14"/>
      <c r="B18" s="112"/>
      <c r="C18" s="63"/>
      <c r="D18" s="63"/>
      <c r="E18" s="55"/>
      <c r="F18" s="56"/>
      <c r="G18" s="25"/>
    </row>
    <row r="19" spans="1:7" ht="33.75" x14ac:dyDescent="0.2">
      <c r="A19" s="114" t="s">
        <v>68</v>
      </c>
      <c r="B19" s="115">
        <v>16063369</v>
      </c>
      <c r="C19" s="115">
        <v>14866365</v>
      </c>
      <c r="D19" s="115">
        <v>17600872.469999999</v>
      </c>
      <c r="E19" s="32">
        <v>2734507.4699999988</v>
      </c>
      <c r="F19" s="16">
        <v>18.393921244366055</v>
      </c>
      <c r="G19" s="12">
        <v>4.493122458731051</v>
      </c>
    </row>
    <row r="20" spans="1:7" ht="22.5" x14ac:dyDescent="0.2">
      <c r="A20" s="96" t="s">
        <v>69</v>
      </c>
      <c r="B20" s="112">
        <v>1319080</v>
      </c>
      <c r="C20" s="63">
        <v>1122076</v>
      </c>
      <c r="D20" s="63">
        <v>1072472.47</v>
      </c>
      <c r="E20" s="55">
        <v>-49603.530000000028</v>
      </c>
      <c r="F20" s="56">
        <v>-4.4206925377603596</v>
      </c>
      <c r="G20" s="25">
        <v>-22.463683746636633</v>
      </c>
    </row>
    <row r="21" spans="1:7" x14ac:dyDescent="0.2">
      <c r="A21" s="14" t="s">
        <v>70</v>
      </c>
      <c r="B21" s="112">
        <v>14744289</v>
      </c>
      <c r="C21" s="63">
        <v>13744289</v>
      </c>
      <c r="D21" s="63">
        <v>16528400</v>
      </c>
      <c r="E21" s="55">
        <v>2784111</v>
      </c>
      <c r="F21" s="56">
        <v>20.256493442476369</v>
      </c>
      <c r="G21" s="25">
        <v>6.9047805542402045</v>
      </c>
    </row>
    <row r="22" spans="1:7" ht="8.25" customHeight="1" x14ac:dyDescent="0.2">
      <c r="A22" s="14"/>
      <c r="B22" s="112"/>
      <c r="C22" s="63"/>
      <c r="D22" s="63"/>
      <c r="E22" s="55"/>
      <c r="F22" s="56"/>
      <c r="G22" s="25"/>
    </row>
    <row r="23" spans="1:7" ht="22.5" x14ac:dyDescent="0.2">
      <c r="A23" s="114" t="s">
        <v>71</v>
      </c>
      <c r="B23" s="115">
        <v>340953169</v>
      </c>
      <c r="C23" s="115">
        <v>239789532</v>
      </c>
      <c r="D23" s="115">
        <v>321318807.95999998</v>
      </c>
      <c r="E23" s="32">
        <v>81529275.959999979</v>
      </c>
      <c r="F23" s="16">
        <v>34.000348255402571</v>
      </c>
      <c r="G23" s="12">
        <v>-10.12651916892159</v>
      </c>
    </row>
    <row r="24" spans="1:7" ht="22.5" x14ac:dyDescent="0.2">
      <c r="A24" s="96" t="s">
        <v>71</v>
      </c>
      <c r="B24" s="63">
        <v>340953169</v>
      </c>
      <c r="C24" s="63">
        <v>239789532</v>
      </c>
      <c r="D24" s="63">
        <v>321318807.95999998</v>
      </c>
      <c r="E24" s="55">
        <v>81529275.959999979</v>
      </c>
      <c r="F24" s="56">
        <v>34.000348255402571</v>
      </c>
      <c r="G24" s="25">
        <v>-10.12651916892159</v>
      </c>
    </row>
    <row r="25" spans="1:7" ht="9" customHeight="1" x14ac:dyDescent="0.2">
      <c r="A25" s="96"/>
      <c r="B25" s="112"/>
      <c r="C25" s="63"/>
      <c r="D25" s="63"/>
      <c r="E25" s="55"/>
      <c r="F25" s="56"/>
      <c r="G25" s="25"/>
    </row>
    <row r="26" spans="1:7" x14ac:dyDescent="0.2">
      <c r="A26" s="114" t="s">
        <v>72</v>
      </c>
      <c r="B26" s="116">
        <v>1845098</v>
      </c>
      <c r="C26" s="117">
        <v>2000494</v>
      </c>
      <c r="D26" s="117">
        <v>3588513</v>
      </c>
      <c r="E26" s="118">
        <v>1588019</v>
      </c>
      <c r="F26" s="16">
        <v>79.381342808326337</v>
      </c>
      <c r="G26" s="12">
        <v>85.474937069861056</v>
      </c>
    </row>
    <row r="27" spans="1:7" ht="6.75" customHeight="1" x14ac:dyDescent="0.2">
      <c r="A27" s="14"/>
      <c r="B27" s="112"/>
      <c r="C27" s="63"/>
      <c r="D27" s="63"/>
      <c r="E27" s="55"/>
      <c r="F27" s="56"/>
      <c r="G27" s="25"/>
    </row>
    <row r="28" spans="1:7" x14ac:dyDescent="0.2">
      <c r="A28" s="108" t="s">
        <v>73</v>
      </c>
      <c r="B28" s="115">
        <v>49061246</v>
      </c>
      <c r="C28" s="115">
        <v>38371712</v>
      </c>
      <c r="D28" s="115">
        <v>46856294</v>
      </c>
      <c r="E28" s="32">
        <v>8484582</v>
      </c>
      <c r="F28" s="16">
        <v>22.111554470126322</v>
      </c>
      <c r="G28" s="12">
        <v>-8.9207367461440867</v>
      </c>
    </row>
    <row r="29" spans="1:7" x14ac:dyDescent="0.2">
      <c r="A29" s="119" t="s">
        <v>74</v>
      </c>
      <c r="B29" s="120">
        <v>49061246</v>
      </c>
      <c r="C29" s="84">
        <v>38371712</v>
      </c>
      <c r="D29" s="55">
        <v>46856294</v>
      </c>
      <c r="E29" s="55">
        <v>8484582</v>
      </c>
      <c r="F29" s="56">
        <v>22.111554470126322</v>
      </c>
      <c r="G29" s="25">
        <v>-8.9207367461440867</v>
      </c>
    </row>
    <row r="30" spans="1:7" ht="7.5" customHeight="1" x14ac:dyDescent="0.2">
      <c r="A30" s="121"/>
      <c r="B30" s="122"/>
      <c r="C30" s="123"/>
      <c r="D30" s="124"/>
      <c r="E30" s="124"/>
      <c r="F30" s="125"/>
      <c r="G30" s="126"/>
    </row>
    <row r="31" spans="1:7" x14ac:dyDescent="0.2">
      <c r="A31" s="38" t="s">
        <v>34</v>
      </c>
      <c r="B31" s="38"/>
      <c r="C31" s="38"/>
      <c r="D31" s="39"/>
      <c r="E31" s="3"/>
      <c r="F31" s="3"/>
    </row>
    <row r="32" spans="1:7" x14ac:dyDescent="0.2">
      <c r="A32" s="41"/>
      <c r="B32" s="3"/>
      <c r="C32" s="3"/>
      <c r="D32" s="3"/>
      <c r="E32" s="3"/>
      <c r="F32" s="3"/>
    </row>
    <row r="34" spans="3:3" x14ac:dyDescent="0.2">
      <c r="C34" s="68"/>
    </row>
  </sheetData>
  <mergeCells count="9">
    <mergeCell ref="A1:G1"/>
    <mergeCell ref="A2:G2"/>
    <mergeCell ref="A3:G3"/>
    <mergeCell ref="A5:A7"/>
    <mergeCell ref="B5:D5"/>
    <mergeCell ref="E5:G5"/>
    <mergeCell ref="B6:B7"/>
    <mergeCell ref="C6:D6"/>
    <mergeCell ref="E6:F6"/>
  </mergeCells>
  <pageMargins left="0.74803149606299213" right="0.47244094488188981" top="0.98425196850393704" bottom="0.98425196850393704" header="0" footer="0"/>
  <pageSetup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29"/>
  <sheetViews>
    <sheetView showGridLines="0" workbookViewId="0">
      <selection activeCell="A15" sqref="A15"/>
    </sheetView>
  </sheetViews>
  <sheetFormatPr baseColWidth="10" defaultRowHeight="12.75" x14ac:dyDescent="0.2"/>
  <cols>
    <col min="1" max="1" width="24.28515625" style="1" customWidth="1"/>
    <col min="2" max="2" width="14.85546875" style="1" bestFit="1" customWidth="1"/>
    <col min="3" max="3" width="15" style="1" bestFit="1" customWidth="1"/>
    <col min="4" max="4" width="11.28515625" style="1" customWidth="1"/>
    <col min="5" max="5" width="11.42578125" style="1"/>
    <col min="6" max="6" width="10.5703125" style="1" customWidth="1"/>
    <col min="7" max="7" width="9.28515625" style="1" customWidth="1"/>
    <col min="8" max="8" width="14.85546875" style="1" bestFit="1" customWidth="1"/>
    <col min="9" max="249" width="11.42578125" style="1"/>
    <col min="250" max="250" width="22.140625" style="1" customWidth="1"/>
    <col min="251" max="251" width="14" style="1" customWidth="1"/>
    <col min="252" max="252" width="11.42578125" style="1"/>
    <col min="253" max="253" width="11.28515625" style="1" customWidth="1"/>
    <col min="254" max="254" width="11.42578125" style="1"/>
    <col min="255" max="255" width="10.5703125" style="1" customWidth="1"/>
    <col min="256" max="256" width="9.28515625" style="1" customWidth="1"/>
    <col min="257" max="505" width="11.42578125" style="1"/>
    <col min="506" max="506" width="22.140625" style="1" customWidth="1"/>
    <col min="507" max="507" width="14" style="1" customWidth="1"/>
    <col min="508" max="508" width="11.42578125" style="1"/>
    <col min="509" max="509" width="11.28515625" style="1" customWidth="1"/>
    <col min="510" max="510" width="11.42578125" style="1"/>
    <col min="511" max="511" width="10.5703125" style="1" customWidth="1"/>
    <col min="512" max="512" width="9.28515625" style="1" customWidth="1"/>
    <col min="513" max="761" width="11.42578125" style="1"/>
    <col min="762" max="762" width="22.140625" style="1" customWidth="1"/>
    <col min="763" max="763" width="14" style="1" customWidth="1"/>
    <col min="764" max="764" width="11.42578125" style="1"/>
    <col min="765" max="765" width="11.28515625" style="1" customWidth="1"/>
    <col min="766" max="766" width="11.42578125" style="1"/>
    <col min="767" max="767" width="10.5703125" style="1" customWidth="1"/>
    <col min="768" max="768" width="9.28515625" style="1" customWidth="1"/>
    <col min="769" max="1017" width="11.42578125" style="1"/>
    <col min="1018" max="1018" width="22.140625" style="1" customWidth="1"/>
    <col min="1019" max="1019" width="14" style="1" customWidth="1"/>
    <col min="1020" max="1020" width="11.42578125" style="1"/>
    <col min="1021" max="1021" width="11.28515625" style="1" customWidth="1"/>
    <col min="1022" max="1022" width="11.42578125" style="1"/>
    <col min="1023" max="1023" width="10.5703125" style="1" customWidth="1"/>
    <col min="1024" max="1024" width="9.28515625" style="1" customWidth="1"/>
    <col min="1025" max="1273" width="11.42578125" style="1"/>
    <col min="1274" max="1274" width="22.140625" style="1" customWidth="1"/>
    <col min="1275" max="1275" width="14" style="1" customWidth="1"/>
    <col min="1276" max="1276" width="11.42578125" style="1"/>
    <col min="1277" max="1277" width="11.28515625" style="1" customWidth="1"/>
    <col min="1278" max="1278" width="11.42578125" style="1"/>
    <col min="1279" max="1279" width="10.5703125" style="1" customWidth="1"/>
    <col min="1280" max="1280" width="9.28515625" style="1" customWidth="1"/>
    <col min="1281" max="1529" width="11.42578125" style="1"/>
    <col min="1530" max="1530" width="22.140625" style="1" customWidth="1"/>
    <col min="1531" max="1531" width="14" style="1" customWidth="1"/>
    <col min="1532" max="1532" width="11.42578125" style="1"/>
    <col min="1533" max="1533" width="11.28515625" style="1" customWidth="1"/>
    <col min="1534" max="1534" width="11.42578125" style="1"/>
    <col min="1535" max="1535" width="10.5703125" style="1" customWidth="1"/>
    <col min="1536" max="1536" width="9.28515625" style="1" customWidth="1"/>
    <col min="1537" max="1785" width="11.42578125" style="1"/>
    <col min="1786" max="1786" width="22.140625" style="1" customWidth="1"/>
    <col min="1787" max="1787" width="14" style="1" customWidth="1"/>
    <col min="1788" max="1788" width="11.42578125" style="1"/>
    <col min="1789" max="1789" width="11.28515625" style="1" customWidth="1"/>
    <col min="1790" max="1790" width="11.42578125" style="1"/>
    <col min="1791" max="1791" width="10.5703125" style="1" customWidth="1"/>
    <col min="1792" max="1792" width="9.28515625" style="1" customWidth="1"/>
    <col min="1793" max="2041" width="11.42578125" style="1"/>
    <col min="2042" max="2042" width="22.140625" style="1" customWidth="1"/>
    <col min="2043" max="2043" width="14" style="1" customWidth="1"/>
    <col min="2044" max="2044" width="11.42578125" style="1"/>
    <col min="2045" max="2045" width="11.28515625" style="1" customWidth="1"/>
    <col min="2046" max="2046" width="11.42578125" style="1"/>
    <col min="2047" max="2047" width="10.5703125" style="1" customWidth="1"/>
    <col min="2048" max="2048" width="9.28515625" style="1" customWidth="1"/>
    <col min="2049" max="2297" width="11.42578125" style="1"/>
    <col min="2298" max="2298" width="22.140625" style="1" customWidth="1"/>
    <col min="2299" max="2299" width="14" style="1" customWidth="1"/>
    <col min="2300" max="2300" width="11.42578125" style="1"/>
    <col min="2301" max="2301" width="11.28515625" style="1" customWidth="1"/>
    <col min="2302" max="2302" width="11.42578125" style="1"/>
    <col min="2303" max="2303" width="10.5703125" style="1" customWidth="1"/>
    <col min="2304" max="2304" width="9.28515625" style="1" customWidth="1"/>
    <col min="2305" max="2553" width="11.42578125" style="1"/>
    <col min="2554" max="2554" width="22.140625" style="1" customWidth="1"/>
    <col min="2555" max="2555" width="14" style="1" customWidth="1"/>
    <col min="2556" max="2556" width="11.42578125" style="1"/>
    <col min="2557" max="2557" width="11.28515625" style="1" customWidth="1"/>
    <col min="2558" max="2558" width="11.42578125" style="1"/>
    <col min="2559" max="2559" width="10.5703125" style="1" customWidth="1"/>
    <col min="2560" max="2560" width="9.28515625" style="1" customWidth="1"/>
    <col min="2561" max="2809" width="11.42578125" style="1"/>
    <col min="2810" max="2810" width="22.140625" style="1" customWidth="1"/>
    <col min="2811" max="2811" width="14" style="1" customWidth="1"/>
    <col min="2812" max="2812" width="11.42578125" style="1"/>
    <col min="2813" max="2813" width="11.28515625" style="1" customWidth="1"/>
    <col min="2814" max="2814" width="11.42578125" style="1"/>
    <col min="2815" max="2815" width="10.5703125" style="1" customWidth="1"/>
    <col min="2816" max="2816" width="9.28515625" style="1" customWidth="1"/>
    <col min="2817" max="3065" width="11.42578125" style="1"/>
    <col min="3066" max="3066" width="22.140625" style="1" customWidth="1"/>
    <col min="3067" max="3067" width="14" style="1" customWidth="1"/>
    <col min="3068" max="3068" width="11.42578125" style="1"/>
    <col min="3069" max="3069" width="11.28515625" style="1" customWidth="1"/>
    <col min="3070" max="3070" width="11.42578125" style="1"/>
    <col min="3071" max="3071" width="10.5703125" style="1" customWidth="1"/>
    <col min="3072" max="3072" width="9.28515625" style="1" customWidth="1"/>
    <col min="3073" max="3321" width="11.42578125" style="1"/>
    <col min="3322" max="3322" width="22.140625" style="1" customWidth="1"/>
    <col min="3323" max="3323" width="14" style="1" customWidth="1"/>
    <col min="3324" max="3324" width="11.42578125" style="1"/>
    <col min="3325" max="3325" width="11.28515625" style="1" customWidth="1"/>
    <col min="3326" max="3326" width="11.42578125" style="1"/>
    <col min="3327" max="3327" width="10.5703125" style="1" customWidth="1"/>
    <col min="3328" max="3328" width="9.28515625" style="1" customWidth="1"/>
    <col min="3329" max="3577" width="11.42578125" style="1"/>
    <col min="3578" max="3578" width="22.140625" style="1" customWidth="1"/>
    <col min="3579" max="3579" width="14" style="1" customWidth="1"/>
    <col min="3580" max="3580" width="11.42578125" style="1"/>
    <col min="3581" max="3581" width="11.28515625" style="1" customWidth="1"/>
    <col min="3582" max="3582" width="11.42578125" style="1"/>
    <col min="3583" max="3583" width="10.5703125" style="1" customWidth="1"/>
    <col min="3584" max="3584" width="9.28515625" style="1" customWidth="1"/>
    <col min="3585" max="3833" width="11.42578125" style="1"/>
    <col min="3834" max="3834" width="22.140625" style="1" customWidth="1"/>
    <col min="3835" max="3835" width="14" style="1" customWidth="1"/>
    <col min="3836" max="3836" width="11.42578125" style="1"/>
    <col min="3837" max="3837" width="11.28515625" style="1" customWidth="1"/>
    <col min="3838" max="3838" width="11.42578125" style="1"/>
    <col min="3839" max="3839" width="10.5703125" style="1" customWidth="1"/>
    <col min="3840" max="3840" width="9.28515625" style="1" customWidth="1"/>
    <col min="3841" max="4089" width="11.42578125" style="1"/>
    <col min="4090" max="4090" width="22.140625" style="1" customWidth="1"/>
    <col min="4091" max="4091" width="14" style="1" customWidth="1"/>
    <col min="4092" max="4092" width="11.42578125" style="1"/>
    <col min="4093" max="4093" width="11.28515625" style="1" customWidth="1"/>
    <col min="4094" max="4094" width="11.42578125" style="1"/>
    <col min="4095" max="4095" width="10.5703125" style="1" customWidth="1"/>
    <col min="4096" max="4096" width="9.28515625" style="1" customWidth="1"/>
    <col min="4097" max="4345" width="11.42578125" style="1"/>
    <col min="4346" max="4346" width="22.140625" style="1" customWidth="1"/>
    <col min="4347" max="4347" width="14" style="1" customWidth="1"/>
    <col min="4348" max="4348" width="11.42578125" style="1"/>
    <col min="4349" max="4349" width="11.28515625" style="1" customWidth="1"/>
    <col min="4350" max="4350" width="11.42578125" style="1"/>
    <col min="4351" max="4351" width="10.5703125" style="1" customWidth="1"/>
    <col min="4352" max="4352" width="9.28515625" style="1" customWidth="1"/>
    <col min="4353" max="4601" width="11.42578125" style="1"/>
    <col min="4602" max="4602" width="22.140625" style="1" customWidth="1"/>
    <col min="4603" max="4603" width="14" style="1" customWidth="1"/>
    <col min="4604" max="4604" width="11.42578125" style="1"/>
    <col min="4605" max="4605" width="11.28515625" style="1" customWidth="1"/>
    <col min="4606" max="4606" width="11.42578125" style="1"/>
    <col min="4607" max="4607" width="10.5703125" style="1" customWidth="1"/>
    <col min="4608" max="4608" width="9.28515625" style="1" customWidth="1"/>
    <col min="4609" max="4857" width="11.42578125" style="1"/>
    <col min="4858" max="4858" width="22.140625" style="1" customWidth="1"/>
    <col min="4859" max="4859" width="14" style="1" customWidth="1"/>
    <col min="4860" max="4860" width="11.42578125" style="1"/>
    <col min="4861" max="4861" width="11.28515625" style="1" customWidth="1"/>
    <col min="4862" max="4862" width="11.42578125" style="1"/>
    <col min="4863" max="4863" width="10.5703125" style="1" customWidth="1"/>
    <col min="4864" max="4864" width="9.28515625" style="1" customWidth="1"/>
    <col min="4865" max="5113" width="11.42578125" style="1"/>
    <col min="5114" max="5114" width="22.140625" style="1" customWidth="1"/>
    <col min="5115" max="5115" width="14" style="1" customWidth="1"/>
    <col min="5116" max="5116" width="11.42578125" style="1"/>
    <col min="5117" max="5117" width="11.28515625" style="1" customWidth="1"/>
    <col min="5118" max="5118" width="11.42578125" style="1"/>
    <col min="5119" max="5119" width="10.5703125" style="1" customWidth="1"/>
    <col min="5120" max="5120" width="9.28515625" style="1" customWidth="1"/>
    <col min="5121" max="5369" width="11.42578125" style="1"/>
    <col min="5370" max="5370" width="22.140625" style="1" customWidth="1"/>
    <col min="5371" max="5371" width="14" style="1" customWidth="1"/>
    <col min="5372" max="5372" width="11.42578125" style="1"/>
    <col min="5373" max="5373" width="11.28515625" style="1" customWidth="1"/>
    <col min="5374" max="5374" width="11.42578125" style="1"/>
    <col min="5375" max="5375" width="10.5703125" style="1" customWidth="1"/>
    <col min="5376" max="5376" width="9.28515625" style="1" customWidth="1"/>
    <col min="5377" max="5625" width="11.42578125" style="1"/>
    <col min="5626" max="5626" width="22.140625" style="1" customWidth="1"/>
    <col min="5627" max="5627" width="14" style="1" customWidth="1"/>
    <col min="5628" max="5628" width="11.42578125" style="1"/>
    <col min="5629" max="5629" width="11.28515625" style="1" customWidth="1"/>
    <col min="5630" max="5630" width="11.42578125" style="1"/>
    <col min="5631" max="5631" width="10.5703125" style="1" customWidth="1"/>
    <col min="5632" max="5632" width="9.28515625" style="1" customWidth="1"/>
    <col min="5633" max="5881" width="11.42578125" style="1"/>
    <col min="5882" max="5882" width="22.140625" style="1" customWidth="1"/>
    <col min="5883" max="5883" width="14" style="1" customWidth="1"/>
    <col min="5884" max="5884" width="11.42578125" style="1"/>
    <col min="5885" max="5885" width="11.28515625" style="1" customWidth="1"/>
    <col min="5886" max="5886" width="11.42578125" style="1"/>
    <col min="5887" max="5887" width="10.5703125" style="1" customWidth="1"/>
    <col min="5888" max="5888" width="9.28515625" style="1" customWidth="1"/>
    <col min="5889" max="6137" width="11.42578125" style="1"/>
    <col min="6138" max="6138" width="22.140625" style="1" customWidth="1"/>
    <col min="6139" max="6139" width="14" style="1" customWidth="1"/>
    <col min="6140" max="6140" width="11.42578125" style="1"/>
    <col min="6141" max="6141" width="11.28515625" style="1" customWidth="1"/>
    <col min="6142" max="6142" width="11.42578125" style="1"/>
    <col min="6143" max="6143" width="10.5703125" style="1" customWidth="1"/>
    <col min="6144" max="6144" width="9.28515625" style="1" customWidth="1"/>
    <col min="6145" max="6393" width="11.42578125" style="1"/>
    <col min="6394" max="6394" width="22.140625" style="1" customWidth="1"/>
    <col min="6395" max="6395" width="14" style="1" customWidth="1"/>
    <col min="6396" max="6396" width="11.42578125" style="1"/>
    <col min="6397" max="6397" width="11.28515625" style="1" customWidth="1"/>
    <col min="6398" max="6398" width="11.42578125" style="1"/>
    <col min="6399" max="6399" width="10.5703125" style="1" customWidth="1"/>
    <col min="6400" max="6400" width="9.28515625" style="1" customWidth="1"/>
    <col min="6401" max="6649" width="11.42578125" style="1"/>
    <col min="6650" max="6650" width="22.140625" style="1" customWidth="1"/>
    <col min="6651" max="6651" width="14" style="1" customWidth="1"/>
    <col min="6652" max="6652" width="11.42578125" style="1"/>
    <col min="6653" max="6653" width="11.28515625" style="1" customWidth="1"/>
    <col min="6654" max="6654" width="11.42578125" style="1"/>
    <col min="6655" max="6655" width="10.5703125" style="1" customWidth="1"/>
    <col min="6656" max="6656" width="9.28515625" style="1" customWidth="1"/>
    <col min="6657" max="6905" width="11.42578125" style="1"/>
    <col min="6906" max="6906" width="22.140625" style="1" customWidth="1"/>
    <col min="6907" max="6907" width="14" style="1" customWidth="1"/>
    <col min="6908" max="6908" width="11.42578125" style="1"/>
    <col min="6909" max="6909" width="11.28515625" style="1" customWidth="1"/>
    <col min="6910" max="6910" width="11.42578125" style="1"/>
    <col min="6911" max="6911" width="10.5703125" style="1" customWidth="1"/>
    <col min="6912" max="6912" width="9.28515625" style="1" customWidth="1"/>
    <col min="6913" max="7161" width="11.42578125" style="1"/>
    <col min="7162" max="7162" width="22.140625" style="1" customWidth="1"/>
    <col min="7163" max="7163" width="14" style="1" customWidth="1"/>
    <col min="7164" max="7164" width="11.42578125" style="1"/>
    <col min="7165" max="7165" width="11.28515625" style="1" customWidth="1"/>
    <col min="7166" max="7166" width="11.42578125" style="1"/>
    <col min="7167" max="7167" width="10.5703125" style="1" customWidth="1"/>
    <col min="7168" max="7168" width="9.28515625" style="1" customWidth="1"/>
    <col min="7169" max="7417" width="11.42578125" style="1"/>
    <col min="7418" max="7418" width="22.140625" style="1" customWidth="1"/>
    <col min="7419" max="7419" width="14" style="1" customWidth="1"/>
    <col min="7420" max="7420" width="11.42578125" style="1"/>
    <col min="7421" max="7421" width="11.28515625" style="1" customWidth="1"/>
    <col min="7422" max="7422" width="11.42578125" style="1"/>
    <col min="7423" max="7423" width="10.5703125" style="1" customWidth="1"/>
    <col min="7424" max="7424" width="9.28515625" style="1" customWidth="1"/>
    <col min="7425" max="7673" width="11.42578125" style="1"/>
    <col min="7674" max="7674" width="22.140625" style="1" customWidth="1"/>
    <col min="7675" max="7675" width="14" style="1" customWidth="1"/>
    <col min="7676" max="7676" width="11.42578125" style="1"/>
    <col min="7677" max="7677" width="11.28515625" style="1" customWidth="1"/>
    <col min="7678" max="7678" width="11.42578125" style="1"/>
    <col min="7679" max="7679" width="10.5703125" style="1" customWidth="1"/>
    <col min="7680" max="7680" width="9.28515625" style="1" customWidth="1"/>
    <col min="7681" max="7929" width="11.42578125" style="1"/>
    <col min="7930" max="7930" width="22.140625" style="1" customWidth="1"/>
    <col min="7931" max="7931" width="14" style="1" customWidth="1"/>
    <col min="7932" max="7932" width="11.42578125" style="1"/>
    <col min="7933" max="7933" width="11.28515625" style="1" customWidth="1"/>
    <col min="7934" max="7934" width="11.42578125" style="1"/>
    <col min="7935" max="7935" width="10.5703125" style="1" customWidth="1"/>
    <col min="7936" max="7936" width="9.28515625" style="1" customWidth="1"/>
    <col min="7937" max="8185" width="11.42578125" style="1"/>
    <col min="8186" max="8186" width="22.140625" style="1" customWidth="1"/>
    <col min="8187" max="8187" width="14" style="1" customWidth="1"/>
    <col min="8188" max="8188" width="11.42578125" style="1"/>
    <col min="8189" max="8189" width="11.28515625" style="1" customWidth="1"/>
    <col min="8190" max="8190" width="11.42578125" style="1"/>
    <col min="8191" max="8191" width="10.5703125" style="1" customWidth="1"/>
    <col min="8192" max="8192" width="9.28515625" style="1" customWidth="1"/>
    <col min="8193" max="8441" width="11.42578125" style="1"/>
    <col min="8442" max="8442" width="22.140625" style="1" customWidth="1"/>
    <col min="8443" max="8443" width="14" style="1" customWidth="1"/>
    <col min="8444" max="8444" width="11.42578125" style="1"/>
    <col min="8445" max="8445" width="11.28515625" style="1" customWidth="1"/>
    <col min="8446" max="8446" width="11.42578125" style="1"/>
    <col min="8447" max="8447" width="10.5703125" style="1" customWidth="1"/>
    <col min="8448" max="8448" width="9.28515625" style="1" customWidth="1"/>
    <col min="8449" max="8697" width="11.42578125" style="1"/>
    <col min="8698" max="8698" width="22.140625" style="1" customWidth="1"/>
    <col min="8699" max="8699" width="14" style="1" customWidth="1"/>
    <col min="8700" max="8700" width="11.42578125" style="1"/>
    <col min="8701" max="8701" width="11.28515625" style="1" customWidth="1"/>
    <col min="8702" max="8702" width="11.42578125" style="1"/>
    <col min="8703" max="8703" width="10.5703125" style="1" customWidth="1"/>
    <col min="8704" max="8704" width="9.28515625" style="1" customWidth="1"/>
    <col min="8705" max="8953" width="11.42578125" style="1"/>
    <col min="8954" max="8954" width="22.140625" style="1" customWidth="1"/>
    <col min="8955" max="8955" width="14" style="1" customWidth="1"/>
    <col min="8956" max="8956" width="11.42578125" style="1"/>
    <col min="8957" max="8957" width="11.28515625" style="1" customWidth="1"/>
    <col min="8958" max="8958" width="11.42578125" style="1"/>
    <col min="8959" max="8959" width="10.5703125" style="1" customWidth="1"/>
    <col min="8960" max="8960" width="9.28515625" style="1" customWidth="1"/>
    <col min="8961" max="9209" width="11.42578125" style="1"/>
    <col min="9210" max="9210" width="22.140625" style="1" customWidth="1"/>
    <col min="9211" max="9211" width="14" style="1" customWidth="1"/>
    <col min="9212" max="9212" width="11.42578125" style="1"/>
    <col min="9213" max="9213" width="11.28515625" style="1" customWidth="1"/>
    <col min="9214" max="9214" width="11.42578125" style="1"/>
    <col min="9215" max="9215" width="10.5703125" style="1" customWidth="1"/>
    <col min="9216" max="9216" width="9.28515625" style="1" customWidth="1"/>
    <col min="9217" max="9465" width="11.42578125" style="1"/>
    <col min="9466" max="9466" width="22.140625" style="1" customWidth="1"/>
    <col min="9467" max="9467" width="14" style="1" customWidth="1"/>
    <col min="9468" max="9468" width="11.42578125" style="1"/>
    <col min="9469" max="9469" width="11.28515625" style="1" customWidth="1"/>
    <col min="9470" max="9470" width="11.42578125" style="1"/>
    <col min="9471" max="9471" width="10.5703125" style="1" customWidth="1"/>
    <col min="9472" max="9472" width="9.28515625" style="1" customWidth="1"/>
    <col min="9473" max="9721" width="11.42578125" style="1"/>
    <col min="9722" max="9722" width="22.140625" style="1" customWidth="1"/>
    <col min="9723" max="9723" width="14" style="1" customWidth="1"/>
    <col min="9724" max="9724" width="11.42578125" style="1"/>
    <col min="9725" max="9725" width="11.28515625" style="1" customWidth="1"/>
    <col min="9726" max="9726" width="11.42578125" style="1"/>
    <col min="9727" max="9727" width="10.5703125" style="1" customWidth="1"/>
    <col min="9728" max="9728" width="9.28515625" style="1" customWidth="1"/>
    <col min="9729" max="9977" width="11.42578125" style="1"/>
    <col min="9978" max="9978" width="22.140625" style="1" customWidth="1"/>
    <col min="9979" max="9979" width="14" style="1" customWidth="1"/>
    <col min="9980" max="9980" width="11.42578125" style="1"/>
    <col min="9981" max="9981" width="11.28515625" style="1" customWidth="1"/>
    <col min="9982" max="9982" width="11.42578125" style="1"/>
    <col min="9983" max="9983" width="10.5703125" style="1" customWidth="1"/>
    <col min="9984" max="9984" width="9.28515625" style="1" customWidth="1"/>
    <col min="9985" max="10233" width="11.42578125" style="1"/>
    <col min="10234" max="10234" width="22.140625" style="1" customWidth="1"/>
    <col min="10235" max="10235" width="14" style="1" customWidth="1"/>
    <col min="10236" max="10236" width="11.42578125" style="1"/>
    <col min="10237" max="10237" width="11.28515625" style="1" customWidth="1"/>
    <col min="10238" max="10238" width="11.42578125" style="1"/>
    <col min="10239" max="10239" width="10.5703125" style="1" customWidth="1"/>
    <col min="10240" max="10240" width="9.28515625" style="1" customWidth="1"/>
    <col min="10241" max="10489" width="11.42578125" style="1"/>
    <col min="10490" max="10490" width="22.140625" style="1" customWidth="1"/>
    <col min="10491" max="10491" width="14" style="1" customWidth="1"/>
    <col min="10492" max="10492" width="11.42578125" style="1"/>
    <col min="10493" max="10493" width="11.28515625" style="1" customWidth="1"/>
    <col min="10494" max="10494" width="11.42578125" style="1"/>
    <col min="10495" max="10495" width="10.5703125" style="1" customWidth="1"/>
    <col min="10496" max="10496" width="9.28515625" style="1" customWidth="1"/>
    <col min="10497" max="10745" width="11.42578125" style="1"/>
    <col min="10746" max="10746" width="22.140625" style="1" customWidth="1"/>
    <col min="10747" max="10747" width="14" style="1" customWidth="1"/>
    <col min="10748" max="10748" width="11.42578125" style="1"/>
    <col min="10749" max="10749" width="11.28515625" style="1" customWidth="1"/>
    <col min="10750" max="10750" width="11.42578125" style="1"/>
    <col min="10751" max="10751" width="10.5703125" style="1" customWidth="1"/>
    <col min="10752" max="10752" width="9.28515625" style="1" customWidth="1"/>
    <col min="10753" max="11001" width="11.42578125" style="1"/>
    <col min="11002" max="11002" width="22.140625" style="1" customWidth="1"/>
    <col min="11003" max="11003" width="14" style="1" customWidth="1"/>
    <col min="11004" max="11004" width="11.42578125" style="1"/>
    <col min="11005" max="11005" width="11.28515625" style="1" customWidth="1"/>
    <col min="11006" max="11006" width="11.42578125" style="1"/>
    <col min="11007" max="11007" width="10.5703125" style="1" customWidth="1"/>
    <col min="11008" max="11008" width="9.28515625" style="1" customWidth="1"/>
    <col min="11009" max="11257" width="11.42578125" style="1"/>
    <col min="11258" max="11258" width="22.140625" style="1" customWidth="1"/>
    <col min="11259" max="11259" width="14" style="1" customWidth="1"/>
    <col min="11260" max="11260" width="11.42578125" style="1"/>
    <col min="11261" max="11261" width="11.28515625" style="1" customWidth="1"/>
    <col min="11262" max="11262" width="11.42578125" style="1"/>
    <col min="11263" max="11263" width="10.5703125" style="1" customWidth="1"/>
    <col min="11264" max="11264" width="9.28515625" style="1" customWidth="1"/>
    <col min="11265" max="11513" width="11.42578125" style="1"/>
    <col min="11514" max="11514" width="22.140625" style="1" customWidth="1"/>
    <col min="11515" max="11515" width="14" style="1" customWidth="1"/>
    <col min="11516" max="11516" width="11.42578125" style="1"/>
    <col min="11517" max="11517" width="11.28515625" style="1" customWidth="1"/>
    <col min="11518" max="11518" width="11.42578125" style="1"/>
    <col min="11519" max="11519" width="10.5703125" style="1" customWidth="1"/>
    <col min="11520" max="11520" width="9.28515625" style="1" customWidth="1"/>
    <col min="11521" max="11769" width="11.42578125" style="1"/>
    <col min="11770" max="11770" width="22.140625" style="1" customWidth="1"/>
    <col min="11771" max="11771" width="14" style="1" customWidth="1"/>
    <col min="11772" max="11772" width="11.42578125" style="1"/>
    <col min="11773" max="11773" width="11.28515625" style="1" customWidth="1"/>
    <col min="11774" max="11774" width="11.42578125" style="1"/>
    <col min="11775" max="11775" width="10.5703125" style="1" customWidth="1"/>
    <col min="11776" max="11776" width="9.28515625" style="1" customWidth="1"/>
    <col min="11777" max="12025" width="11.42578125" style="1"/>
    <col min="12026" max="12026" width="22.140625" style="1" customWidth="1"/>
    <col min="12027" max="12027" width="14" style="1" customWidth="1"/>
    <col min="12028" max="12028" width="11.42578125" style="1"/>
    <col min="12029" max="12029" width="11.28515625" style="1" customWidth="1"/>
    <col min="12030" max="12030" width="11.42578125" style="1"/>
    <col min="12031" max="12031" width="10.5703125" style="1" customWidth="1"/>
    <col min="12032" max="12032" width="9.28515625" style="1" customWidth="1"/>
    <col min="12033" max="12281" width="11.42578125" style="1"/>
    <col min="12282" max="12282" width="22.140625" style="1" customWidth="1"/>
    <col min="12283" max="12283" width="14" style="1" customWidth="1"/>
    <col min="12284" max="12284" width="11.42578125" style="1"/>
    <col min="12285" max="12285" width="11.28515625" style="1" customWidth="1"/>
    <col min="12286" max="12286" width="11.42578125" style="1"/>
    <col min="12287" max="12287" width="10.5703125" style="1" customWidth="1"/>
    <col min="12288" max="12288" width="9.28515625" style="1" customWidth="1"/>
    <col min="12289" max="12537" width="11.42578125" style="1"/>
    <col min="12538" max="12538" width="22.140625" style="1" customWidth="1"/>
    <col min="12539" max="12539" width="14" style="1" customWidth="1"/>
    <col min="12540" max="12540" width="11.42578125" style="1"/>
    <col min="12541" max="12541" width="11.28515625" style="1" customWidth="1"/>
    <col min="12542" max="12542" width="11.42578125" style="1"/>
    <col min="12543" max="12543" width="10.5703125" style="1" customWidth="1"/>
    <col min="12544" max="12544" width="9.28515625" style="1" customWidth="1"/>
    <col min="12545" max="12793" width="11.42578125" style="1"/>
    <col min="12794" max="12794" width="22.140625" style="1" customWidth="1"/>
    <col min="12795" max="12795" width="14" style="1" customWidth="1"/>
    <col min="12796" max="12796" width="11.42578125" style="1"/>
    <col min="12797" max="12797" width="11.28515625" style="1" customWidth="1"/>
    <col min="12798" max="12798" width="11.42578125" style="1"/>
    <col min="12799" max="12799" width="10.5703125" style="1" customWidth="1"/>
    <col min="12800" max="12800" width="9.28515625" style="1" customWidth="1"/>
    <col min="12801" max="13049" width="11.42578125" style="1"/>
    <col min="13050" max="13050" width="22.140625" style="1" customWidth="1"/>
    <col min="13051" max="13051" width="14" style="1" customWidth="1"/>
    <col min="13052" max="13052" width="11.42578125" style="1"/>
    <col min="13053" max="13053" width="11.28515625" style="1" customWidth="1"/>
    <col min="13054" max="13054" width="11.42578125" style="1"/>
    <col min="13055" max="13055" width="10.5703125" style="1" customWidth="1"/>
    <col min="13056" max="13056" width="9.28515625" style="1" customWidth="1"/>
    <col min="13057" max="13305" width="11.42578125" style="1"/>
    <col min="13306" max="13306" width="22.140625" style="1" customWidth="1"/>
    <col min="13307" max="13307" width="14" style="1" customWidth="1"/>
    <col min="13308" max="13308" width="11.42578125" style="1"/>
    <col min="13309" max="13309" width="11.28515625" style="1" customWidth="1"/>
    <col min="13310" max="13310" width="11.42578125" style="1"/>
    <col min="13311" max="13311" width="10.5703125" style="1" customWidth="1"/>
    <col min="13312" max="13312" width="9.28515625" style="1" customWidth="1"/>
    <col min="13313" max="13561" width="11.42578125" style="1"/>
    <col min="13562" max="13562" width="22.140625" style="1" customWidth="1"/>
    <col min="13563" max="13563" width="14" style="1" customWidth="1"/>
    <col min="13564" max="13564" width="11.42578125" style="1"/>
    <col min="13565" max="13565" width="11.28515625" style="1" customWidth="1"/>
    <col min="13566" max="13566" width="11.42578125" style="1"/>
    <col min="13567" max="13567" width="10.5703125" style="1" customWidth="1"/>
    <col min="13568" max="13568" width="9.28515625" style="1" customWidth="1"/>
    <col min="13569" max="13817" width="11.42578125" style="1"/>
    <col min="13818" max="13818" width="22.140625" style="1" customWidth="1"/>
    <col min="13819" max="13819" width="14" style="1" customWidth="1"/>
    <col min="13820" max="13820" width="11.42578125" style="1"/>
    <col min="13821" max="13821" width="11.28515625" style="1" customWidth="1"/>
    <col min="13822" max="13822" width="11.42578125" style="1"/>
    <col min="13823" max="13823" width="10.5703125" style="1" customWidth="1"/>
    <col min="13824" max="13824" width="9.28515625" style="1" customWidth="1"/>
    <col min="13825" max="14073" width="11.42578125" style="1"/>
    <col min="14074" max="14074" width="22.140625" style="1" customWidth="1"/>
    <col min="14075" max="14075" width="14" style="1" customWidth="1"/>
    <col min="14076" max="14076" width="11.42578125" style="1"/>
    <col min="14077" max="14077" width="11.28515625" style="1" customWidth="1"/>
    <col min="14078" max="14078" width="11.42578125" style="1"/>
    <col min="14079" max="14079" width="10.5703125" style="1" customWidth="1"/>
    <col min="14080" max="14080" width="9.28515625" style="1" customWidth="1"/>
    <col min="14081" max="14329" width="11.42578125" style="1"/>
    <col min="14330" max="14330" width="22.140625" style="1" customWidth="1"/>
    <col min="14331" max="14331" width="14" style="1" customWidth="1"/>
    <col min="14332" max="14332" width="11.42578125" style="1"/>
    <col min="14333" max="14333" width="11.28515625" style="1" customWidth="1"/>
    <col min="14334" max="14334" width="11.42578125" style="1"/>
    <col min="14335" max="14335" width="10.5703125" style="1" customWidth="1"/>
    <col min="14336" max="14336" width="9.28515625" style="1" customWidth="1"/>
    <col min="14337" max="14585" width="11.42578125" style="1"/>
    <col min="14586" max="14586" width="22.140625" style="1" customWidth="1"/>
    <col min="14587" max="14587" width="14" style="1" customWidth="1"/>
    <col min="14588" max="14588" width="11.42578125" style="1"/>
    <col min="14589" max="14589" width="11.28515625" style="1" customWidth="1"/>
    <col min="14590" max="14590" width="11.42578125" style="1"/>
    <col min="14591" max="14591" width="10.5703125" style="1" customWidth="1"/>
    <col min="14592" max="14592" width="9.28515625" style="1" customWidth="1"/>
    <col min="14593" max="14841" width="11.42578125" style="1"/>
    <col min="14842" max="14842" width="22.140625" style="1" customWidth="1"/>
    <col min="14843" max="14843" width="14" style="1" customWidth="1"/>
    <col min="14844" max="14844" width="11.42578125" style="1"/>
    <col min="14845" max="14845" width="11.28515625" style="1" customWidth="1"/>
    <col min="14846" max="14846" width="11.42578125" style="1"/>
    <col min="14847" max="14847" width="10.5703125" style="1" customWidth="1"/>
    <col min="14848" max="14848" width="9.28515625" style="1" customWidth="1"/>
    <col min="14849" max="15097" width="11.42578125" style="1"/>
    <col min="15098" max="15098" width="22.140625" style="1" customWidth="1"/>
    <col min="15099" max="15099" width="14" style="1" customWidth="1"/>
    <col min="15100" max="15100" width="11.42578125" style="1"/>
    <col min="15101" max="15101" width="11.28515625" style="1" customWidth="1"/>
    <col min="15102" max="15102" width="11.42578125" style="1"/>
    <col min="15103" max="15103" width="10.5703125" style="1" customWidth="1"/>
    <col min="15104" max="15104" width="9.28515625" style="1" customWidth="1"/>
    <col min="15105" max="15353" width="11.42578125" style="1"/>
    <col min="15354" max="15354" width="22.140625" style="1" customWidth="1"/>
    <col min="15355" max="15355" width="14" style="1" customWidth="1"/>
    <col min="15356" max="15356" width="11.42578125" style="1"/>
    <col min="15357" max="15357" width="11.28515625" style="1" customWidth="1"/>
    <col min="15358" max="15358" width="11.42578125" style="1"/>
    <col min="15359" max="15359" width="10.5703125" style="1" customWidth="1"/>
    <col min="15360" max="15360" width="9.28515625" style="1" customWidth="1"/>
    <col min="15361" max="15609" width="11.42578125" style="1"/>
    <col min="15610" max="15610" width="22.140625" style="1" customWidth="1"/>
    <col min="15611" max="15611" width="14" style="1" customWidth="1"/>
    <col min="15612" max="15612" width="11.42578125" style="1"/>
    <col min="15613" max="15613" width="11.28515625" style="1" customWidth="1"/>
    <col min="15614" max="15614" width="11.42578125" style="1"/>
    <col min="15615" max="15615" width="10.5703125" style="1" customWidth="1"/>
    <col min="15616" max="15616" width="9.28515625" style="1" customWidth="1"/>
    <col min="15617" max="15865" width="11.42578125" style="1"/>
    <col min="15866" max="15866" width="22.140625" style="1" customWidth="1"/>
    <col min="15867" max="15867" width="14" style="1" customWidth="1"/>
    <col min="15868" max="15868" width="11.42578125" style="1"/>
    <col min="15869" max="15869" width="11.28515625" style="1" customWidth="1"/>
    <col min="15870" max="15870" width="11.42578125" style="1"/>
    <col min="15871" max="15871" width="10.5703125" style="1" customWidth="1"/>
    <col min="15872" max="15872" width="9.28515625" style="1" customWidth="1"/>
    <col min="15873" max="16121" width="11.42578125" style="1"/>
    <col min="16122" max="16122" width="22.140625" style="1" customWidth="1"/>
    <col min="16123" max="16123" width="14" style="1" customWidth="1"/>
    <col min="16124" max="16124" width="11.42578125" style="1"/>
    <col min="16125" max="16125" width="11.28515625" style="1" customWidth="1"/>
    <col min="16126" max="16126" width="11.42578125" style="1"/>
    <col min="16127" max="16127" width="10.5703125" style="1" customWidth="1"/>
    <col min="16128" max="16128" width="9.28515625" style="1" customWidth="1"/>
    <col min="16129" max="16384" width="11.42578125" style="1"/>
  </cols>
  <sheetData>
    <row r="1" spans="1:7" x14ac:dyDescent="0.2">
      <c r="A1" s="223" t="s">
        <v>75</v>
      </c>
      <c r="B1" s="223"/>
      <c r="C1" s="223"/>
      <c r="D1" s="223"/>
      <c r="E1" s="223"/>
      <c r="F1" s="223"/>
      <c r="G1" s="223"/>
    </row>
    <row r="2" spans="1:7" x14ac:dyDescent="0.2">
      <c r="A2" s="223" t="s">
        <v>1</v>
      </c>
      <c r="B2" s="223"/>
      <c r="C2" s="223"/>
      <c r="D2" s="223"/>
      <c r="E2" s="223"/>
      <c r="F2" s="223"/>
      <c r="G2" s="223"/>
    </row>
    <row r="3" spans="1:7" x14ac:dyDescent="0.2">
      <c r="A3" s="224" t="s">
        <v>56</v>
      </c>
      <c r="B3" s="224"/>
      <c r="C3" s="224"/>
      <c r="D3" s="224"/>
      <c r="E3" s="224"/>
      <c r="F3" s="224"/>
      <c r="G3" s="224"/>
    </row>
    <row r="4" spans="1:7" x14ac:dyDescent="0.2">
      <c r="A4" s="4"/>
      <c r="B4" s="3"/>
      <c r="C4" s="4"/>
      <c r="D4" s="4"/>
      <c r="E4" s="4"/>
      <c r="F4" s="4"/>
      <c r="G4" s="3"/>
    </row>
    <row r="5" spans="1:7" ht="12.75" customHeight="1" x14ac:dyDescent="0.2">
      <c r="A5" s="225" t="s">
        <v>3</v>
      </c>
      <c r="B5" s="228" t="s">
        <v>4</v>
      </c>
      <c r="C5" s="229"/>
      <c r="D5" s="220"/>
      <c r="E5" s="219" t="s">
        <v>5</v>
      </c>
      <c r="F5" s="229"/>
      <c r="G5" s="230"/>
    </row>
    <row r="6" spans="1:7" ht="19.5" customHeight="1" x14ac:dyDescent="0.2">
      <c r="A6" s="226"/>
      <c r="B6" s="231" t="s">
        <v>6</v>
      </c>
      <c r="C6" s="233" t="s">
        <v>7</v>
      </c>
      <c r="D6" s="220"/>
      <c r="E6" s="219" t="s">
        <v>8</v>
      </c>
      <c r="F6" s="220"/>
      <c r="G6" s="5">
        <v>2016</v>
      </c>
    </row>
    <row r="7" spans="1:7" x14ac:dyDescent="0.2">
      <c r="A7" s="227"/>
      <c r="B7" s="232"/>
      <c r="C7" s="6" t="s">
        <v>9</v>
      </c>
      <c r="D7" s="7" t="s">
        <v>10</v>
      </c>
      <c r="E7" s="7" t="s">
        <v>11</v>
      </c>
      <c r="F7" s="6" t="s">
        <v>12</v>
      </c>
      <c r="G7" s="8" t="s">
        <v>13</v>
      </c>
    </row>
    <row r="8" spans="1:7" x14ac:dyDescent="0.2">
      <c r="A8" s="9" t="s">
        <v>14</v>
      </c>
      <c r="B8" s="105">
        <v>880010111</v>
      </c>
      <c r="C8" s="105">
        <v>524365647</v>
      </c>
      <c r="D8" s="105">
        <v>852849309</v>
      </c>
      <c r="E8" s="105">
        <v>328483662</v>
      </c>
      <c r="F8" s="11">
        <v>62.644008790301257</v>
      </c>
      <c r="G8" s="106">
        <v>-7.5781225543303918</v>
      </c>
    </row>
    <row r="9" spans="1:7" x14ac:dyDescent="0.2">
      <c r="A9" s="127"/>
      <c r="B9" s="128"/>
      <c r="C9" s="128"/>
      <c r="D9" s="128"/>
      <c r="E9" s="129"/>
      <c r="F9" s="130"/>
      <c r="G9" s="131"/>
    </row>
    <row r="10" spans="1:7" x14ac:dyDescent="0.2">
      <c r="A10" s="132" t="s">
        <v>38</v>
      </c>
      <c r="B10" s="133">
        <v>0</v>
      </c>
      <c r="C10" s="134">
        <v>0</v>
      </c>
      <c r="D10" s="133">
        <v>0</v>
      </c>
      <c r="E10" s="55">
        <v>0</v>
      </c>
      <c r="F10" s="56" t="s">
        <v>39</v>
      </c>
      <c r="G10" s="25" t="s">
        <v>39</v>
      </c>
    </row>
    <row r="11" spans="1:7" ht="6.75" customHeight="1" x14ac:dyDescent="0.2">
      <c r="A11" s="127"/>
      <c r="B11" s="135"/>
      <c r="C11" s="128"/>
      <c r="D11" s="135"/>
      <c r="E11" s="129"/>
      <c r="F11" s="130"/>
      <c r="G11" s="131"/>
    </row>
    <row r="12" spans="1:7" x14ac:dyDescent="0.2">
      <c r="A12" s="132" t="s">
        <v>40</v>
      </c>
      <c r="B12" s="136">
        <v>481243840</v>
      </c>
      <c r="C12" s="120">
        <v>337440533</v>
      </c>
      <c r="D12" s="136">
        <v>422468952</v>
      </c>
      <c r="E12" s="55">
        <v>85028419</v>
      </c>
      <c r="F12" s="56">
        <v>25.198045487914158</v>
      </c>
      <c r="G12" s="25">
        <v>-16.281823448594906</v>
      </c>
    </row>
    <row r="13" spans="1:7" ht="6" customHeight="1" x14ac:dyDescent="0.2">
      <c r="A13" s="132"/>
      <c r="B13" s="120"/>
      <c r="C13" s="137"/>
      <c r="D13" s="138"/>
      <c r="E13" s="55"/>
      <c r="F13" s="56"/>
      <c r="G13" s="25"/>
    </row>
    <row r="14" spans="1:7" x14ac:dyDescent="0.2">
      <c r="A14" s="132" t="s">
        <v>76</v>
      </c>
      <c r="B14" s="55">
        <v>5739321</v>
      </c>
      <c r="C14" s="55">
        <v>6134674</v>
      </c>
      <c r="D14" s="55">
        <v>23804113</v>
      </c>
      <c r="E14" s="55">
        <v>17669439</v>
      </c>
      <c r="F14" s="56">
        <v>288.02572068214221</v>
      </c>
      <c r="G14" s="25">
        <v>295.53200825799263</v>
      </c>
    </row>
    <row r="15" spans="1:7" ht="6" customHeight="1" x14ac:dyDescent="0.2">
      <c r="A15" s="132"/>
      <c r="B15" s="120"/>
      <c r="C15" s="132"/>
      <c r="D15" s="139"/>
      <c r="E15" s="55"/>
      <c r="F15" s="56"/>
      <c r="G15" s="25"/>
    </row>
    <row r="16" spans="1:7" x14ac:dyDescent="0.2">
      <c r="A16" s="132" t="s">
        <v>77</v>
      </c>
      <c r="B16" s="140">
        <v>392434321</v>
      </c>
      <c r="C16" s="140">
        <v>180244961</v>
      </c>
      <c r="D16" s="140">
        <v>403052138</v>
      </c>
      <c r="E16" s="32">
        <v>222807177</v>
      </c>
      <c r="F16" s="16">
        <v>123.61354002012848</v>
      </c>
      <c r="G16" s="12">
        <v>-2.0545212166163509</v>
      </c>
    </row>
    <row r="17" spans="1:8" ht="22.5" x14ac:dyDescent="0.2">
      <c r="A17" s="141" t="s">
        <v>78</v>
      </c>
      <c r="B17" s="61">
        <v>377451432</v>
      </c>
      <c r="C17" s="61">
        <v>177280386</v>
      </c>
      <c r="D17" s="60">
        <v>398056615</v>
      </c>
      <c r="E17" s="61">
        <v>220776229</v>
      </c>
      <c r="F17" s="62">
        <v>124.53505657416608</v>
      </c>
      <c r="G17" s="142">
        <v>0.57126546304881742</v>
      </c>
    </row>
    <row r="18" spans="1:8" x14ac:dyDescent="0.2">
      <c r="A18" s="143" t="s">
        <v>79</v>
      </c>
      <c r="B18" s="63">
        <v>14982889</v>
      </c>
      <c r="C18" s="63">
        <v>2964575</v>
      </c>
      <c r="D18" s="63">
        <v>4995523</v>
      </c>
      <c r="E18" s="61">
        <v>2030948</v>
      </c>
      <c r="F18" s="62">
        <v>68.507222789101291</v>
      </c>
      <c r="G18" s="142">
        <v>-68.203776034304326</v>
      </c>
    </row>
    <row r="19" spans="1:8" ht="6.75" customHeight="1" x14ac:dyDescent="0.2">
      <c r="A19" s="144"/>
      <c r="B19" s="63"/>
      <c r="C19" s="55"/>
      <c r="D19" s="63"/>
      <c r="E19" s="55"/>
      <c r="F19" s="56"/>
      <c r="G19" s="25"/>
    </row>
    <row r="20" spans="1:8" ht="56.25" x14ac:dyDescent="0.2">
      <c r="A20" s="59" t="s">
        <v>45</v>
      </c>
      <c r="B20" s="63">
        <v>592629</v>
      </c>
      <c r="C20" s="63">
        <v>545479</v>
      </c>
      <c r="D20" s="63">
        <v>3524106</v>
      </c>
      <c r="E20" s="63">
        <v>2978627</v>
      </c>
      <c r="F20" s="64">
        <v>546.05713510510941</v>
      </c>
      <c r="G20" s="113">
        <v>467.09551144411034</v>
      </c>
    </row>
    <row r="21" spans="1:8" x14ac:dyDescent="0.2">
      <c r="A21" s="145"/>
      <c r="B21" s="145"/>
      <c r="C21" s="145"/>
      <c r="D21" s="146"/>
      <c r="E21" s="147"/>
      <c r="F21" s="148"/>
      <c r="G21" s="149"/>
    </row>
    <row r="22" spans="1:8" x14ac:dyDescent="0.2">
      <c r="A22" s="38" t="s">
        <v>34</v>
      </c>
      <c r="B22" s="38"/>
      <c r="C22" s="38"/>
      <c r="D22" s="3"/>
      <c r="E22" s="3"/>
      <c r="F22" s="39"/>
      <c r="G22" s="3"/>
    </row>
    <row r="23" spans="1:8" x14ac:dyDescent="0.2">
      <c r="A23" s="41" t="s">
        <v>55</v>
      </c>
      <c r="B23" s="3"/>
      <c r="C23" s="3"/>
      <c r="D23" s="3"/>
      <c r="E23" s="3"/>
      <c r="F23" s="3"/>
      <c r="G23" s="3"/>
    </row>
    <row r="24" spans="1:8" x14ac:dyDescent="0.2">
      <c r="B24" s="68"/>
      <c r="C24" s="68"/>
      <c r="D24" s="68"/>
      <c r="E24" s="68"/>
    </row>
    <row r="25" spans="1:8" x14ac:dyDescent="0.2">
      <c r="B25" s="150"/>
      <c r="C25" s="150"/>
      <c r="D25" s="150"/>
      <c r="H25" s="2"/>
    </row>
    <row r="26" spans="1:8" x14ac:dyDescent="0.2">
      <c r="H26" s="2"/>
    </row>
    <row r="27" spans="1:8" x14ac:dyDescent="0.2">
      <c r="H27" s="2"/>
    </row>
    <row r="29" spans="1:8" x14ac:dyDescent="0.2">
      <c r="B29" s="68"/>
    </row>
  </sheetData>
  <mergeCells count="9">
    <mergeCell ref="A1:G1"/>
    <mergeCell ref="A2:G2"/>
    <mergeCell ref="A3:G3"/>
    <mergeCell ref="A5:A7"/>
    <mergeCell ref="B5:D5"/>
    <mergeCell ref="E5:G5"/>
    <mergeCell ref="B6:B7"/>
    <mergeCell ref="C6:D6"/>
    <mergeCell ref="E6:F6"/>
  </mergeCells>
  <pageMargins left="0.74803149606299213" right="0.74803149606299213" top="0.98425196850393704" bottom="0.98425196850393704" header="0" footer="0"/>
  <pageSetup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G44"/>
  <sheetViews>
    <sheetView showGridLines="0" zoomScale="110" zoomScaleNormal="110" workbookViewId="0">
      <selection sqref="A1:G1"/>
    </sheetView>
  </sheetViews>
  <sheetFormatPr baseColWidth="10" defaultRowHeight="12.75" x14ac:dyDescent="0.2"/>
  <cols>
    <col min="1" max="1" width="34.42578125" style="1" customWidth="1"/>
    <col min="2" max="2" width="12.7109375" style="1" customWidth="1"/>
    <col min="3" max="3" width="15.140625" style="1" customWidth="1"/>
    <col min="4" max="4" width="14" style="1" customWidth="1"/>
    <col min="5" max="5" width="12.140625" style="1" customWidth="1"/>
    <col min="6" max="6" width="10" style="1" customWidth="1"/>
    <col min="7" max="7" width="9.28515625" style="1" customWidth="1"/>
    <col min="8" max="223" width="11.42578125" style="1"/>
    <col min="224" max="224" width="34.42578125" style="1" customWidth="1"/>
    <col min="225" max="225" width="12.7109375" style="1" customWidth="1"/>
    <col min="226" max="226" width="10.85546875" style="1" customWidth="1"/>
    <col min="227" max="227" width="10.42578125" style="1" customWidth="1"/>
    <col min="228" max="228" width="12.140625" style="1" customWidth="1"/>
    <col min="229" max="229" width="10" style="1" customWidth="1"/>
    <col min="230" max="230" width="9.28515625" style="1" customWidth="1"/>
    <col min="231" max="231" width="12.28515625" style="1" bestFit="1" customWidth="1"/>
    <col min="232" max="232" width="28.7109375" style="1" customWidth="1"/>
    <col min="233" max="234" width="11.5703125" style="1" bestFit="1" customWidth="1"/>
    <col min="235" max="239" width="11.42578125" style="1"/>
    <col min="240" max="240" width="23.5703125" style="1" customWidth="1"/>
    <col min="241" max="247" width="11.42578125" style="1"/>
    <col min="248" max="248" width="27" style="1" customWidth="1"/>
    <col min="249" max="255" width="11.42578125" style="1"/>
    <col min="256" max="256" width="35.5703125" style="1" customWidth="1"/>
    <col min="257" max="479" width="11.42578125" style="1"/>
    <col min="480" max="480" width="34.42578125" style="1" customWidth="1"/>
    <col min="481" max="481" width="12.7109375" style="1" customWidth="1"/>
    <col min="482" max="482" width="10.85546875" style="1" customWidth="1"/>
    <col min="483" max="483" width="10.42578125" style="1" customWidth="1"/>
    <col min="484" max="484" width="12.140625" style="1" customWidth="1"/>
    <col min="485" max="485" width="10" style="1" customWidth="1"/>
    <col min="486" max="486" width="9.28515625" style="1" customWidth="1"/>
    <col min="487" max="487" width="12.28515625" style="1" bestFit="1" customWidth="1"/>
    <col min="488" max="488" width="28.7109375" style="1" customWidth="1"/>
    <col min="489" max="490" width="11.5703125" style="1" bestFit="1" customWidth="1"/>
    <col min="491" max="495" width="11.42578125" style="1"/>
    <col min="496" max="496" width="23.5703125" style="1" customWidth="1"/>
    <col min="497" max="503" width="11.42578125" style="1"/>
    <col min="504" max="504" width="27" style="1" customWidth="1"/>
    <col min="505" max="511" width="11.42578125" style="1"/>
    <col min="512" max="512" width="35.5703125" style="1" customWidth="1"/>
    <col min="513" max="735" width="11.42578125" style="1"/>
    <col min="736" max="736" width="34.42578125" style="1" customWidth="1"/>
    <col min="737" max="737" width="12.7109375" style="1" customWidth="1"/>
    <col min="738" max="738" width="10.85546875" style="1" customWidth="1"/>
    <col min="739" max="739" width="10.42578125" style="1" customWidth="1"/>
    <col min="740" max="740" width="12.140625" style="1" customWidth="1"/>
    <col min="741" max="741" width="10" style="1" customWidth="1"/>
    <col min="742" max="742" width="9.28515625" style="1" customWidth="1"/>
    <col min="743" max="743" width="12.28515625" style="1" bestFit="1" customWidth="1"/>
    <col min="744" max="744" width="28.7109375" style="1" customWidth="1"/>
    <col min="745" max="746" width="11.5703125" style="1" bestFit="1" customWidth="1"/>
    <col min="747" max="751" width="11.42578125" style="1"/>
    <col min="752" max="752" width="23.5703125" style="1" customWidth="1"/>
    <col min="753" max="759" width="11.42578125" style="1"/>
    <col min="760" max="760" width="27" style="1" customWidth="1"/>
    <col min="761" max="767" width="11.42578125" style="1"/>
    <col min="768" max="768" width="35.5703125" style="1" customWidth="1"/>
    <col min="769" max="991" width="11.42578125" style="1"/>
    <col min="992" max="992" width="34.42578125" style="1" customWidth="1"/>
    <col min="993" max="993" width="12.7109375" style="1" customWidth="1"/>
    <col min="994" max="994" width="10.85546875" style="1" customWidth="1"/>
    <col min="995" max="995" width="10.42578125" style="1" customWidth="1"/>
    <col min="996" max="996" width="12.140625" style="1" customWidth="1"/>
    <col min="997" max="997" width="10" style="1" customWidth="1"/>
    <col min="998" max="998" width="9.28515625" style="1" customWidth="1"/>
    <col min="999" max="999" width="12.28515625" style="1" bestFit="1" customWidth="1"/>
    <col min="1000" max="1000" width="28.7109375" style="1" customWidth="1"/>
    <col min="1001" max="1002" width="11.5703125" style="1" bestFit="1" customWidth="1"/>
    <col min="1003" max="1007" width="11.42578125" style="1"/>
    <col min="1008" max="1008" width="23.5703125" style="1" customWidth="1"/>
    <col min="1009" max="1015" width="11.42578125" style="1"/>
    <col min="1016" max="1016" width="27" style="1" customWidth="1"/>
    <col min="1017" max="1023" width="11.42578125" style="1"/>
    <col min="1024" max="1024" width="35.5703125" style="1" customWidth="1"/>
    <col min="1025" max="1247" width="11.42578125" style="1"/>
    <col min="1248" max="1248" width="34.42578125" style="1" customWidth="1"/>
    <col min="1249" max="1249" width="12.7109375" style="1" customWidth="1"/>
    <col min="1250" max="1250" width="10.85546875" style="1" customWidth="1"/>
    <col min="1251" max="1251" width="10.42578125" style="1" customWidth="1"/>
    <col min="1252" max="1252" width="12.140625" style="1" customWidth="1"/>
    <col min="1253" max="1253" width="10" style="1" customWidth="1"/>
    <col min="1254" max="1254" width="9.28515625" style="1" customWidth="1"/>
    <col min="1255" max="1255" width="12.28515625" style="1" bestFit="1" customWidth="1"/>
    <col min="1256" max="1256" width="28.7109375" style="1" customWidth="1"/>
    <col min="1257" max="1258" width="11.5703125" style="1" bestFit="1" customWidth="1"/>
    <col min="1259" max="1263" width="11.42578125" style="1"/>
    <col min="1264" max="1264" width="23.5703125" style="1" customWidth="1"/>
    <col min="1265" max="1271" width="11.42578125" style="1"/>
    <col min="1272" max="1272" width="27" style="1" customWidth="1"/>
    <col min="1273" max="1279" width="11.42578125" style="1"/>
    <col min="1280" max="1280" width="35.5703125" style="1" customWidth="1"/>
    <col min="1281" max="1503" width="11.42578125" style="1"/>
    <col min="1504" max="1504" width="34.42578125" style="1" customWidth="1"/>
    <col min="1505" max="1505" width="12.7109375" style="1" customWidth="1"/>
    <col min="1506" max="1506" width="10.85546875" style="1" customWidth="1"/>
    <col min="1507" max="1507" width="10.42578125" style="1" customWidth="1"/>
    <col min="1508" max="1508" width="12.140625" style="1" customWidth="1"/>
    <col min="1509" max="1509" width="10" style="1" customWidth="1"/>
    <col min="1510" max="1510" width="9.28515625" style="1" customWidth="1"/>
    <col min="1511" max="1511" width="12.28515625" style="1" bestFit="1" customWidth="1"/>
    <col min="1512" max="1512" width="28.7109375" style="1" customWidth="1"/>
    <col min="1513" max="1514" width="11.5703125" style="1" bestFit="1" customWidth="1"/>
    <col min="1515" max="1519" width="11.42578125" style="1"/>
    <col min="1520" max="1520" width="23.5703125" style="1" customWidth="1"/>
    <col min="1521" max="1527" width="11.42578125" style="1"/>
    <col min="1528" max="1528" width="27" style="1" customWidth="1"/>
    <col min="1529" max="1535" width="11.42578125" style="1"/>
    <col min="1536" max="1536" width="35.5703125" style="1" customWidth="1"/>
    <col min="1537" max="1759" width="11.42578125" style="1"/>
    <col min="1760" max="1760" width="34.42578125" style="1" customWidth="1"/>
    <col min="1761" max="1761" width="12.7109375" style="1" customWidth="1"/>
    <col min="1762" max="1762" width="10.85546875" style="1" customWidth="1"/>
    <col min="1763" max="1763" width="10.42578125" style="1" customWidth="1"/>
    <col min="1764" max="1764" width="12.140625" style="1" customWidth="1"/>
    <col min="1765" max="1765" width="10" style="1" customWidth="1"/>
    <col min="1766" max="1766" width="9.28515625" style="1" customWidth="1"/>
    <col min="1767" max="1767" width="12.28515625" style="1" bestFit="1" customWidth="1"/>
    <col min="1768" max="1768" width="28.7109375" style="1" customWidth="1"/>
    <col min="1769" max="1770" width="11.5703125" style="1" bestFit="1" customWidth="1"/>
    <col min="1771" max="1775" width="11.42578125" style="1"/>
    <col min="1776" max="1776" width="23.5703125" style="1" customWidth="1"/>
    <col min="1777" max="1783" width="11.42578125" style="1"/>
    <col min="1784" max="1784" width="27" style="1" customWidth="1"/>
    <col min="1785" max="1791" width="11.42578125" style="1"/>
    <col min="1792" max="1792" width="35.5703125" style="1" customWidth="1"/>
    <col min="1793" max="2015" width="11.42578125" style="1"/>
    <col min="2016" max="2016" width="34.42578125" style="1" customWidth="1"/>
    <col min="2017" max="2017" width="12.7109375" style="1" customWidth="1"/>
    <col min="2018" max="2018" width="10.85546875" style="1" customWidth="1"/>
    <col min="2019" max="2019" width="10.42578125" style="1" customWidth="1"/>
    <col min="2020" max="2020" width="12.140625" style="1" customWidth="1"/>
    <col min="2021" max="2021" width="10" style="1" customWidth="1"/>
    <col min="2022" max="2022" width="9.28515625" style="1" customWidth="1"/>
    <col min="2023" max="2023" width="12.28515625" style="1" bestFit="1" customWidth="1"/>
    <col min="2024" max="2024" width="28.7109375" style="1" customWidth="1"/>
    <col min="2025" max="2026" width="11.5703125" style="1" bestFit="1" customWidth="1"/>
    <col min="2027" max="2031" width="11.42578125" style="1"/>
    <col min="2032" max="2032" width="23.5703125" style="1" customWidth="1"/>
    <col min="2033" max="2039" width="11.42578125" style="1"/>
    <col min="2040" max="2040" width="27" style="1" customWidth="1"/>
    <col min="2041" max="2047" width="11.42578125" style="1"/>
    <col min="2048" max="2048" width="35.5703125" style="1" customWidth="1"/>
    <col min="2049" max="2271" width="11.42578125" style="1"/>
    <col min="2272" max="2272" width="34.42578125" style="1" customWidth="1"/>
    <col min="2273" max="2273" width="12.7109375" style="1" customWidth="1"/>
    <col min="2274" max="2274" width="10.85546875" style="1" customWidth="1"/>
    <col min="2275" max="2275" width="10.42578125" style="1" customWidth="1"/>
    <col min="2276" max="2276" width="12.140625" style="1" customWidth="1"/>
    <col min="2277" max="2277" width="10" style="1" customWidth="1"/>
    <col min="2278" max="2278" width="9.28515625" style="1" customWidth="1"/>
    <col min="2279" max="2279" width="12.28515625" style="1" bestFit="1" customWidth="1"/>
    <col min="2280" max="2280" width="28.7109375" style="1" customWidth="1"/>
    <col min="2281" max="2282" width="11.5703125" style="1" bestFit="1" customWidth="1"/>
    <col min="2283" max="2287" width="11.42578125" style="1"/>
    <col min="2288" max="2288" width="23.5703125" style="1" customWidth="1"/>
    <col min="2289" max="2295" width="11.42578125" style="1"/>
    <col min="2296" max="2296" width="27" style="1" customWidth="1"/>
    <col min="2297" max="2303" width="11.42578125" style="1"/>
    <col min="2304" max="2304" width="35.5703125" style="1" customWidth="1"/>
    <col min="2305" max="2527" width="11.42578125" style="1"/>
    <col min="2528" max="2528" width="34.42578125" style="1" customWidth="1"/>
    <col min="2529" max="2529" width="12.7109375" style="1" customWidth="1"/>
    <col min="2530" max="2530" width="10.85546875" style="1" customWidth="1"/>
    <col min="2531" max="2531" width="10.42578125" style="1" customWidth="1"/>
    <col min="2532" max="2532" width="12.140625" style="1" customWidth="1"/>
    <col min="2533" max="2533" width="10" style="1" customWidth="1"/>
    <col min="2534" max="2534" width="9.28515625" style="1" customWidth="1"/>
    <col min="2535" max="2535" width="12.28515625" style="1" bestFit="1" customWidth="1"/>
    <col min="2536" max="2536" width="28.7109375" style="1" customWidth="1"/>
    <col min="2537" max="2538" width="11.5703125" style="1" bestFit="1" customWidth="1"/>
    <col min="2539" max="2543" width="11.42578125" style="1"/>
    <col min="2544" max="2544" width="23.5703125" style="1" customWidth="1"/>
    <col min="2545" max="2551" width="11.42578125" style="1"/>
    <col min="2552" max="2552" width="27" style="1" customWidth="1"/>
    <col min="2553" max="2559" width="11.42578125" style="1"/>
    <col min="2560" max="2560" width="35.5703125" style="1" customWidth="1"/>
    <col min="2561" max="2783" width="11.42578125" style="1"/>
    <col min="2784" max="2784" width="34.42578125" style="1" customWidth="1"/>
    <col min="2785" max="2785" width="12.7109375" style="1" customWidth="1"/>
    <col min="2786" max="2786" width="10.85546875" style="1" customWidth="1"/>
    <col min="2787" max="2787" width="10.42578125" style="1" customWidth="1"/>
    <col min="2788" max="2788" width="12.140625" style="1" customWidth="1"/>
    <col min="2789" max="2789" width="10" style="1" customWidth="1"/>
    <col min="2790" max="2790" width="9.28515625" style="1" customWidth="1"/>
    <col min="2791" max="2791" width="12.28515625" style="1" bestFit="1" customWidth="1"/>
    <col min="2792" max="2792" width="28.7109375" style="1" customWidth="1"/>
    <col min="2793" max="2794" width="11.5703125" style="1" bestFit="1" customWidth="1"/>
    <col min="2795" max="2799" width="11.42578125" style="1"/>
    <col min="2800" max="2800" width="23.5703125" style="1" customWidth="1"/>
    <col min="2801" max="2807" width="11.42578125" style="1"/>
    <col min="2808" max="2808" width="27" style="1" customWidth="1"/>
    <col min="2809" max="2815" width="11.42578125" style="1"/>
    <col min="2816" max="2816" width="35.5703125" style="1" customWidth="1"/>
    <col min="2817" max="3039" width="11.42578125" style="1"/>
    <col min="3040" max="3040" width="34.42578125" style="1" customWidth="1"/>
    <col min="3041" max="3041" width="12.7109375" style="1" customWidth="1"/>
    <col min="3042" max="3042" width="10.85546875" style="1" customWidth="1"/>
    <col min="3043" max="3043" width="10.42578125" style="1" customWidth="1"/>
    <col min="3044" max="3044" width="12.140625" style="1" customWidth="1"/>
    <col min="3045" max="3045" width="10" style="1" customWidth="1"/>
    <col min="3046" max="3046" width="9.28515625" style="1" customWidth="1"/>
    <col min="3047" max="3047" width="12.28515625" style="1" bestFit="1" customWidth="1"/>
    <col min="3048" max="3048" width="28.7109375" style="1" customWidth="1"/>
    <col min="3049" max="3050" width="11.5703125" style="1" bestFit="1" customWidth="1"/>
    <col min="3051" max="3055" width="11.42578125" style="1"/>
    <col min="3056" max="3056" width="23.5703125" style="1" customWidth="1"/>
    <col min="3057" max="3063" width="11.42578125" style="1"/>
    <col min="3064" max="3064" width="27" style="1" customWidth="1"/>
    <col min="3065" max="3071" width="11.42578125" style="1"/>
    <col min="3072" max="3072" width="35.5703125" style="1" customWidth="1"/>
    <col min="3073" max="3295" width="11.42578125" style="1"/>
    <col min="3296" max="3296" width="34.42578125" style="1" customWidth="1"/>
    <col min="3297" max="3297" width="12.7109375" style="1" customWidth="1"/>
    <col min="3298" max="3298" width="10.85546875" style="1" customWidth="1"/>
    <col min="3299" max="3299" width="10.42578125" style="1" customWidth="1"/>
    <col min="3300" max="3300" width="12.140625" style="1" customWidth="1"/>
    <col min="3301" max="3301" width="10" style="1" customWidth="1"/>
    <col min="3302" max="3302" width="9.28515625" style="1" customWidth="1"/>
    <col min="3303" max="3303" width="12.28515625" style="1" bestFit="1" customWidth="1"/>
    <col min="3304" max="3304" width="28.7109375" style="1" customWidth="1"/>
    <col min="3305" max="3306" width="11.5703125" style="1" bestFit="1" customWidth="1"/>
    <col min="3307" max="3311" width="11.42578125" style="1"/>
    <col min="3312" max="3312" width="23.5703125" style="1" customWidth="1"/>
    <col min="3313" max="3319" width="11.42578125" style="1"/>
    <col min="3320" max="3320" width="27" style="1" customWidth="1"/>
    <col min="3321" max="3327" width="11.42578125" style="1"/>
    <col min="3328" max="3328" width="35.5703125" style="1" customWidth="1"/>
    <col min="3329" max="3551" width="11.42578125" style="1"/>
    <col min="3552" max="3552" width="34.42578125" style="1" customWidth="1"/>
    <col min="3553" max="3553" width="12.7109375" style="1" customWidth="1"/>
    <col min="3554" max="3554" width="10.85546875" style="1" customWidth="1"/>
    <col min="3555" max="3555" width="10.42578125" style="1" customWidth="1"/>
    <col min="3556" max="3556" width="12.140625" style="1" customWidth="1"/>
    <col min="3557" max="3557" width="10" style="1" customWidth="1"/>
    <col min="3558" max="3558" width="9.28515625" style="1" customWidth="1"/>
    <col min="3559" max="3559" width="12.28515625" style="1" bestFit="1" customWidth="1"/>
    <col min="3560" max="3560" width="28.7109375" style="1" customWidth="1"/>
    <col min="3561" max="3562" width="11.5703125" style="1" bestFit="1" customWidth="1"/>
    <col min="3563" max="3567" width="11.42578125" style="1"/>
    <col min="3568" max="3568" width="23.5703125" style="1" customWidth="1"/>
    <col min="3569" max="3575" width="11.42578125" style="1"/>
    <col min="3576" max="3576" width="27" style="1" customWidth="1"/>
    <col min="3577" max="3583" width="11.42578125" style="1"/>
    <col min="3584" max="3584" width="35.5703125" style="1" customWidth="1"/>
    <col min="3585" max="3807" width="11.42578125" style="1"/>
    <col min="3808" max="3808" width="34.42578125" style="1" customWidth="1"/>
    <col min="3809" max="3809" width="12.7109375" style="1" customWidth="1"/>
    <col min="3810" max="3810" width="10.85546875" style="1" customWidth="1"/>
    <col min="3811" max="3811" width="10.42578125" style="1" customWidth="1"/>
    <col min="3812" max="3812" width="12.140625" style="1" customWidth="1"/>
    <col min="3813" max="3813" width="10" style="1" customWidth="1"/>
    <col min="3814" max="3814" width="9.28515625" style="1" customWidth="1"/>
    <col min="3815" max="3815" width="12.28515625" style="1" bestFit="1" customWidth="1"/>
    <col min="3816" max="3816" width="28.7109375" style="1" customWidth="1"/>
    <col min="3817" max="3818" width="11.5703125" style="1" bestFit="1" customWidth="1"/>
    <col min="3819" max="3823" width="11.42578125" style="1"/>
    <col min="3824" max="3824" width="23.5703125" style="1" customWidth="1"/>
    <col min="3825" max="3831" width="11.42578125" style="1"/>
    <col min="3832" max="3832" width="27" style="1" customWidth="1"/>
    <col min="3833" max="3839" width="11.42578125" style="1"/>
    <col min="3840" max="3840" width="35.5703125" style="1" customWidth="1"/>
    <col min="3841" max="4063" width="11.42578125" style="1"/>
    <col min="4064" max="4064" width="34.42578125" style="1" customWidth="1"/>
    <col min="4065" max="4065" width="12.7109375" style="1" customWidth="1"/>
    <col min="4066" max="4066" width="10.85546875" style="1" customWidth="1"/>
    <col min="4067" max="4067" width="10.42578125" style="1" customWidth="1"/>
    <col min="4068" max="4068" width="12.140625" style="1" customWidth="1"/>
    <col min="4069" max="4069" width="10" style="1" customWidth="1"/>
    <col min="4070" max="4070" width="9.28515625" style="1" customWidth="1"/>
    <col min="4071" max="4071" width="12.28515625" style="1" bestFit="1" customWidth="1"/>
    <col min="4072" max="4072" width="28.7109375" style="1" customWidth="1"/>
    <col min="4073" max="4074" width="11.5703125" style="1" bestFit="1" customWidth="1"/>
    <col min="4075" max="4079" width="11.42578125" style="1"/>
    <col min="4080" max="4080" width="23.5703125" style="1" customWidth="1"/>
    <col min="4081" max="4087" width="11.42578125" style="1"/>
    <col min="4088" max="4088" width="27" style="1" customWidth="1"/>
    <col min="4089" max="4095" width="11.42578125" style="1"/>
    <col min="4096" max="4096" width="35.5703125" style="1" customWidth="1"/>
    <col min="4097" max="4319" width="11.42578125" style="1"/>
    <col min="4320" max="4320" width="34.42578125" style="1" customWidth="1"/>
    <col min="4321" max="4321" width="12.7109375" style="1" customWidth="1"/>
    <col min="4322" max="4322" width="10.85546875" style="1" customWidth="1"/>
    <col min="4323" max="4323" width="10.42578125" style="1" customWidth="1"/>
    <col min="4324" max="4324" width="12.140625" style="1" customWidth="1"/>
    <col min="4325" max="4325" width="10" style="1" customWidth="1"/>
    <col min="4326" max="4326" width="9.28515625" style="1" customWidth="1"/>
    <col min="4327" max="4327" width="12.28515625" style="1" bestFit="1" customWidth="1"/>
    <col min="4328" max="4328" width="28.7109375" style="1" customWidth="1"/>
    <col min="4329" max="4330" width="11.5703125" style="1" bestFit="1" customWidth="1"/>
    <col min="4331" max="4335" width="11.42578125" style="1"/>
    <col min="4336" max="4336" width="23.5703125" style="1" customWidth="1"/>
    <col min="4337" max="4343" width="11.42578125" style="1"/>
    <col min="4344" max="4344" width="27" style="1" customWidth="1"/>
    <col min="4345" max="4351" width="11.42578125" style="1"/>
    <col min="4352" max="4352" width="35.5703125" style="1" customWidth="1"/>
    <col min="4353" max="4575" width="11.42578125" style="1"/>
    <col min="4576" max="4576" width="34.42578125" style="1" customWidth="1"/>
    <col min="4577" max="4577" width="12.7109375" style="1" customWidth="1"/>
    <col min="4578" max="4578" width="10.85546875" style="1" customWidth="1"/>
    <col min="4579" max="4579" width="10.42578125" style="1" customWidth="1"/>
    <col min="4580" max="4580" width="12.140625" style="1" customWidth="1"/>
    <col min="4581" max="4581" width="10" style="1" customWidth="1"/>
    <col min="4582" max="4582" width="9.28515625" style="1" customWidth="1"/>
    <col min="4583" max="4583" width="12.28515625" style="1" bestFit="1" customWidth="1"/>
    <col min="4584" max="4584" width="28.7109375" style="1" customWidth="1"/>
    <col min="4585" max="4586" width="11.5703125" style="1" bestFit="1" customWidth="1"/>
    <col min="4587" max="4591" width="11.42578125" style="1"/>
    <col min="4592" max="4592" width="23.5703125" style="1" customWidth="1"/>
    <col min="4593" max="4599" width="11.42578125" style="1"/>
    <col min="4600" max="4600" width="27" style="1" customWidth="1"/>
    <col min="4601" max="4607" width="11.42578125" style="1"/>
    <col min="4608" max="4608" width="35.5703125" style="1" customWidth="1"/>
    <col min="4609" max="4831" width="11.42578125" style="1"/>
    <col min="4832" max="4832" width="34.42578125" style="1" customWidth="1"/>
    <col min="4833" max="4833" width="12.7109375" style="1" customWidth="1"/>
    <col min="4834" max="4834" width="10.85546875" style="1" customWidth="1"/>
    <col min="4835" max="4835" width="10.42578125" style="1" customWidth="1"/>
    <col min="4836" max="4836" width="12.140625" style="1" customWidth="1"/>
    <col min="4837" max="4837" width="10" style="1" customWidth="1"/>
    <col min="4838" max="4838" width="9.28515625" style="1" customWidth="1"/>
    <col min="4839" max="4839" width="12.28515625" style="1" bestFit="1" customWidth="1"/>
    <col min="4840" max="4840" width="28.7109375" style="1" customWidth="1"/>
    <col min="4841" max="4842" width="11.5703125" style="1" bestFit="1" customWidth="1"/>
    <col min="4843" max="4847" width="11.42578125" style="1"/>
    <col min="4848" max="4848" width="23.5703125" style="1" customWidth="1"/>
    <col min="4849" max="4855" width="11.42578125" style="1"/>
    <col min="4856" max="4856" width="27" style="1" customWidth="1"/>
    <col min="4857" max="4863" width="11.42578125" style="1"/>
    <col min="4864" max="4864" width="35.5703125" style="1" customWidth="1"/>
    <col min="4865" max="5087" width="11.42578125" style="1"/>
    <col min="5088" max="5088" width="34.42578125" style="1" customWidth="1"/>
    <col min="5089" max="5089" width="12.7109375" style="1" customWidth="1"/>
    <col min="5090" max="5090" width="10.85546875" style="1" customWidth="1"/>
    <col min="5091" max="5091" width="10.42578125" style="1" customWidth="1"/>
    <col min="5092" max="5092" width="12.140625" style="1" customWidth="1"/>
    <col min="5093" max="5093" width="10" style="1" customWidth="1"/>
    <col min="5094" max="5094" width="9.28515625" style="1" customWidth="1"/>
    <col min="5095" max="5095" width="12.28515625" style="1" bestFit="1" customWidth="1"/>
    <col min="5096" max="5096" width="28.7109375" style="1" customWidth="1"/>
    <col min="5097" max="5098" width="11.5703125" style="1" bestFit="1" customWidth="1"/>
    <col min="5099" max="5103" width="11.42578125" style="1"/>
    <col min="5104" max="5104" width="23.5703125" style="1" customWidth="1"/>
    <col min="5105" max="5111" width="11.42578125" style="1"/>
    <col min="5112" max="5112" width="27" style="1" customWidth="1"/>
    <col min="5113" max="5119" width="11.42578125" style="1"/>
    <col min="5120" max="5120" width="35.5703125" style="1" customWidth="1"/>
    <col min="5121" max="5343" width="11.42578125" style="1"/>
    <col min="5344" max="5344" width="34.42578125" style="1" customWidth="1"/>
    <col min="5345" max="5345" width="12.7109375" style="1" customWidth="1"/>
    <col min="5346" max="5346" width="10.85546875" style="1" customWidth="1"/>
    <col min="5347" max="5347" width="10.42578125" style="1" customWidth="1"/>
    <col min="5348" max="5348" width="12.140625" style="1" customWidth="1"/>
    <col min="5349" max="5349" width="10" style="1" customWidth="1"/>
    <col min="5350" max="5350" width="9.28515625" style="1" customWidth="1"/>
    <col min="5351" max="5351" width="12.28515625" style="1" bestFit="1" customWidth="1"/>
    <col min="5352" max="5352" width="28.7109375" style="1" customWidth="1"/>
    <col min="5353" max="5354" width="11.5703125" style="1" bestFit="1" customWidth="1"/>
    <col min="5355" max="5359" width="11.42578125" style="1"/>
    <col min="5360" max="5360" width="23.5703125" style="1" customWidth="1"/>
    <col min="5361" max="5367" width="11.42578125" style="1"/>
    <col min="5368" max="5368" width="27" style="1" customWidth="1"/>
    <col min="5369" max="5375" width="11.42578125" style="1"/>
    <col min="5376" max="5376" width="35.5703125" style="1" customWidth="1"/>
    <col min="5377" max="5599" width="11.42578125" style="1"/>
    <col min="5600" max="5600" width="34.42578125" style="1" customWidth="1"/>
    <col min="5601" max="5601" width="12.7109375" style="1" customWidth="1"/>
    <col min="5602" max="5602" width="10.85546875" style="1" customWidth="1"/>
    <col min="5603" max="5603" width="10.42578125" style="1" customWidth="1"/>
    <col min="5604" max="5604" width="12.140625" style="1" customWidth="1"/>
    <col min="5605" max="5605" width="10" style="1" customWidth="1"/>
    <col min="5606" max="5606" width="9.28515625" style="1" customWidth="1"/>
    <col min="5607" max="5607" width="12.28515625" style="1" bestFit="1" customWidth="1"/>
    <col min="5608" max="5608" width="28.7109375" style="1" customWidth="1"/>
    <col min="5609" max="5610" width="11.5703125" style="1" bestFit="1" customWidth="1"/>
    <col min="5611" max="5615" width="11.42578125" style="1"/>
    <col min="5616" max="5616" width="23.5703125" style="1" customWidth="1"/>
    <col min="5617" max="5623" width="11.42578125" style="1"/>
    <col min="5624" max="5624" width="27" style="1" customWidth="1"/>
    <col min="5625" max="5631" width="11.42578125" style="1"/>
    <col min="5632" max="5632" width="35.5703125" style="1" customWidth="1"/>
    <col min="5633" max="5855" width="11.42578125" style="1"/>
    <col min="5856" max="5856" width="34.42578125" style="1" customWidth="1"/>
    <col min="5857" max="5857" width="12.7109375" style="1" customWidth="1"/>
    <col min="5858" max="5858" width="10.85546875" style="1" customWidth="1"/>
    <col min="5859" max="5859" width="10.42578125" style="1" customWidth="1"/>
    <col min="5860" max="5860" width="12.140625" style="1" customWidth="1"/>
    <col min="5861" max="5861" width="10" style="1" customWidth="1"/>
    <col min="5862" max="5862" width="9.28515625" style="1" customWidth="1"/>
    <col min="5863" max="5863" width="12.28515625" style="1" bestFit="1" customWidth="1"/>
    <col min="5864" max="5864" width="28.7109375" style="1" customWidth="1"/>
    <col min="5865" max="5866" width="11.5703125" style="1" bestFit="1" customWidth="1"/>
    <col min="5867" max="5871" width="11.42578125" style="1"/>
    <col min="5872" max="5872" width="23.5703125" style="1" customWidth="1"/>
    <col min="5873" max="5879" width="11.42578125" style="1"/>
    <col min="5880" max="5880" width="27" style="1" customWidth="1"/>
    <col min="5881" max="5887" width="11.42578125" style="1"/>
    <col min="5888" max="5888" width="35.5703125" style="1" customWidth="1"/>
    <col min="5889" max="6111" width="11.42578125" style="1"/>
    <col min="6112" max="6112" width="34.42578125" style="1" customWidth="1"/>
    <col min="6113" max="6113" width="12.7109375" style="1" customWidth="1"/>
    <col min="6114" max="6114" width="10.85546875" style="1" customWidth="1"/>
    <col min="6115" max="6115" width="10.42578125" style="1" customWidth="1"/>
    <col min="6116" max="6116" width="12.140625" style="1" customWidth="1"/>
    <col min="6117" max="6117" width="10" style="1" customWidth="1"/>
    <col min="6118" max="6118" width="9.28515625" style="1" customWidth="1"/>
    <col min="6119" max="6119" width="12.28515625" style="1" bestFit="1" customWidth="1"/>
    <col min="6120" max="6120" width="28.7109375" style="1" customWidth="1"/>
    <col min="6121" max="6122" width="11.5703125" style="1" bestFit="1" customWidth="1"/>
    <col min="6123" max="6127" width="11.42578125" style="1"/>
    <col min="6128" max="6128" width="23.5703125" style="1" customWidth="1"/>
    <col min="6129" max="6135" width="11.42578125" style="1"/>
    <col min="6136" max="6136" width="27" style="1" customWidth="1"/>
    <col min="6137" max="6143" width="11.42578125" style="1"/>
    <col min="6144" max="6144" width="35.5703125" style="1" customWidth="1"/>
    <col min="6145" max="6367" width="11.42578125" style="1"/>
    <col min="6368" max="6368" width="34.42578125" style="1" customWidth="1"/>
    <col min="6369" max="6369" width="12.7109375" style="1" customWidth="1"/>
    <col min="6370" max="6370" width="10.85546875" style="1" customWidth="1"/>
    <col min="6371" max="6371" width="10.42578125" style="1" customWidth="1"/>
    <col min="6372" max="6372" width="12.140625" style="1" customWidth="1"/>
    <col min="6373" max="6373" width="10" style="1" customWidth="1"/>
    <col min="6374" max="6374" width="9.28515625" style="1" customWidth="1"/>
    <col min="6375" max="6375" width="12.28515625" style="1" bestFit="1" customWidth="1"/>
    <col min="6376" max="6376" width="28.7109375" style="1" customWidth="1"/>
    <col min="6377" max="6378" width="11.5703125" style="1" bestFit="1" customWidth="1"/>
    <col min="6379" max="6383" width="11.42578125" style="1"/>
    <col min="6384" max="6384" width="23.5703125" style="1" customWidth="1"/>
    <col min="6385" max="6391" width="11.42578125" style="1"/>
    <col min="6392" max="6392" width="27" style="1" customWidth="1"/>
    <col min="6393" max="6399" width="11.42578125" style="1"/>
    <col min="6400" max="6400" width="35.5703125" style="1" customWidth="1"/>
    <col min="6401" max="6623" width="11.42578125" style="1"/>
    <col min="6624" max="6624" width="34.42578125" style="1" customWidth="1"/>
    <col min="6625" max="6625" width="12.7109375" style="1" customWidth="1"/>
    <col min="6626" max="6626" width="10.85546875" style="1" customWidth="1"/>
    <col min="6627" max="6627" width="10.42578125" style="1" customWidth="1"/>
    <col min="6628" max="6628" width="12.140625" style="1" customWidth="1"/>
    <col min="6629" max="6629" width="10" style="1" customWidth="1"/>
    <col min="6630" max="6630" width="9.28515625" style="1" customWidth="1"/>
    <col min="6631" max="6631" width="12.28515625" style="1" bestFit="1" customWidth="1"/>
    <col min="6632" max="6632" width="28.7109375" style="1" customWidth="1"/>
    <col min="6633" max="6634" width="11.5703125" style="1" bestFit="1" customWidth="1"/>
    <col min="6635" max="6639" width="11.42578125" style="1"/>
    <col min="6640" max="6640" width="23.5703125" style="1" customWidth="1"/>
    <col min="6641" max="6647" width="11.42578125" style="1"/>
    <col min="6648" max="6648" width="27" style="1" customWidth="1"/>
    <col min="6649" max="6655" width="11.42578125" style="1"/>
    <col min="6656" max="6656" width="35.5703125" style="1" customWidth="1"/>
    <col min="6657" max="6879" width="11.42578125" style="1"/>
    <col min="6880" max="6880" width="34.42578125" style="1" customWidth="1"/>
    <col min="6881" max="6881" width="12.7109375" style="1" customWidth="1"/>
    <col min="6882" max="6882" width="10.85546875" style="1" customWidth="1"/>
    <col min="6883" max="6883" width="10.42578125" style="1" customWidth="1"/>
    <col min="6884" max="6884" width="12.140625" style="1" customWidth="1"/>
    <col min="6885" max="6885" width="10" style="1" customWidth="1"/>
    <col min="6886" max="6886" width="9.28515625" style="1" customWidth="1"/>
    <col min="6887" max="6887" width="12.28515625" style="1" bestFit="1" customWidth="1"/>
    <col min="6888" max="6888" width="28.7109375" style="1" customWidth="1"/>
    <col min="6889" max="6890" width="11.5703125" style="1" bestFit="1" customWidth="1"/>
    <col min="6891" max="6895" width="11.42578125" style="1"/>
    <col min="6896" max="6896" width="23.5703125" style="1" customWidth="1"/>
    <col min="6897" max="6903" width="11.42578125" style="1"/>
    <col min="6904" max="6904" width="27" style="1" customWidth="1"/>
    <col min="6905" max="6911" width="11.42578125" style="1"/>
    <col min="6912" max="6912" width="35.5703125" style="1" customWidth="1"/>
    <col min="6913" max="7135" width="11.42578125" style="1"/>
    <col min="7136" max="7136" width="34.42578125" style="1" customWidth="1"/>
    <col min="7137" max="7137" width="12.7109375" style="1" customWidth="1"/>
    <col min="7138" max="7138" width="10.85546875" style="1" customWidth="1"/>
    <col min="7139" max="7139" width="10.42578125" style="1" customWidth="1"/>
    <col min="7140" max="7140" width="12.140625" style="1" customWidth="1"/>
    <col min="7141" max="7141" width="10" style="1" customWidth="1"/>
    <col min="7142" max="7142" width="9.28515625" style="1" customWidth="1"/>
    <col min="7143" max="7143" width="12.28515625" style="1" bestFit="1" customWidth="1"/>
    <col min="7144" max="7144" width="28.7109375" style="1" customWidth="1"/>
    <col min="7145" max="7146" width="11.5703125" style="1" bestFit="1" customWidth="1"/>
    <col min="7147" max="7151" width="11.42578125" style="1"/>
    <col min="7152" max="7152" width="23.5703125" style="1" customWidth="1"/>
    <col min="7153" max="7159" width="11.42578125" style="1"/>
    <col min="7160" max="7160" width="27" style="1" customWidth="1"/>
    <col min="7161" max="7167" width="11.42578125" style="1"/>
    <col min="7168" max="7168" width="35.5703125" style="1" customWidth="1"/>
    <col min="7169" max="7391" width="11.42578125" style="1"/>
    <col min="7392" max="7392" width="34.42578125" style="1" customWidth="1"/>
    <col min="7393" max="7393" width="12.7109375" style="1" customWidth="1"/>
    <col min="7394" max="7394" width="10.85546875" style="1" customWidth="1"/>
    <col min="7395" max="7395" width="10.42578125" style="1" customWidth="1"/>
    <col min="7396" max="7396" width="12.140625" style="1" customWidth="1"/>
    <col min="7397" max="7397" width="10" style="1" customWidth="1"/>
    <col min="7398" max="7398" width="9.28515625" style="1" customWidth="1"/>
    <col min="7399" max="7399" width="12.28515625" style="1" bestFit="1" customWidth="1"/>
    <col min="7400" max="7400" width="28.7109375" style="1" customWidth="1"/>
    <col min="7401" max="7402" width="11.5703125" style="1" bestFit="1" customWidth="1"/>
    <col min="7403" max="7407" width="11.42578125" style="1"/>
    <col min="7408" max="7408" width="23.5703125" style="1" customWidth="1"/>
    <col min="7409" max="7415" width="11.42578125" style="1"/>
    <col min="7416" max="7416" width="27" style="1" customWidth="1"/>
    <col min="7417" max="7423" width="11.42578125" style="1"/>
    <col min="7424" max="7424" width="35.5703125" style="1" customWidth="1"/>
    <col min="7425" max="7647" width="11.42578125" style="1"/>
    <col min="7648" max="7648" width="34.42578125" style="1" customWidth="1"/>
    <col min="7649" max="7649" width="12.7109375" style="1" customWidth="1"/>
    <col min="7650" max="7650" width="10.85546875" style="1" customWidth="1"/>
    <col min="7651" max="7651" width="10.42578125" style="1" customWidth="1"/>
    <col min="7652" max="7652" width="12.140625" style="1" customWidth="1"/>
    <col min="7653" max="7653" width="10" style="1" customWidth="1"/>
    <col min="7654" max="7654" width="9.28515625" style="1" customWidth="1"/>
    <col min="7655" max="7655" width="12.28515625" style="1" bestFit="1" customWidth="1"/>
    <col min="7656" max="7656" width="28.7109375" style="1" customWidth="1"/>
    <col min="7657" max="7658" width="11.5703125" style="1" bestFit="1" customWidth="1"/>
    <col min="7659" max="7663" width="11.42578125" style="1"/>
    <col min="7664" max="7664" width="23.5703125" style="1" customWidth="1"/>
    <col min="7665" max="7671" width="11.42578125" style="1"/>
    <col min="7672" max="7672" width="27" style="1" customWidth="1"/>
    <col min="7673" max="7679" width="11.42578125" style="1"/>
    <col min="7680" max="7680" width="35.5703125" style="1" customWidth="1"/>
    <col min="7681" max="7903" width="11.42578125" style="1"/>
    <col min="7904" max="7904" width="34.42578125" style="1" customWidth="1"/>
    <col min="7905" max="7905" width="12.7109375" style="1" customWidth="1"/>
    <col min="7906" max="7906" width="10.85546875" style="1" customWidth="1"/>
    <col min="7907" max="7907" width="10.42578125" style="1" customWidth="1"/>
    <col min="7908" max="7908" width="12.140625" style="1" customWidth="1"/>
    <col min="7909" max="7909" width="10" style="1" customWidth="1"/>
    <col min="7910" max="7910" width="9.28515625" style="1" customWidth="1"/>
    <col min="7911" max="7911" width="12.28515625" style="1" bestFit="1" customWidth="1"/>
    <col min="7912" max="7912" width="28.7109375" style="1" customWidth="1"/>
    <col min="7913" max="7914" width="11.5703125" style="1" bestFit="1" customWidth="1"/>
    <col min="7915" max="7919" width="11.42578125" style="1"/>
    <col min="7920" max="7920" width="23.5703125" style="1" customWidth="1"/>
    <col min="7921" max="7927" width="11.42578125" style="1"/>
    <col min="7928" max="7928" width="27" style="1" customWidth="1"/>
    <col min="7929" max="7935" width="11.42578125" style="1"/>
    <col min="7936" max="7936" width="35.5703125" style="1" customWidth="1"/>
    <col min="7937" max="8159" width="11.42578125" style="1"/>
    <col min="8160" max="8160" width="34.42578125" style="1" customWidth="1"/>
    <col min="8161" max="8161" width="12.7109375" style="1" customWidth="1"/>
    <col min="8162" max="8162" width="10.85546875" style="1" customWidth="1"/>
    <col min="8163" max="8163" width="10.42578125" style="1" customWidth="1"/>
    <col min="8164" max="8164" width="12.140625" style="1" customWidth="1"/>
    <col min="8165" max="8165" width="10" style="1" customWidth="1"/>
    <col min="8166" max="8166" width="9.28515625" style="1" customWidth="1"/>
    <col min="8167" max="8167" width="12.28515625" style="1" bestFit="1" customWidth="1"/>
    <col min="8168" max="8168" width="28.7109375" style="1" customWidth="1"/>
    <col min="8169" max="8170" width="11.5703125" style="1" bestFit="1" customWidth="1"/>
    <col min="8171" max="8175" width="11.42578125" style="1"/>
    <col min="8176" max="8176" width="23.5703125" style="1" customWidth="1"/>
    <col min="8177" max="8183" width="11.42578125" style="1"/>
    <col min="8184" max="8184" width="27" style="1" customWidth="1"/>
    <col min="8185" max="8191" width="11.42578125" style="1"/>
    <col min="8192" max="8192" width="35.5703125" style="1" customWidth="1"/>
    <col min="8193" max="8415" width="11.42578125" style="1"/>
    <col min="8416" max="8416" width="34.42578125" style="1" customWidth="1"/>
    <col min="8417" max="8417" width="12.7109375" style="1" customWidth="1"/>
    <col min="8418" max="8418" width="10.85546875" style="1" customWidth="1"/>
    <col min="8419" max="8419" width="10.42578125" style="1" customWidth="1"/>
    <col min="8420" max="8420" width="12.140625" style="1" customWidth="1"/>
    <col min="8421" max="8421" width="10" style="1" customWidth="1"/>
    <col min="8422" max="8422" width="9.28515625" style="1" customWidth="1"/>
    <col min="8423" max="8423" width="12.28515625" style="1" bestFit="1" customWidth="1"/>
    <col min="8424" max="8424" width="28.7109375" style="1" customWidth="1"/>
    <col min="8425" max="8426" width="11.5703125" style="1" bestFit="1" customWidth="1"/>
    <col min="8427" max="8431" width="11.42578125" style="1"/>
    <col min="8432" max="8432" width="23.5703125" style="1" customWidth="1"/>
    <col min="8433" max="8439" width="11.42578125" style="1"/>
    <col min="8440" max="8440" width="27" style="1" customWidth="1"/>
    <col min="8441" max="8447" width="11.42578125" style="1"/>
    <col min="8448" max="8448" width="35.5703125" style="1" customWidth="1"/>
    <col min="8449" max="8671" width="11.42578125" style="1"/>
    <col min="8672" max="8672" width="34.42578125" style="1" customWidth="1"/>
    <col min="8673" max="8673" width="12.7109375" style="1" customWidth="1"/>
    <col min="8674" max="8674" width="10.85546875" style="1" customWidth="1"/>
    <col min="8675" max="8675" width="10.42578125" style="1" customWidth="1"/>
    <col min="8676" max="8676" width="12.140625" style="1" customWidth="1"/>
    <col min="8677" max="8677" width="10" style="1" customWidth="1"/>
    <col min="8678" max="8678" width="9.28515625" style="1" customWidth="1"/>
    <col min="8679" max="8679" width="12.28515625" style="1" bestFit="1" customWidth="1"/>
    <col min="8680" max="8680" width="28.7109375" style="1" customWidth="1"/>
    <col min="8681" max="8682" width="11.5703125" style="1" bestFit="1" customWidth="1"/>
    <col min="8683" max="8687" width="11.42578125" style="1"/>
    <col min="8688" max="8688" width="23.5703125" style="1" customWidth="1"/>
    <col min="8689" max="8695" width="11.42578125" style="1"/>
    <col min="8696" max="8696" width="27" style="1" customWidth="1"/>
    <col min="8697" max="8703" width="11.42578125" style="1"/>
    <col min="8704" max="8704" width="35.5703125" style="1" customWidth="1"/>
    <col min="8705" max="8927" width="11.42578125" style="1"/>
    <col min="8928" max="8928" width="34.42578125" style="1" customWidth="1"/>
    <col min="8929" max="8929" width="12.7109375" style="1" customWidth="1"/>
    <col min="8930" max="8930" width="10.85546875" style="1" customWidth="1"/>
    <col min="8931" max="8931" width="10.42578125" style="1" customWidth="1"/>
    <col min="8932" max="8932" width="12.140625" style="1" customWidth="1"/>
    <col min="8933" max="8933" width="10" style="1" customWidth="1"/>
    <col min="8934" max="8934" width="9.28515625" style="1" customWidth="1"/>
    <col min="8935" max="8935" width="12.28515625" style="1" bestFit="1" customWidth="1"/>
    <col min="8936" max="8936" width="28.7109375" style="1" customWidth="1"/>
    <col min="8937" max="8938" width="11.5703125" style="1" bestFit="1" customWidth="1"/>
    <col min="8939" max="8943" width="11.42578125" style="1"/>
    <col min="8944" max="8944" width="23.5703125" style="1" customWidth="1"/>
    <col min="8945" max="8951" width="11.42578125" style="1"/>
    <col min="8952" max="8952" width="27" style="1" customWidth="1"/>
    <col min="8953" max="8959" width="11.42578125" style="1"/>
    <col min="8960" max="8960" width="35.5703125" style="1" customWidth="1"/>
    <col min="8961" max="9183" width="11.42578125" style="1"/>
    <col min="9184" max="9184" width="34.42578125" style="1" customWidth="1"/>
    <col min="9185" max="9185" width="12.7109375" style="1" customWidth="1"/>
    <col min="9186" max="9186" width="10.85546875" style="1" customWidth="1"/>
    <col min="9187" max="9187" width="10.42578125" style="1" customWidth="1"/>
    <col min="9188" max="9188" width="12.140625" style="1" customWidth="1"/>
    <col min="9189" max="9189" width="10" style="1" customWidth="1"/>
    <col min="9190" max="9190" width="9.28515625" style="1" customWidth="1"/>
    <col min="9191" max="9191" width="12.28515625" style="1" bestFit="1" customWidth="1"/>
    <col min="9192" max="9192" width="28.7109375" style="1" customWidth="1"/>
    <col min="9193" max="9194" width="11.5703125" style="1" bestFit="1" customWidth="1"/>
    <col min="9195" max="9199" width="11.42578125" style="1"/>
    <col min="9200" max="9200" width="23.5703125" style="1" customWidth="1"/>
    <col min="9201" max="9207" width="11.42578125" style="1"/>
    <col min="9208" max="9208" width="27" style="1" customWidth="1"/>
    <col min="9209" max="9215" width="11.42578125" style="1"/>
    <col min="9216" max="9216" width="35.5703125" style="1" customWidth="1"/>
    <col min="9217" max="9439" width="11.42578125" style="1"/>
    <col min="9440" max="9440" width="34.42578125" style="1" customWidth="1"/>
    <col min="9441" max="9441" width="12.7109375" style="1" customWidth="1"/>
    <col min="9442" max="9442" width="10.85546875" style="1" customWidth="1"/>
    <col min="9443" max="9443" width="10.42578125" style="1" customWidth="1"/>
    <col min="9444" max="9444" width="12.140625" style="1" customWidth="1"/>
    <col min="9445" max="9445" width="10" style="1" customWidth="1"/>
    <col min="9446" max="9446" width="9.28515625" style="1" customWidth="1"/>
    <col min="9447" max="9447" width="12.28515625" style="1" bestFit="1" customWidth="1"/>
    <col min="9448" max="9448" width="28.7109375" style="1" customWidth="1"/>
    <col min="9449" max="9450" width="11.5703125" style="1" bestFit="1" customWidth="1"/>
    <col min="9451" max="9455" width="11.42578125" style="1"/>
    <col min="9456" max="9456" width="23.5703125" style="1" customWidth="1"/>
    <col min="9457" max="9463" width="11.42578125" style="1"/>
    <col min="9464" max="9464" width="27" style="1" customWidth="1"/>
    <col min="9465" max="9471" width="11.42578125" style="1"/>
    <col min="9472" max="9472" width="35.5703125" style="1" customWidth="1"/>
    <col min="9473" max="9695" width="11.42578125" style="1"/>
    <col min="9696" max="9696" width="34.42578125" style="1" customWidth="1"/>
    <col min="9697" max="9697" width="12.7109375" style="1" customWidth="1"/>
    <col min="9698" max="9698" width="10.85546875" style="1" customWidth="1"/>
    <col min="9699" max="9699" width="10.42578125" style="1" customWidth="1"/>
    <col min="9700" max="9700" width="12.140625" style="1" customWidth="1"/>
    <col min="9701" max="9701" width="10" style="1" customWidth="1"/>
    <col min="9702" max="9702" width="9.28515625" style="1" customWidth="1"/>
    <col min="9703" max="9703" width="12.28515625" style="1" bestFit="1" customWidth="1"/>
    <col min="9704" max="9704" width="28.7109375" style="1" customWidth="1"/>
    <col min="9705" max="9706" width="11.5703125" style="1" bestFit="1" customWidth="1"/>
    <col min="9707" max="9711" width="11.42578125" style="1"/>
    <col min="9712" max="9712" width="23.5703125" style="1" customWidth="1"/>
    <col min="9713" max="9719" width="11.42578125" style="1"/>
    <col min="9720" max="9720" width="27" style="1" customWidth="1"/>
    <col min="9721" max="9727" width="11.42578125" style="1"/>
    <col min="9728" max="9728" width="35.5703125" style="1" customWidth="1"/>
    <col min="9729" max="9951" width="11.42578125" style="1"/>
    <col min="9952" max="9952" width="34.42578125" style="1" customWidth="1"/>
    <col min="9953" max="9953" width="12.7109375" style="1" customWidth="1"/>
    <col min="9954" max="9954" width="10.85546875" style="1" customWidth="1"/>
    <col min="9955" max="9955" width="10.42578125" style="1" customWidth="1"/>
    <col min="9956" max="9956" width="12.140625" style="1" customWidth="1"/>
    <col min="9957" max="9957" width="10" style="1" customWidth="1"/>
    <col min="9958" max="9958" width="9.28515625" style="1" customWidth="1"/>
    <col min="9959" max="9959" width="12.28515625" style="1" bestFit="1" customWidth="1"/>
    <col min="9960" max="9960" width="28.7109375" style="1" customWidth="1"/>
    <col min="9961" max="9962" width="11.5703125" style="1" bestFit="1" customWidth="1"/>
    <col min="9963" max="9967" width="11.42578125" style="1"/>
    <col min="9968" max="9968" width="23.5703125" style="1" customWidth="1"/>
    <col min="9969" max="9975" width="11.42578125" style="1"/>
    <col min="9976" max="9976" width="27" style="1" customWidth="1"/>
    <col min="9977" max="9983" width="11.42578125" style="1"/>
    <col min="9984" max="9984" width="35.5703125" style="1" customWidth="1"/>
    <col min="9985" max="10207" width="11.42578125" style="1"/>
    <col min="10208" max="10208" width="34.42578125" style="1" customWidth="1"/>
    <col min="10209" max="10209" width="12.7109375" style="1" customWidth="1"/>
    <col min="10210" max="10210" width="10.85546875" style="1" customWidth="1"/>
    <col min="10211" max="10211" width="10.42578125" style="1" customWidth="1"/>
    <col min="10212" max="10212" width="12.140625" style="1" customWidth="1"/>
    <col min="10213" max="10213" width="10" style="1" customWidth="1"/>
    <col min="10214" max="10214" width="9.28515625" style="1" customWidth="1"/>
    <col min="10215" max="10215" width="12.28515625" style="1" bestFit="1" customWidth="1"/>
    <col min="10216" max="10216" width="28.7109375" style="1" customWidth="1"/>
    <col min="10217" max="10218" width="11.5703125" style="1" bestFit="1" customWidth="1"/>
    <col min="10219" max="10223" width="11.42578125" style="1"/>
    <col min="10224" max="10224" width="23.5703125" style="1" customWidth="1"/>
    <col min="10225" max="10231" width="11.42578125" style="1"/>
    <col min="10232" max="10232" width="27" style="1" customWidth="1"/>
    <col min="10233" max="10239" width="11.42578125" style="1"/>
    <col min="10240" max="10240" width="35.5703125" style="1" customWidth="1"/>
    <col min="10241" max="10463" width="11.42578125" style="1"/>
    <col min="10464" max="10464" width="34.42578125" style="1" customWidth="1"/>
    <col min="10465" max="10465" width="12.7109375" style="1" customWidth="1"/>
    <col min="10466" max="10466" width="10.85546875" style="1" customWidth="1"/>
    <col min="10467" max="10467" width="10.42578125" style="1" customWidth="1"/>
    <col min="10468" max="10468" width="12.140625" style="1" customWidth="1"/>
    <col min="10469" max="10469" width="10" style="1" customWidth="1"/>
    <col min="10470" max="10470" width="9.28515625" style="1" customWidth="1"/>
    <col min="10471" max="10471" width="12.28515625" style="1" bestFit="1" customWidth="1"/>
    <col min="10472" max="10472" width="28.7109375" style="1" customWidth="1"/>
    <col min="10473" max="10474" width="11.5703125" style="1" bestFit="1" customWidth="1"/>
    <col min="10475" max="10479" width="11.42578125" style="1"/>
    <col min="10480" max="10480" width="23.5703125" style="1" customWidth="1"/>
    <col min="10481" max="10487" width="11.42578125" style="1"/>
    <col min="10488" max="10488" width="27" style="1" customWidth="1"/>
    <col min="10489" max="10495" width="11.42578125" style="1"/>
    <col min="10496" max="10496" width="35.5703125" style="1" customWidth="1"/>
    <col min="10497" max="10719" width="11.42578125" style="1"/>
    <col min="10720" max="10720" width="34.42578125" style="1" customWidth="1"/>
    <col min="10721" max="10721" width="12.7109375" style="1" customWidth="1"/>
    <col min="10722" max="10722" width="10.85546875" style="1" customWidth="1"/>
    <col min="10723" max="10723" width="10.42578125" style="1" customWidth="1"/>
    <col min="10724" max="10724" width="12.140625" style="1" customWidth="1"/>
    <col min="10725" max="10725" width="10" style="1" customWidth="1"/>
    <col min="10726" max="10726" width="9.28515625" style="1" customWidth="1"/>
    <col min="10727" max="10727" width="12.28515625" style="1" bestFit="1" customWidth="1"/>
    <col min="10728" max="10728" width="28.7109375" style="1" customWidth="1"/>
    <col min="10729" max="10730" width="11.5703125" style="1" bestFit="1" customWidth="1"/>
    <col min="10731" max="10735" width="11.42578125" style="1"/>
    <col min="10736" max="10736" width="23.5703125" style="1" customWidth="1"/>
    <col min="10737" max="10743" width="11.42578125" style="1"/>
    <col min="10744" max="10744" width="27" style="1" customWidth="1"/>
    <col min="10745" max="10751" width="11.42578125" style="1"/>
    <col min="10752" max="10752" width="35.5703125" style="1" customWidth="1"/>
    <col min="10753" max="10975" width="11.42578125" style="1"/>
    <col min="10976" max="10976" width="34.42578125" style="1" customWidth="1"/>
    <col min="10977" max="10977" width="12.7109375" style="1" customWidth="1"/>
    <col min="10978" max="10978" width="10.85546875" style="1" customWidth="1"/>
    <col min="10979" max="10979" width="10.42578125" style="1" customWidth="1"/>
    <col min="10980" max="10980" width="12.140625" style="1" customWidth="1"/>
    <col min="10981" max="10981" width="10" style="1" customWidth="1"/>
    <col min="10982" max="10982" width="9.28515625" style="1" customWidth="1"/>
    <col min="10983" max="10983" width="12.28515625" style="1" bestFit="1" customWidth="1"/>
    <col min="10984" max="10984" width="28.7109375" style="1" customWidth="1"/>
    <col min="10985" max="10986" width="11.5703125" style="1" bestFit="1" customWidth="1"/>
    <col min="10987" max="10991" width="11.42578125" style="1"/>
    <col min="10992" max="10992" width="23.5703125" style="1" customWidth="1"/>
    <col min="10993" max="10999" width="11.42578125" style="1"/>
    <col min="11000" max="11000" width="27" style="1" customWidth="1"/>
    <col min="11001" max="11007" width="11.42578125" style="1"/>
    <col min="11008" max="11008" width="35.5703125" style="1" customWidth="1"/>
    <col min="11009" max="11231" width="11.42578125" style="1"/>
    <col min="11232" max="11232" width="34.42578125" style="1" customWidth="1"/>
    <col min="11233" max="11233" width="12.7109375" style="1" customWidth="1"/>
    <col min="11234" max="11234" width="10.85546875" style="1" customWidth="1"/>
    <col min="11235" max="11235" width="10.42578125" style="1" customWidth="1"/>
    <col min="11236" max="11236" width="12.140625" style="1" customWidth="1"/>
    <col min="11237" max="11237" width="10" style="1" customWidth="1"/>
    <col min="11238" max="11238" width="9.28515625" style="1" customWidth="1"/>
    <col min="11239" max="11239" width="12.28515625" style="1" bestFit="1" customWidth="1"/>
    <col min="11240" max="11240" width="28.7109375" style="1" customWidth="1"/>
    <col min="11241" max="11242" width="11.5703125" style="1" bestFit="1" customWidth="1"/>
    <col min="11243" max="11247" width="11.42578125" style="1"/>
    <col min="11248" max="11248" width="23.5703125" style="1" customWidth="1"/>
    <col min="11249" max="11255" width="11.42578125" style="1"/>
    <col min="11256" max="11256" width="27" style="1" customWidth="1"/>
    <col min="11257" max="11263" width="11.42578125" style="1"/>
    <col min="11264" max="11264" width="35.5703125" style="1" customWidth="1"/>
    <col min="11265" max="11487" width="11.42578125" style="1"/>
    <col min="11488" max="11488" width="34.42578125" style="1" customWidth="1"/>
    <col min="11489" max="11489" width="12.7109375" style="1" customWidth="1"/>
    <col min="11490" max="11490" width="10.85546875" style="1" customWidth="1"/>
    <col min="11491" max="11491" width="10.42578125" style="1" customWidth="1"/>
    <col min="11492" max="11492" width="12.140625" style="1" customWidth="1"/>
    <col min="11493" max="11493" width="10" style="1" customWidth="1"/>
    <col min="11494" max="11494" width="9.28515625" style="1" customWidth="1"/>
    <col min="11495" max="11495" width="12.28515625" style="1" bestFit="1" customWidth="1"/>
    <col min="11496" max="11496" width="28.7109375" style="1" customWidth="1"/>
    <col min="11497" max="11498" width="11.5703125" style="1" bestFit="1" customWidth="1"/>
    <col min="11499" max="11503" width="11.42578125" style="1"/>
    <col min="11504" max="11504" width="23.5703125" style="1" customWidth="1"/>
    <col min="11505" max="11511" width="11.42578125" style="1"/>
    <col min="11512" max="11512" width="27" style="1" customWidth="1"/>
    <col min="11513" max="11519" width="11.42578125" style="1"/>
    <col min="11520" max="11520" width="35.5703125" style="1" customWidth="1"/>
    <col min="11521" max="11743" width="11.42578125" style="1"/>
    <col min="11744" max="11744" width="34.42578125" style="1" customWidth="1"/>
    <col min="11745" max="11745" width="12.7109375" style="1" customWidth="1"/>
    <col min="11746" max="11746" width="10.85546875" style="1" customWidth="1"/>
    <col min="11747" max="11747" width="10.42578125" style="1" customWidth="1"/>
    <col min="11748" max="11748" width="12.140625" style="1" customWidth="1"/>
    <col min="11749" max="11749" width="10" style="1" customWidth="1"/>
    <col min="11750" max="11750" width="9.28515625" style="1" customWidth="1"/>
    <col min="11751" max="11751" width="12.28515625" style="1" bestFit="1" customWidth="1"/>
    <col min="11752" max="11752" width="28.7109375" style="1" customWidth="1"/>
    <col min="11753" max="11754" width="11.5703125" style="1" bestFit="1" customWidth="1"/>
    <col min="11755" max="11759" width="11.42578125" style="1"/>
    <col min="11760" max="11760" width="23.5703125" style="1" customWidth="1"/>
    <col min="11761" max="11767" width="11.42578125" style="1"/>
    <col min="11768" max="11768" width="27" style="1" customWidth="1"/>
    <col min="11769" max="11775" width="11.42578125" style="1"/>
    <col min="11776" max="11776" width="35.5703125" style="1" customWidth="1"/>
    <col min="11777" max="11999" width="11.42578125" style="1"/>
    <col min="12000" max="12000" width="34.42578125" style="1" customWidth="1"/>
    <col min="12001" max="12001" width="12.7109375" style="1" customWidth="1"/>
    <col min="12002" max="12002" width="10.85546875" style="1" customWidth="1"/>
    <col min="12003" max="12003" width="10.42578125" style="1" customWidth="1"/>
    <col min="12004" max="12004" width="12.140625" style="1" customWidth="1"/>
    <col min="12005" max="12005" width="10" style="1" customWidth="1"/>
    <col min="12006" max="12006" width="9.28515625" style="1" customWidth="1"/>
    <col min="12007" max="12007" width="12.28515625" style="1" bestFit="1" customWidth="1"/>
    <col min="12008" max="12008" width="28.7109375" style="1" customWidth="1"/>
    <col min="12009" max="12010" width="11.5703125" style="1" bestFit="1" customWidth="1"/>
    <col min="12011" max="12015" width="11.42578125" style="1"/>
    <col min="12016" max="12016" width="23.5703125" style="1" customWidth="1"/>
    <col min="12017" max="12023" width="11.42578125" style="1"/>
    <col min="12024" max="12024" width="27" style="1" customWidth="1"/>
    <col min="12025" max="12031" width="11.42578125" style="1"/>
    <col min="12032" max="12032" width="35.5703125" style="1" customWidth="1"/>
    <col min="12033" max="12255" width="11.42578125" style="1"/>
    <col min="12256" max="12256" width="34.42578125" style="1" customWidth="1"/>
    <col min="12257" max="12257" width="12.7109375" style="1" customWidth="1"/>
    <col min="12258" max="12258" width="10.85546875" style="1" customWidth="1"/>
    <col min="12259" max="12259" width="10.42578125" style="1" customWidth="1"/>
    <col min="12260" max="12260" width="12.140625" style="1" customWidth="1"/>
    <col min="12261" max="12261" width="10" style="1" customWidth="1"/>
    <col min="12262" max="12262" width="9.28515625" style="1" customWidth="1"/>
    <col min="12263" max="12263" width="12.28515625" style="1" bestFit="1" customWidth="1"/>
    <col min="12264" max="12264" width="28.7109375" style="1" customWidth="1"/>
    <col min="12265" max="12266" width="11.5703125" style="1" bestFit="1" customWidth="1"/>
    <col min="12267" max="12271" width="11.42578125" style="1"/>
    <col min="12272" max="12272" width="23.5703125" style="1" customWidth="1"/>
    <col min="12273" max="12279" width="11.42578125" style="1"/>
    <col min="12280" max="12280" width="27" style="1" customWidth="1"/>
    <col min="12281" max="12287" width="11.42578125" style="1"/>
    <col min="12288" max="12288" width="35.5703125" style="1" customWidth="1"/>
    <col min="12289" max="12511" width="11.42578125" style="1"/>
    <col min="12512" max="12512" width="34.42578125" style="1" customWidth="1"/>
    <col min="12513" max="12513" width="12.7109375" style="1" customWidth="1"/>
    <col min="12514" max="12514" width="10.85546875" style="1" customWidth="1"/>
    <col min="12515" max="12515" width="10.42578125" style="1" customWidth="1"/>
    <col min="12516" max="12516" width="12.140625" style="1" customWidth="1"/>
    <col min="12517" max="12517" width="10" style="1" customWidth="1"/>
    <col min="12518" max="12518" width="9.28515625" style="1" customWidth="1"/>
    <col min="12519" max="12519" width="12.28515625" style="1" bestFit="1" customWidth="1"/>
    <col min="12520" max="12520" width="28.7109375" style="1" customWidth="1"/>
    <col min="12521" max="12522" width="11.5703125" style="1" bestFit="1" customWidth="1"/>
    <col min="12523" max="12527" width="11.42578125" style="1"/>
    <col min="12528" max="12528" width="23.5703125" style="1" customWidth="1"/>
    <col min="12529" max="12535" width="11.42578125" style="1"/>
    <col min="12536" max="12536" width="27" style="1" customWidth="1"/>
    <col min="12537" max="12543" width="11.42578125" style="1"/>
    <col min="12544" max="12544" width="35.5703125" style="1" customWidth="1"/>
    <col min="12545" max="12767" width="11.42578125" style="1"/>
    <col min="12768" max="12768" width="34.42578125" style="1" customWidth="1"/>
    <col min="12769" max="12769" width="12.7109375" style="1" customWidth="1"/>
    <col min="12770" max="12770" width="10.85546875" style="1" customWidth="1"/>
    <col min="12771" max="12771" width="10.42578125" style="1" customWidth="1"/>
    <col min="12772" max="12772" width="12.140625" style="1" customWidth="1"/>
    <col min="12773" max="12773" width="10" style="1" customWidth="1"/>
    <col min="12774" max="12774" width="9.28515625" style="1" customWidth="1"/>
    <col min="12775" max="12775" width="12.28515625" style="1" bestFit="1" customWidth="1"/>
    <col min="12776" max="12776" width="28.7109375" style="1" customWidth="1"/>
    <col min="12777" max="12778" width="11.5703125" style="1" bestFit="1" customWidth="1"/>
    <col min="12779" max="12783" width="11.42578125" style="1"/>
    <col min="12784" max="12784" width="23.5703125" style="1" customWidth="1"/>
    <col min="12785" max="12791" width="11.42578125" style="1"/>
    <col min="12792" max="12792" width="27" style="1" customWidth="1"/>
    <col min="12793" max="12799" width="11.42578125" style="1"/>
    <col min="12800" max="12800" width="35.5703125" style="1" customWidth="1"/>
    <col min="12801" max="13023" width="11.42578125" style="1"/>
    <col min="13024" max="13024" width="34.42578125" style="1" customWidth="1"/>
    <col min="13025" max="13025" width="12.7109375" style="1" customWidth="1"/>
    <col min="13026" max="13026" width="10.85546875" style="1" customWidth="1"/>
    <col min="13027" max="13027" width="10.42578125" style="1" customWidth="1"/>
    <col min="13028" max="13028" width="12.140625" style="1" customWidth="1"/>
    <col min="13029" max="13029" width="10" style="1" customWidth="1"/>
    <col min="13030" max="13030" width="9.28515625" style="1" customWidth="1"/>
    <col min="13031" max="13031" width="12.28515625" style="1" bestFit="1" customWidth="1"/>
    <col min="13032" max="13032" width="28.7109375" style="1" customWidth="1"/>
    <col min="13033" max="13034" width="11.5703125" style="1" bestFit="1" customWidth="1"/>
    <col min="13035" max="13039" width="11.42578125" style="1"/>
    <col min="13040" max="13040" width="23.5703125" style="1" customWidth="1"/>
    <col min="13041" max="13047" width="11.42578125" style="1"/>
    <col min="13048" max="13048" width="27" style="1" customWidth="1"/>
    <col min="13049" max="13055" width="11.42578125" style="1"/>
    <col min="13056" max="13056" width="35.5703125" style="1" customWidth="1"/>
    <col min="13057" max="13279" width="11.42578125" style="1"/>
    <col min="13280" max="13280" width="34.42578125" style="1" customWidth="1"/>
    <col min="13281" max="13281" width="12.7109375" style="1" customWidth="1"/>
    <col min="13282" max="13282" width="10.85546875" style="1" customWidth="1"/>
    <col min="13283" max="13283" width="10.42578125" style="1" customWidth="1"/>
    <col min="13284" max="13284" width="12.140625" style="1" customWidth="1"/>
    <col min="13285" max="13285" width="10" style="1" customWidth="1"/>
    <col min="13286" max="13286" width="9.28515625" style="1" customWidth="1"/>
    <col min="13287" max="13287" width="12.28515625" style="1" bestFit="1" customWidth="1"/>
    <col min="13288" max="13288" width="28.7109375" style="1" customWidth="1"/>
    <col min="13289" max="13290" width="11.5703125" style="1" bestFit="1" customWidth="1"/>
    <col min="13291" max="13295" width="11.42578125" style="1"/>
    <col min="13296" max="13296" width="23.5703125" style="1" customWidth="1"/>
    <col min="13297" max="13303" width="11.42578125" style="1"/>
    <col min="13304" max="13304" width="27" style="1" customWidth="1"/>
    <col min="13305" max="13311" width="11.42578125" style="1"/>
    <col min="13312" max="13312" width="35.5703125" style="1" customWidth="1"/>
    <col min="13313" max="13535" width="11.42578125" style="1"/>
    <col min="13536" max="13536" width="34.42578125" style="1" customWidth="1"/>
    <col min="13537" max="13537" width="12.7109375" style="1" customWidth="1"/>
    <col min="13538" max="13538" width="10.85546875" style="1" customWidth="1"/>
    <col min="13539" max="13539" width="10.42578125" style="1" customWidth="1"/>
    <col min="13540" max="13540" width="12.140625" style="1" customWidth="1"/>
    <col min="13541" max="13541" width="10" style="1" customWidth="1"/>
    <col min="13542" max="13542" width="9.28515625" style="1" customWidth="1"/>
    <col min="13543" max="13543" width="12.28515625" style="1" bestFit="1" customWidth="1"/>
    <col min="13544" max="13544" width="28.7109375" style="1" customWidth="1"/>
    <col min="13545" max="13546" width="11.5703125" style="1" bestFit="1" customWidth="1"/>
    <col min="13547" max="13551" width="11.42578125" style="1"/>
    <col min="13552" max="13552" width="23.5703125" style="1" customWidth="1"/>
    <col min="13553" max="13559" width="11.42578125" style="1"/>
    <col min="13560" max="13560" width="27" style="1" customWidth="1"/>
    <col min="13561" max="13567" width="11.42578125" style="1"/>
    <col min="13568" max="13568" width="35.5703125" style="1" customWidth="1"/>
    <col min="13569" max="13791" width="11.42578125" style="1"/>
    <col min="13792" max="13792" width="34.42578125" style="1" customWidth="1"/>
    <col min="13793" max="13793" width="12.7109375" style="1" customWidth="1"/>
    <col min="13794" max="13794" width="10.85546875" style="1" customWidth="1"/>
    <col min="13795" max="13795" width="10.42578125" style="1" customWidth="1"/>
    <col min="13796" max="13796" width="12.140625" style="1" customWidth="1"/>
    <col min="13797" max="13797" width="10" style="1" customWidth="1"/>
    <col min="13798" max="13798" width="9.28515625" style="1" customWidth="1"/>
    <col min="13799" max="13799" width="12.28515625" style="1" bestFit="1" customWidth="1"/>
    <col min="13800" max="13800" width="28.7109375" style="1" customWidth="1"/>
    <col min="13801" max="13802" width="11.5703125" style="1" bestFit="1" customWidth="1"/>
    <col min="13803" max="13807" width="11.42578125" style="1"/>
    <col min="13808" max="13808" width="23.5703125" style="1" customWidth="1"/>
    <col min="13809" max="13815" width="11.42578125" style="1"/>
    <col min="13816" max="13816" width="27" style="1" customWidth="1"/>
    <col min="13817" max="13823" width="11.42578125" style="1"/>
    <col min="13824" max="13824" width="35.5703125" style="1" customWidth="1"/>
    <col min="13825" max="14047" width="11.42578125" style="1"/>
    <col min="14048" max="14048" width="34.42578125" style="1" customWidth="1"/>
    <col min="14049" max="14049" width="12.7109375" style="1" customWidth="1"/>
    <col min="14050" max="14050" width="10.85546875" style="1" customWidth="1"/>
    <col min="14051" max="14051" width="10.42578125" style="1" customWidth="1"/>
    <col min="14052" max="14052" width="12.140625" style="1" customWidth="1"/>
    <col min="14053" max="14053" width="10" style="1" customWidth="1"/>
    <col min="14054" max="14054" width="9.28515625" style="1" customWidth="1"/>
    <col min="14055" max="14055" width="12.28515625" style="1" bestFit="1" customWidth="1"/>
    <col min="14056" max="14056" width="28.7109375" style="1" customWidth="1"/>
    <col min="14057" max="14058" width="11.5703125" style="1" bestFit="1" customWidth="1"/>
    <col min="14059" max="14063" width="11.42578125" style="1"/>
    <col min="14064" max="14064" width="23.5703125" style="1" customWidth="1"/>
    <col min="14065" max="14071" width="11.42578125" style="1"/>
    <col min="14072" max="14072" width="27" style="1" customWidth="1"/>
    <col min="14073" max="14079" width="11.42578125" style="1"/>
    <col min="14080" max="14080" width="35.5703125" style="1" customWidth="1"/>
    <col min="14081" max="14303" width="11.42578125" style="1"/>
    <col min="14304" max="14304" width="34.42578125" style="1" customWidth="1"/>
    <col min="14305" max="14305" width="12.7109375" style="1" customWidth="1"/>
    <col min="14306" max="14306" width="10.85546875" style="1" customWidth="1"/>
    <col min="14307" max="14307" width="10.42578125" style="1" customWidth="1"/>
    <col min="14308" max="14308" width="12.140625" style="1" customWidth="1"/>
    <col min="14309" max="14309" width="10" style="1" customWidth="1"/>
    <col min="14310" max="14310" width="9.28515625" style="1" customWidth="1"/>
    <col min="14311" max="14311" width="12.28515625" style="1" bestFit="1" customWidth="1"/>
    <col min="14312" max="14312" width="28.7109375" style="1" customWidth="1"/>
    <col min="14313" max="14314" width="11.5703125" style="1" bestFit="1" customWidth="1"/>
    <col min="14315" max="14319" width="11.42578125" style="1"/>
    <col min="14320" max="14320" width="23.5703125" style="1" customWidth="1"/>
    <col min="14321" max="14327" width="11.42578125" style="1"/>
    <col min="14328" max="14328" width="27" style="1" customWidth="1"/>
    <col min="14329" max="14335" width="11.42578125" style="1"/>
    <col min="14336" max="14336" width="35.5703125" style="1" customWidth="1"/>
    <col min="14337" max="14559" width="11.42578125" style="1"/>
    <col min="14560" max="14560" width="34.42578125" style="1" customWidth="1"/>
    <col min="14561" max="14561" width="12.7109375" style="1" customWidth="1"/>
    <col min="14562" max="14562" width="10.85546875" style="1" customWidth="1"/>
    <col min="14563" max="14563" width="10.42578125" style="1" customWidth="1"/>
    <col min="14564" max="14564" width="12.140625" style="1" customWidth="1"/>
    <col min="14565" max="14565" width="10" style="1" customWidth="1"/>
    <col min="14566" max="14566" width="9.28515625" style="1" customWidth="1"/>
    <col min="14567" max="14567" width="12.28515625" style="1" bestFit="1" customWidth="1"/>
    <col min="14568" max="14568" width="28.7109375" style="1" customWidth="1"/>
    <col min="14569" max="14570" width="11.5703125" style="1" bestFit="1" customWidth="1"/>
    <col min="14571" max="14575" width="11.42578125" style="1"/>
    <col min="14576" max="14576" width="23.5703125" style="1" customWidth="1"/>
    <col min="14577" max="14583" width="11.42578125" style="1"/>
    <col min="14584" max="14584" width="27" style="1" customWidth="1"/>
    <col min="14585" max="14591" width="11.42578125" style="1"/>
    <col min="14592" max="14592" width="35.5703125" style="1" customWidth="1"/>
    <col min="14593" max="14815" width="11.42578125" style="1"/>
    <col min="14816" max="14816" width="34.42578125" style="1" customWidth="1"/>
    <col min="14817" max="14817" width="12.7109375" style="1" customWidth="1"/>
    <col min="14818" max="14818" width="10.85546875" style="1" customWidth="1"/>
    <col min="14819" max="14819" width="10.42578125" style="1" customWidth="1"/>
    <col min="14820" max="14820" width="12.140625" style="1" customWidth="1"/>
    <col min="14821" max="14821" width="10" style="1" customWidth="1"/>
    <col min="14822" max="14822" width="9.28515625" style="1" customWidth="1"/>
    <col min="14823" max="14823" width="12.28515625" style="1" bestFit="1" customWidth="1"/>
    <col min="14824" max="14824" width="28.7109375" style="1" customWidth="1"/>
    <col min="14825" max="14826" width="11.5703125" style="1" bestFit="1" customWidth="1"/>
    <col min="14827" max="14831" width="11.42578125" style="1"/>
    <col min="14832" max="14832" width="23.5703125" style="1" customWidth="1"/>
    <col min="14833" max="14839" width="11.42578125" style="1"/>
    <col min="14840" max="14840" width="27" style="1" customWidth="1"/>
    <col min="14841" max="14847" width="11.42578125" style="1"/>
    <col min="14848" max="14848" width="35.5703125" style="1" customWidth="1"/>
    <col min="14849" max="15071" width="11.42578125" style="1"/>
    <col min="15072" max="15072" width="34.42578125" style="1" customWidth="1"/>
    <col min="15073" max="15073" width="12.7109375" style="1" customWidth="1"/>
    <col min="15074" max="15074" width="10.85546875" style="1" customWidth="1"/>
    <col min="15075" max="15075" width="10.42578125" style="1" customWidth="1"/>
    <col min="15076" max="15076" width="12.140625" style="1" customWidth="1"/>
    <col min="15077" max="15077" width="10" style="1" customWidth="1"/>
    <col min="15078" max="15078" width="9.28515625" style="1" customWidth="1"/>
    <col min="15079" max="15079" width="12.28515625" style="1" bestFit="1" customWidth="1"/>
    <col min="15080" max="15080" width="28.7109375" style="1" customWidth="1"/>
    <col min="15081" max="15082" width="11.5703125" style="1" bestFit="1" customWidth="1"/>
    <col min="15083" max="15087" width="11.42578125" style="1"/>
    <col min="15088" max="15088" width="23.5703125" style="1" customWidth="1"/>
    <col min="15089" max="15095" width="11.42578125" style="1"/>
    <col min="15096" max="15096" width="27" style="1" customWidth="1"/>
    <col min="15097" max="15103" width="11.42578125" style="1"/>
    <col min="15104" max="15104" width="35.5703125" style="1" customWidth="1"/>
    <col min="15105" max="15327" width="11.42578125" style="1"/>
    <col min="15328" max="15328" width="34.42578125" style="1" customWidth="1"/>
    <col min="15329" max="15329" width="12.7109375" style="1" customWidth="1"/>
    <col min="15330" max="15330" width="10.85546875" style="1" customWidth="1"/>
    <col min="15331" max="15331" width="10.42578125" style="1" customWidth="1"/>
    <col min="15332" max="15332" width="12.140625" style="1" customWidth="1"/>
    <col min="15333" max="15333" width="10" style="1" customWidth="1"/>
    <col min="15334" max="15334" width="9.28515625" style="1" customWidth="1"/>
    <col min="15335" max="15335" width="12.28515625" style="1" bestFit="1" customWidth="1"/>
    <col min="15336" max="15336" width="28.7109375" style="1" customWidth="1"/>
    <col min="15337" max="15338" width="11.5703125" style="1" bestFit="1" customWidth="1"/>
    <col min="15339" max="15343" width="11.42578125" style="1"/>
    <col min="15344" max="15344" width="23.5703125" style="1" customWidth="1"/>
    <col min="15345" max="15351" width="11.42578125" style="1"/>
    <col min="15352" max="15352" width="27" style="1" customWidth="1"/>
    <col min="15353" max="15359" width="11.42578125" style="1"/>
    <col min="15360" max="15360" width="35.5703125" style="1" customWidth="1"/>
    <col min="15361" max="15583" width="11.42578125" style="1"/>
    <col min="15584" max="15584" width="34.42578125" style="1" customWidth="1"/>
    <col min="15585" max="15585" width="12.7109375" style="1" customWidth="1"/>
    <col min="15586" max="15586" width="10.85546875" style="1" customWidth="1"/>
    <col min="15587" max="15587" width="10.42578125" style="1" customWidth="1"/>
    <col min="15588" max="15588" width="12.140625" style="1" customWidth="1"/>
    <col min="15589" max="15589" width="10" style="1" customWidth="1"/>
    <col min="15590" max="15590" width="9.28515625" style="1" customWidth="1"/>
    <col min="15591" max="15591" width="12.28515625" style="1" bestFit="1" customWidth="1"/>
    <col min="15592" max="15592" width="28.7109375" style="1" customWidth="1"/>
    <col min="15593" max="15594" width="11.5703125" style="1" bestFit="1" customWidth="1"/>
    <col min="15595" max="15599" width="11.42578125" style="1"/>
    <col min="15600" max="15600" width="23.5703125" style="1" customWidth="1"/>
    <col min="15601" max="15607" width="11.42578125" style="1"/>
    <col min="15608" max="15608" width="27" style="1" customWidth="1"/>
    <col min="15609" max="15615" width="11.42578125" style="1"/>
    <col min="15616" max="15616" width="35.5703125" style="1" customWidth="1"/>
    <col min="15617" max="15839" width="11.42578125" style="1"/>
    <col min="15840" max="15840" width="34.42578125" style="1" customWidth="1"/>
    <col min="15841" max="15841" width="12.7109375" style="1" customWidth="1"/>
    <col min="15842" max="15842" width="10.85546875" style="1" customWidth="1"/>
    <col min="15843" max="15843" width="10.42578125" style="1" customWidth="1"/>
    <col min="15844" max="15844" width="12.140625" style="1" customWidth="1"/>
    <col min="15845" max="15845" width="10" style="1" customWidth="1"/>
    <col min="15846" max="15846" width="9.28515625" style="1" customWidth="1"/>
    <col min="15847" max="15847" width="12.28515625" style="1" bestFit="1" customWidth="1"/>
    <col min="15848" max="15848" width="28.7109375" style="1" customWidth="1"/>
    <col min="15849" max="15850" width="11.5703125" style="1" bestFit="1" customWidth="1"/>
    <col min="15851" max="15855" width="11.42578125" style="1"/>
    <col min="15856" max="15856" width="23.5703125" style="1" customWidth="1"/>
    <col min="15857" max="15863" width="11.42578125" style="1"/>
    <col min="15864" max="15864" width="27" style="1" customWidth="1"/>
    <col min="15865" max="15871" width="11.42578125" style="1"/>
    <col min="15872" max="15872" width="35.5703125" style="1" customWidth="1"/>
    <col min="15873" max="16095" width="11.42578125" style="1"/>
    <col min="16096" max="16096" width="34.42578125" style="1" customWidth="1"/>
    <col min="16097" max="16097" width="12.7109375" style="1" customWidth="1"/>
    <col min="16098" max="16098" width="10.85546875" style="1" customWidth="1"/>
    <col min="16099" max="16099" width="10.42578125" style="1" customWidth="1"/>
    <col min="16100" max="16100" width="12.140625" style="1" customWidth="1"/>
    <col min="16101" max="16101" width="10" style="1" customWidth="1"/>
    <col min="16102" max="16102" width="9.28515625" style="1" customWidth="1"/>
    <col min="16103" max="16103" width="12.28515625" style="1" bestFit="1" customWidth="1"/>
    <col min="16104" max="16104" width="28.7109375" style="1" customWidth="1"/>
    <col min="16105" max="16106" width="11.5703125" style="1" bestFit="1" customWidth="1"/>
    <col min="16107" max="16111" width="11.42578125" style="1"/>
    <col min="16112" max="16112" width="23.5703125" style="1" customWidth="1"/>
    <col min="16113" max="16119" width="11.42578125" style="1"/>
    <col min="16120" max="16120" width="27" style="1" customWidth="1"/>
    <col min="16121" max="16127" width="11.42578125" style="1"/>
    <col min="16128" max="16128" width="35.5703125" style="1" customWidth="1"/>
    <col min="16129" max="16384" width="11.42578125" style="1"/>
  </cols>
  <sheetData>
    <row r="1" spans="1:7" x14ac:dyDescent="0.2">
      <c r="A1" s="223" t="s">
        <v>0</v>
      </c>
      <c r="B1" s="223"/>
      <c r="C1" s="223"/>
      <c r="D1" s="223"/>
      <c r="E1" s="223"/>
      <c r="F1" s="223"/>
      <c r="G1" s="223"/>
    </row>
    <row r="2" spans="1:7" x14ac:dyDescent="0.2">
      <c r="A2" s="223" t="s">
        <v>1</v>
      </c>
      <c r="B2" s="223"/>
      <c r="C2" s="223"/>
      <c r="D2" s="223"/>
      <c r="E2" s="223"/>
      <c r="F2" s="223"/>
      <c r="G2" s="223"/>
    </row>
    <row r="3" spans="1:7" x14ac:dyDescent="0.2">
      <c r="A3" s="224" t="s">
        <v>2</v>
      </c>
      <c r="B3" s="224"/>
      <c r="C3" s="224"/>
      <c r="D3" s="224"/>
      <c r="E3" s="224"/>
      <c r="F3" s="224"/>
      <c r="G3" s="224"/>
    </row>
    <row r="4" spans="1:7" x14ac:dyDescent="0.2">
      <c r="A4" s="3"/>
      <c r="B4" s="4"/>
      <c r="C4" s="4"/>
      <c r="D4" s="4"/>
      <c r="E4" s="4"/>
      <c r="F4" s="4"/>
      <c r="G4" s="4"/>
    </row>
    <row r="5" spans="1:7" x14ac:dyDescent="0.2">
      <c r="A5" s="225" t="s">
        <v>3</v>
      </c>
      <c r="B5" s="228" t="s">
        <v>4</v>
      </c>
      <c r="C5" s="229"/>
      <c r="D5" s="220"/>
      <c r="E5" s="219" t="s">
        <v>5</v>
      </c>
      <c r="F5" s="229"/>
      <c r="G5" s="230"/>
    </row>
    <row r="6" spans="1:7" ht="12.75" customHeight="1" x14ac:dyDescent="0.2">
      <c r="A6" s="226"/>
      <c r="B6" s="231" t="s">
        <v>6</v>
      </c>
      <c r="C6" s="233" t="s">
        <v>7</v>
      </c>
      <c r="D6" s="220"/>
      <c r="E6" s="219" t="s">
        <v>8</v>
      </c>
      <c r="F6" s="220"/>
      <c r="G6" s="5">
        <v>2016</v>
      </c>
    </row>
    <row r="7" spans="1:7" ht="28.5" customHeight="1" x14ac:dyDescent="0.2">
      <c r="A7" s="227"/>
      <c r="B7" s="232"/>
      <c r="C7" s="6" t="s">
        <v>9</v>
      </c>
      <c r="D7" s="7" t="s">
        <v>10</v>
      </c>
      <c r="E7" s="7" t="s">
        <v>11</v>
      </c>
      <c r="F7" s="6" t="s">
        <v>12</v>
      </c>
      <c r="G7" s="8" t="s">
        <v>13</v>
      </c>
    </row>
    <row r="8" spans="1:7" x14ac:dyDescent="0.2">
      <c r="A8" s="9" t="s">
        <v>14</v>
      </c>
      <c r="B8" s="10">
        <v>11982837638</v>
      </c>
      <c r="C8" s="10">
        <v>16142685490</v>
      </c>
      <c r="D8" s="10">
        <v>17686629541</v>
      </c>
      <c r="E8" s="10">
        <v>1543944051</v>
      </c>
      <c r="F8" s="11">
        <v>9.5643568844628533</v>
      </c>
      <c r="G8" s="12">
        <v>40.758798491025431</v>
      </c>
    </row>
    <row r="9" spans="1:7" x14ac:dyDescent="0.2">
      <c r="A9" s="13"/>
      <c r="B9" s="14"/>
      <c r="C9" s="14"/>
      <c r="D9" s="14"/>
      <c r="E9" s="15"/>
      <c r="F9" s="16"/>
      <c r="G9" s="12"/>
    </row>
    <row r="10" spans="1:7" s="20" customFormat="1" x14ac:dyDescent="0.2">
      <c r="A10" s="17" t="s">
        <v>15</v>
      </c>
      <c r="B10" s="18">
        <v>3694089614</v>
      </c>
      <c r="C10" s="18">
        <v>4159291919</v>
      </c>
      <c r="D10" s="18">
        <v>4610068511</v>
      </c>
      <c r="E10" s="18">
        <v>450776592</v>
      </c>
      <c r="F10" s="19">
        <v>10.837820493935851</v>
      </c>
      <c r="G10" s="12">
        <v>19.01182076000903</v>
      </c>
    </row>
    <row r="11" spans="1:7" s="20" customFormat="1" x14ac:dyDescent="0.2">
      <c r="A11" s="22" t="s">
        <v>16</v>
      </c>
      <c r="B11" s="23">
        <v>3072334222</v>
      </c>
      <c r="C11" s="23">
        <v>3466447613</v>
      </c>
      <c r="D11" s="23">
        <v>3888065887</v>
      </c>
      <c r="E11" s="23">
        <v>421618274</v>
      </c>
      <c r="F11" s="24">
        <v>12.162834148101112</v>
      </c>
      <c r="G11" s="25">
        <v>20.685558365070179</v>
      </c>
    </row>
    <row r="12" spans="1:7" s="20" customFormat="1" x14ac:dyDescent="0.2">
      <c r="A12" s="22" t="s">
        <v>17</v>
      </c>
      <c r="B12" s="23">
        <v>290387766</v>
      </c>
      <c r="C12" s="23">
        <v>321985270</v>
      </c>
      <c r="D12" s="23">
        <v>327863246</v>
      </c>
      <c r="E12" s="23">
        <v>5877976</v>
      </c>
      <c r="F12" s="24">
        <v>1.8255418951307973</v>
      </c>
      <c r="G12" s="25">
        <v>7.672442581598844</v>
      </c>
    </row>
    <row r="13" spans="1:7" s="20" customFormat="1" x14ac:dyDescent="0.2">
      <c r="A13" s="22" t="s">
        <v>18</v>
      </c>
      <c r="B13" s="23">
        <v>47786183</v>
      </c>
      <c r="C13" s="23">
        <v>49952640</v>
      </c>
      <c r="D13" s="23">
        <v>65644643</v>
      </c>
      <c r="E13" s="23">
        <v>15692003</v>
      </c>
      <c r="F13" s="24">
        <v>31.413761114527688</v>
      </c>
      <c r="G13" s="25">
        <v>31.004765935443032</v>
      </c>
    </row>
    <row r="14" spans="1:7" s="20" customFormat="1" x14ac:dyDescent="0.2">
      <c r="A14" s="22" t="s">
        <v>19</v>
      </c>
      <c r="B14" s="23">
        <v>149012409</v>
      </c>
      <c r="C14" s="23">
        <v>178747862</v>
      </c>
      <c r="D14" s="23">
        <v>185802953</v>
      </c>
      <c r="E14" s="23">
        <v>7055091</v>
      </c>
      <c r="F14" s="24">
        <v>3.9469512647933129</v>
      </c>
      <c r="G14" s="25">
        <v>18.910532208180626</v>
      </c>
    </row>
    <row r="15" spans="1:7" s="20" customFormat="1" x14ac:dyDescent="0.2">
      <c r="A15" s="22" t="s">
        <v>20</v>
      </c>
      <c r="B15" s="23">
        <v>134569034</v>
      </c>
      <c r="C15" s="23">
        <v>142158534</v>
      </c>
      <c r="D15" s="23">
        <v>142691782</v>
      </c>
      <c r="E15" s="23">
        <v>533248</v>
      </c>
      <c r="F15" s="24">
        <v>0.37510797628230819</v>
      </c>
      <c r="G15" s="26">
        <v>1.1216094995923953</v>
      </c>
    </row>
    <row r="16" spans="1:7" s="20" customFormat="1" x14ac:dyDescent="0.2">
      <c r="A16" s="22"/>
      <c r="B16" s="27"/>
      <c r="C16" s="23"/>
      <c r="D16" s="28"/>
      <c r="E16" s="23"/>
      <c r="F16" s="24"/>
      <c r="G16" s="12"/>
    </row>
    <row r="17" spans="1:7" s="20" customFormat="1" x14ac:dyDescent="0.2">
      <c r="A17" s="17" t="s">
        <v>21</v>
      </c>
      <c r="B17" s="18">
        <v>6499876533</v>
      </c>
      <c r="C17" s="18">
        <v>11244734755</v>
      </c>
      <c r="D17" s="18">
        <v>11112631172</v>
      </c>
      <c r="E17" s="18">
        <v>-132103583</v>
      </c>
      <c r="F17" s="19">
        <v>-1.1748039049232375</v>
      </c>
      <c r="G17" s="12">
        <v>63.042918170511427</v>
      </c>
    </row>
    <row r="18" spans="1:7" s="20" customFormat="1" ht="22.5" x14ac:dyDescent="0.2">
      <c r="A18" s="22" t="s">
        <v>22</v>
      </c>
      <c r="B18" s="23">
        <v>2493255585</v>
      </c>
      <c r="C18" s="23">
        <v>6889775731</v>
      </c>
      <c r="D18" s="23">
        <v>6743320943</v>
      </c>
      <c r="E18" s="23">
        <v>-146454788</v>
      </c>
      <c r="F18" s="24">
        <v>-2.1256829498968841</v>
      </c>
      <c r="G18" s="25">
        <v>157.92721934844411</v>
      </c>
    </row>
    <row r="19" spans="1:7" s="20" customFormat="1" ht="22.5" x14ac:dyDescent="0.2">
      <c r="A19" s="22" t="s">
        <v>23</v>
      </c>
      <c r="B19" s="23">
        <v>1068964249</v>
      </c>
      <c r="C19" s="23">
        <v>1173756499</v>
      </c>
      <c r="D19" s="23">
        <v>1086038152</v>
      </c>
      <c r="E19" s="23">
        <v>-87718347</v>
      </c>
      <c r="F19" s="24">
        <v>-7.4733002181230148</v>
      </c>
      <c r="G19" s="25">
        <v>-3.1115411195014104</v>
      </c>
    </row>
    <row r="20" spans="1:7" s="20" customFormat="1" ht="22.5" x14ac:dyDescent="0.2">
      <c r="A20" s="22" t="s">
        <v>24</v>
      </c>
      <c r="B20" s="29">
        <v>1803467649</v>
      </c>
      <c r="C20" s="29">
        <v>1947784728</v>
      </c>
      <c r="D20" s="29">
        <v>1956450831</v>
      </c>
      <c r="E20" s="29">
        <v>8666103</v>
      </c>
      <c r="F20" s="24">
        <v>0.44492098512849054</v>
      </c>
      <c r="G20" s="25">
        <v>3.4548197018323208</v>
      </c>
    </row>
    <row r="21" spans="1:7" s="20" customFormat="1" x14ac:dyDescent="0.2">
      <c r="A21" s="30" t="s">
        <v>25</v>
      </c>
      <c r="B21" s="27">
        <v>1584861189</v>
      </c>
      <c r="C21" s="27">
        <v>1711684944</v>
      </c>
      <c r="D21" s="27">
        <v>1719300588</v>
      </c>
      <c r="E21" s="23">
        <v>7615644</v>
      </c>
      <c r="F21" s="24">
        <v>0.44492089661098078</v>
      </c>
      <c r="G21" s="25">
        <v>3.4548196726706664</v>
      </c>
    </row>
    <row r="22" spans="1:7" s="20" customFormat="1" x14ac:dyDescent="0.2">
      <c r="A22" s="30" t="s">
        <v>26</v>
      </c>
      <c r="B22" s="27">
        <v>218606460</v>
      </c>
      <c r="C22" s="27">
        <v>236099784</v>
      </c>
      <c r="D22" s="27">
        <v>237150243</v>
      </c>
      <c r="E22" s="23">
        <v>1050459</v>
      </c>
      <c r="F22" s="24">
        <v>0.44492162686603365</v>
      </c>
      <c r="G22" s="25">
        <v>3.4548199132495654</v>
      </c>
    </row>
    <row r="23" spans="1:7" s="20" customFormat="1" ht="33.75" x14ac:dyDescent="0.2">
      <c r="A23" s="22" t="s">
        <v>27</v>
      </c>
      <c r="B23" s="27">
        <v>510033432</v>
      </c>
      <c r="C23" s="27">
        <v>553747965</v>
      </c>
      <c r="D23" s="27">
        <v>556127520</v>
      </c>
      <c r="E23" s="23">
        <v>2379555</v>
      </c>
      <c r="F23" s="24">
        <v>0.42971805774492111</v>
      </c>
      <c r="G23" s="25">
        <v>3.9838489779131692</v>
      </c>
    </row>
    <row r="24" spans="1:7" s="20" customFormat="1" x14ac:dyDescent="0.2">
      <c r="A24" s="22" t="s">
        <v>28</v>
      </c>
      <c r="B24" s="27">
        <v>192727056</v>
      </c>
      <c r="C24" s="27">
        <v>190758700</v>
      </c>
      <c r="D24" s="27">
        <v>289997622</v>
      </c>
      <c r="E24" s="23">
        <v>99238922</v>
      </c>
      <c r="F24" s="24">
        <v>52.02327442994735</v>
      </c>
      <c r="G24" s="25">
        <v>43.496694119558413</v>
      </c>
    </row>
    <row r="25" spans="1:7" s="20" customFormat="1" ht="22.5" x14ac:dyDescent="0.2">
      <c r="A25" s="22" t="s">
        <v>29</v>
      </c>
      <c r="B25" s="27">
        <v>35749892</v>
      </c>
      <c r="C25" s="27">
        <v>36132055</v>
      </c>
      <c r="D25" s="27">
        <v>36877019</v>
      </c>
      <c r="E25" s="23">
        <v>744964</v>
      </c>
      <c r="F25" s="24">
        <v>2.0617814292599803</v>
      </c>
      <c r="G25" s="25">
        <v>-1.628063778578408</v>
      </c>
    </row>
    <row r="26" spans="1:7" s="20" customFormat="1" ht="22.5" x14ac:dyDescent="0.2">
      <c r="A26" s="22" t="s">
        <v>30</v>
      </c>
      <c r="B26" s="27">
        <v>66401601</v>
      </c>
      <c r="C26" s="27">
        <v>82753068</v>
      </c>
      <c r="D26" s="27">
        <v>66647691</v>
      </c>
      <c r="E26" s="23">
        <v>-16105377</v>
      </c>
      <c r="F26" s="24">
        <v>-19.4619696758554</v>
      </c>
      <c r="G26" s="25">
        <v>-4.2813193458211458</v>
      </c>
    </row>
    <row r="27" spans="1:7" s="20" customFormat="1" ht="22.5" x14ac:dyDescent="0.2">
      <c r="A27" s="22" t="s">
        <v>31</v>
      </c>
      <c r="B27" s="27">
        <v>329277069</v>
      </c>
      <c r="C27" s="27">
        <v>370026009</v>
      </c>
      <c r="D27" s="27">
        <v>377171394</v>
      </c>
      <c r="E27" s="23">
        <v>7145385</v>
      </c>
      <c r="F27" s="24">
        <v>1.9310493928009294</v>
      </c>
      <c r="G27" s="25">
        <v>9.2364068267823995</v>
      </c>
    </row>
    <row r="28" spans="1:7" s="20" customFormat="1" x14ac:dyDescent="0.2">
      <c r="A28" s="22"/>
      <c r="B28" s="23"/>
      <c r="C28" s="23"/>
      <c r="D28" s="28"/>
      <c r="E28" s="23"/>
      <c r="F28" s="24"/>
      <c r="G28" s="25"/>
    </row>
    <row r="29" spans="1:7" s="31" customFormat="1" x14ac:dyDescent="0.2">
      <c r="A29" s="17" t="s">
        <v>32</v>
      </c>
      <c r="B29" s="18">
        <v>1313856733</v>
      </c>
      <c r="C29" s="18">
        <v>354304250</v>
      </c>
      <c r="D29" s="18">
        <v>1356452742</v>
      </c>
      <c r="E29" s="18">
        <v>1002148492</v>
      </c>
      <c r="F29" s="19">
        <v>282.84969542420112</v>
      </c>
      <c r="G29" s="12">
        <v>-1.5429535676830284</v>
      </c>
    </row>
    <row r="30" spans="1:7" s="20" customFormat="1" x14ac:dyDescent="0.2">
      <c r="A30" s="22"/>
      <c r="B30" s="23"/>
      <c r="C30" s="23"/>
      <c r="D30" s="23"/>
      <c r="E30" s="23"/>
      <c r="F30" s="24"/>
      <c r="G30" s="26"/>
    </row>
    <row r="31" spans="1:7" s="20" customFormat="1" x14ac:dyDescent="0.2">
      <c r="A31" s="22"/>
      <c r="B31" s="23"/>
      <c r="C31" s="23"/>
      <c r="D31" s="23"/>
      <c r="E31" s="23"/>
      <c r="F31" s="24"/>
      <c r="G31" s="26"/>
    </row>
    <row r="32" spans="1:7" s="20" customFormat="1" ht="22.5" x14ac:dyDescent="0.2">
      <c r="A32" s="17" t="s">
        <v>33</v>
      </c>
      <c r="B32" s="18">
        <v>475014758</v>
      </c>
      <c r="C32" s="32">
        <v>384354566</v>
      </c>
      <c r="D32" s="32">
        <v>607477116</v>
      </c>
      <c r="E32" s="18">
        <v>223122550</v>
      </c>
      <c r="F32" s="19">
        <v>58.05122918716674</v>
      </c>
      <c r="G32" s="33">
        <v>21.958750532964771</v>
      </c>
    </row>
    <row r="33" spans="1:7" s="20" customFormat="1" x14ac:dyDescent="0.2">
      <c r="A33" s="34"/>
      <c r="B33" s="35"/>
      <c r="C33" s="35"/>
      <c r="D33" s="35"/>
      <c r="E33" s="35"/>
      <c r="F33" s="36"/>
      <c r="G33" s="37"/>
    </row>
    <row r="34" spans="1:7" x14ac:dyDescent="0.2">
      <c r="A34" s="38" t="s">
        <v>34</v>
      </c>
      <c r="B34" s="38"/>
      <c r="C34" s="38"/>
      <c r="D34" s="39"/>
      <c r="E34" s="39"/>
      <c r="F34" s="39"/>
      <c r="G34" s="40"/>
    </row>
    <row r="35" spans="1:7" x14ac:dyDescent="0.2">
      <c r="A35" s="41"/>
      <c r="B35" s="41"/>
      <c r="C35" s="3"/>
      <c r="D35" s="3"/>
      <c r="E35" s="3"/>
      <c r="F35" s="3"/>
      <c r="G35" s="3"/>
    </row>
    <row r="37" spans="1:7" x14ac:dyDescent="0.2">
      <c r="B37" s="42"/>
      <c r="C37" s="42"/>
      <c r="D37" s="42"/>
    </row>
    <row r="39" spans="1:7" ht="13.5" x14ac:dyDescent="0.2">
      <c r="A39" s="43"/>
    </row>
    <row r="44" spans="1:7" x14ac:dyDescent="0.2">
      <c r="B44" s="42">
        <v>1788871491</v>
      </c>
      <c r="C44" s="42">
        <v>738658816</v>
      </c>
      <c r="D44" s="42">
        <v>1963929858</v>
      </c>
      <c r="E44" s="44">
        <v>1225271042</v>
      </c>
      <c r="F44" s="45">
        <v>165.87780656773481</v>
      </c>
      <c r="G44" s="45">
        <v>7.0142963455471801</v>
      </c>
    </row>
  </sheetData>
  <mergeCells count="9">
    <mergeCell ref="A1:G1"/>
    <mergeCell ref="A2:G2"/>
    <mergeCell ref="A3:G3"/>
    <mergeCell ref="A5:A7"/>
    <mergeCell ref="B5:D5"/>
    <mergeCell ref="E5:G5"/>
    <mergeCell ref="B6:B7"/>
    <mergeCell ref="C6:D6"/>
    <mergeCell ref="E6:F6"/>
  </mergeCells>
  <pageMargins left="0.75" right="0.31" top="1" bottom="1" header="0" footer="0"/>
  <pageSetup scale="4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abSelected="1" topLeftCell="A19" zoomScale="80" zoomScaleNormal="80" workbookViewId="0">
      <selection activeCell="D32" sqref="D32"/>
    </sheetView>
  </sheetViews>
  <sheetFormatPr baseColWidth="10" defaultRowHeight="15" x14ac:dyDescent="0.25"/>
  <cols>
    <col min="1" max="1" width="45.85546875" customWidth="1"/>
    <col min="2" max="2" width="15.140625" bestFit="1" customWidth="1"/>
    <col min="3" max="3" width="12.5703125" bestFit="1" customWidth="1"/>
    <col min="4" max="7" width="15.140625" bestFit="1" customWidth="1"/>
    <col min="9" max="9" width="12.5703125" bestFit="1" customWidth="1"/>
    <col min="10" max="10" width="12" bestFit="1" customWidth="1"/>
    <col min="257" max="257" width="60.85546875" customWidth="1"/>
    <col min="258" max="263" width="19.7109375" customWidth="1"/>
    <col min="513" max="513" width="60.85546875" customWidth="1"/>
    <col min="514" max="519" width="19.7109375" customWidth="1"/>
    <col min="769" max="769" width="60.85546875" customWidth="1"/>
    <col min="770" max="775" width="19.7109375" customWidth="1"/>
    <col min="1025" max="1025" width="60.85546875" customWidth="1"/>
    <col min="1026" max="1031" width="19.7109375" customWidth="1"/>
    <col min="1281" max="1281" width="60.85546875" customWidth="1"/>
    <col min="1282" max="1287" width="19.7109375" customWidth="1"/>
    <col min="1537" max="1537" width="60.85546875" customWidth="1"/>
    <col min="1538" max="1543" width="19.7109375" customWidth="1"/>
    <col min="1793" max="1793" width="60.85546875" customWidth="1"/>
    <col min="1794" max="1799" width="19.7109375" customWidth="1"/>
    <col min="2049" max="2049" width="60.85546875" customWidth="1"/>
    <col min="2050" max="2055" width="19.7109375" customWidth="1"/>
    <col min="2305" max="2305" width="60.85546875" customWidth="1"/>
    <col min="2306" max="2311" width="19.7109375" customWidth="1"/>
    <col min="2561" max="2561" width="60.85546875" customWidth="1"/>
    <col min="2562" max="2567" width="19.7109375" customWidth="1"/>
    <col min="2817" max="2817" width="60.85546875" customWidth="1"/>
    <col min="2818" max="2823" width="19.7109375" customWidth="1"/>
    <col min="3073" max="3073" width="60.85546875" customWidth="1"/>
    <col min="3074" max="3079" width="19.7109375" customWidth="1"/>
    <col min="3329" max="3329" width="60.85546875" customWidth="1"/>
    <col min="3330" max="3335" width="19.7109375" customWidth="1"/>
    <col min="3585" max="3585" width="60.85546875" customWidth="1"/>
    <col min="3586" max="3591" width="19.7109375" customWidth="1"/>
    <col min="3841" max="3841" width="60.85546875" customWidth="1"/>
    <col min="3842" max="3847" width="19.7109375" customWidth="1"/>
    <col min="4097" max="4097" width="60.85546875" customWidth="1"/>
    <col min="4098" max="4103" width="19.7109375" customWidth="1"/>
    <col min="4353" max="4353" width="60.85546875" customWidth="1"/>
    <col min="4354" max="4359" width="19.7109375" customWidth="1"/>
    <col min="4609" max="4609" width="60.85546875" customWidth="1"/>
    <col min="4610" max="4615" width="19.7109375" customWidth="1"/>
    <col min="4865" max="4865" width="60.85546875" customWidth="1"/>
    <col min="4866" max="4871" width="19.7109375" customWidth="1"/>
    <col min="5121" max="5121" width="60.85546875" customWidth="1"/>
    <col min="5122" max="5127" width="19.7109375" customWidth="1"/>
    <col min="5377" max="5377" width="60.85546875" customWidth="1"/>
    <col min="5378" max="5383" width="19.7109375" customWidth="1"/>
    <col min="5633" max="5633" width="60.85546875" customWidth="1"/>
    <col min="5634" max="5639" width="19.7109375" customWidth="1"/>
    <col min="5889" max="5889" width="60.85546875" customWidth="1"/>
    <col min="5890" max="5895" width="19.7109375" customWidth="1"/>
    <col min="6145" max="6145" width="60.85546875" customWidth="1"/>
    <col min="6146" max="6151" width="19.7109375" customWidth="1"/>
    <col min="6401" max="6401" width="60.85546875" customWidth="1"/>
    <col min="6402" max="6407" width="19.7109375" customWidth="1"/>
    <col min="6657" max="6657" width="60.85546875" customWidth="1"/>
    <col min="6658" max="6663" width="19.7109375" customWidth="1"/>
    <col min="6913" max="6913" width="60.85546875" customWidth="1"/>
    <col min="6914" max="6919" width="19.7109375" customWidth="1"/>
    <col min="7169" max="7169" width="60.85546875" customWidth="1"/>
    <col min="7170" max="7175" width="19.7109375" customWidth="1"/>
    <col min="7425" max="7425" width="60.85546875" customWidth="1"/>
    <col min="7426" max="7431" width="19.7109375" customWidth="1"/>
    <col min="7681" max="7681" width="60.85546875" customWidth="1"/>
    <col min="7682" max="7687" width="19.7109375" customWidth="1"/>
    <col min="7937" max="7937" width="60.85546875" customWidth="1"/>
    <col min="7938" max="7943" width="19.7109375" customWidth="1"/>
    <col min="8193" max="8193" width="60.85546875" customWidth="1"/>
    <col min="8194" max="8199" width="19.7109375" customWidth="1"/>
    <col min="8449" max="8449" width="60.85546875" customWidth="1"/>
    <col min="8450" max="8455" width="19.7109375" customWidth="1"/>
    <col min="8705" max="8705" width="60.85546875" customWidth="1"/>
    <col min="8706" max="8711" width="19.7109375" customWidth="1"/>
    <col min="8961" max="8961" width="60.85546875" customWidth="1"/>
    <col min="8962" max="8967" width="19.7109375" customWidth="1"/>
    <col min="9217" max="9217" width="60.85546875" customWidth="1"/>
    <col min="9218" max="9223" width="19.7109375" customWidth="1"/>
    <col min="9473" max="9473" width="60.85546875" customWidth="1"/>
    <col min="9474" max="9479" width="19.7109375" customWidth="1"/>
    <col min="9729" max="9729" width="60.85546875" customWidth="1"/>
    <col min="9730" max="9735" width="19.7109375" customWidth="1"/>
    <col min="9985" max="9985" width="60.85546875" customWidth="1"/>
    <col min="9986" max="9991" width="19.7109375" customWidth="1"/>
    <col min="10241" max="10241" width="60.85546875" customWidth="1"/>
    <col min="10242" max="10247" width="19.7109375" customWidth="1"/>
    <col min="10497" max="10497" width="60.85546875" customWidth="1"/>
    <col min="10498" max="10503" width="19.7109375" customWidth="1"/>
    <col min="10753" max="10753" width="60.85546875" customWidth="1"/>
    <col min="10754" max="10759" width="19.7109375" customWidth="1"/>
    <col min="11009" max="11009" width="60.85546875" customWidth="1"/>
    <col min="11010" max="11015" width="19.7109375" customWidth="1"/>
    <col min="11265" max="11265" width="60.85546875" customWidth="1"/>
    <col min="11266" max="11271" width="19.7109375" customWidth="1"/>
    <col min="11521" max="11521" width="60.85546875" customWidth="1"/>
    <col min="11522" max="11527" width="19.7109375" customWidth="1"/>
    <col min="11777" max="11777" width="60.85546875" customWidth="1"/>
    <col min="11778" max="11783" width="19.7109375" customWidth="1"/>
    <col min="12033" max="12033" width="60.85546875" customWidth="1"/>
    <col min="12034" max="12039" width="19.7109375" customWidth="1"/>
    <col min="12289" max="12289" width="60.85546875" customWidth="1"/>
    <col min="12290" max="12295" width="19.7109375" customWidth="1"/>
    <col min="12545" max="12545" width="60.85546875" customWidth="1"/>
    <col min="12546" max="12551" width="19.7109375" customWidth="1"/>
    <col min="12801" max="12801" width="60.85546875" customWidth="1"/>
    <col min="12802" max="12807" width="19.7109375" customWidth="1"/>
    <col min="13057" max="13057" width="60.85546875" customWidth="1"/>
    <col min="13058" max="13063" width="19.7109375" customWidth="1"/>
    <col min="13313" max="13313" width="60.85546875" customWidth="1"/>
    <col min="13314" max="13319" width="19.7109375" customWidth="1"/>
    <col min="13569" max="13569" width="60.85546875" customWidth="1"/>
    <col min="13570" max="13575" width="19.7109375" customWidth="1"/>
    <col min="13825" max="13825" width="60.85546875" customWidth="1"/>
    <col min="13826" max="13831" width="19.7109375" customWidth="1"/>
    <col min="14081" max="14081" width="60.85546875" customWidth="1"/>
    <col min="14082" max="14087" width="19.7109375" customWidth="1"/>
    <col min="14337" max="14337" width="60.85546875" customWidth="1"/>
    <col min="14338" max="14343" width="19.7109375" customWidth="1"/>
    <col min="14593" max="14593" width="60.85546875" customWidth="1"/>
    <col min="14594" max="14599" width="19.7109375" customWidth="1"/>
    <col min="14849" max="14849" width="60.85546875" customWidth="1"/>
    <col min="14850" max="14855" width="19.7109375" customWidth="1"/>
    <col min="15105" max="15105" width="60.85546875" customWidth="1"/>
    <col min="15106" max="15111" width="19.7109375" customWidth="1"/>
    <col min="15361" max="15361" width="60.85546875" customWidth="1"/>
    <col min="15362" max="15367" width="19.7109375" customWidth="1"/>
    <col min="15617" max="15617" width="60.85546875" customWidth="1"/>
    <col min="15618" max="15623" width="19.7109375" customWidth="1"/>
    <col min="15873" max="15873" width="60.85546875" customWidth="1"/>
    <col min="15874" max="15879" width="19.7109375" customWidth="1"/>
    <col min="16129" max="16129" width="60.85546875" customWidth="1"/>
    <col min="16130" max="16135" width="19.7109375" customWidth="1"/>
  </cols>
  <sheetData>
    <row r="1" spans="1:8" s="668" customFormat="1" ht="17.25" customHeight="1" x14ac:dyDescent="0.2"/>
    <row r="2" spans="1:8" s="668" customFormat="1" ht="18.75" customHeight="1" x14ac:dyDescent="0.35">
      <c r="A2" s="669"/>
      <c r="B2" s="669"/>
      <c r="C2" s="669"/>
      <c r="D2" s="669"/>
      <c r="E2" s="669"/>
      <c r="F2" s="669"/>
      <c r="G2" s="669"/>
      <c r="H2" s="670"/>
    </row>
    <row r="3" spans="1:8" s="668" customFormat="1" ht="13.5" customHeight="1" x14ac:dyDescent="0.3">
      <c r="A3" s="671" t="s">
        <v>482</v>
      </c>
      <c r="B3" s="671"/>
      <c r="C3" s="671"/>
      <c r="D3" s="671"/>
      <c r="E3" s="671"/>
      <c r="F3" s="671"/>
      <c r="G3" s="671"/>
      <c r="H3" s="672"/>
    </row>
    <row r="4" spans="1:8" s="668" customFormat="1" ht="15" customHeight="1" x14ac:dyDescent="0.3">
      <c r="A4" s="673" t="s">
        <v>483</v>
      </c>
      <c r="B4" s="673"/>
      <c r="C4" s="673"/>
      <c r="D4" s="673"/>
      <c r="E4" s="673"/>
      <c r="F4" s="673"/>
      <c r="G4" s="673"/>
      <c r="H4" s="672"/>
    </row>
    <row r="5" spans="1:8" s="668" customFormat="1" ht="24.75" customHeight="1" x14ac:dyDescent="0.3">
      <c r="A5" s="674"/>
      <c r="B5" s="674"/>
      <c r="C5" s="674"/>
      <c r="D5" s="674"/>
      <c r="E5" s="674"/>
      <c r="F5" s="674"/>
      <c r="G5" s="674"/>
      <c r="H5" s="672"/>
    </row>
    <row r="6" spans="1:8" s="668" customFormat="1" ht="18" customHeight="1" x14ac:dyDescent="0.2">
      <c r="A6" s="675" t="s">
        <v>484</v>
      </c>
      <c r="B6" s="675"/>
      <c r="C6" s="675"/>
      <c r="D6" s="675"/>
      <c r="E6" s="675"/>
      <c r="F6" s="675"/>
      <c r="G6" s="675"/>
      <c r="H6" s="676"/>
    </row>
    <row r="7" spans="1:8" ht="14.25" customHeight="1" x14ac:dyDescent="0.25">
      <c r="A7" s="677" t="s">
        <v>485</v>
      </c>
      <c r="B7" s="678" t="s">
        <v>486</v>
      </c>
      <c r="C7" s="679"/>
      <c r="D7" s="679"/>
      <c r="E7" s="679"/>
      <c r="F7" s="679"/>
      <c r="G7" s="680"/>
    </row>
    <row r="8" spans="1:8" ht="30.75" customHeight="1" x14ac:dyDescent="0.25">
      <c r="A8" s="681"/>
      <c r="B8" s="682" t="s">
        <v>487</v>
      </c>
      <c r="C8" s="682" t="s">
        <v>488</v>
      </c>
      <c r="D8" s="682" t="s">
        <v>489</v>
      </c>
      <c r="E8" s="682" t="s">
        <v>490</v>
      </c>
      <c r="F8" s="682" t="s">
        <v>491</v>
      </c>
      <c r="G8" s="682" t="s">
        <v>492</v>
      </c>
    </row>
    <row r="9" spans="1:8" x14ac:dyDescent="0.25">
      <c r="A9" s="683"/>
      <c r="B9" s="684" t="s">
        <v>493</v>
      </c>
      <c r="C9" s="684" t="s">
        <v>494</v>
      </c>
      <c r="D9" s="684" t="s">
        <v>495</v>
      </c>
      <c r="E9" s="684" t="s">
        <v>496</v>
      </c>
      <c r="F9" s="684" t="s">
        <v>497</v>
      </c>
      <c r="G9" s="684" t="s">
        <v>498</v>
      </c>
    </row>
    <row r="10" spans="1:8" ht="9.75" customHeight="1" x14ac:dyDescent="0.25">
      <c r="A10" s="685"/>
      <c r="B10" s="685"/>
      <c r="C10" s="685"/>
      <c r="D10" s="685"/>
      <c r="E10" s="685"/>
      <c r="F10" s="685"/>
      <c r="G10" s="685"/>
    </row>
    <row r="11" spans="1:8" x14ac:dyDescent="0.25">
      <c r="A11" s="686" t="s">
        <v>37</v>
      </c>
      <c r="B11" s="687">
        <v>334302424</v>
      </c>
      <c r="C11" s="687">
        <v>0</v>
      </c>
      <c r="D11" s="687">
        <f>B11+C11</f>
        <v>334302424</v>
      </c>
      <c r="E11" s="687">
        <v>426821876</v>
      </c>
      <c r="F11" s="687">
        <f>E11</f>
        <v>426821876</v>
      </c>
      <c r="G11" s="688">
        <f>F11-B11</f>
        <v>92519452</v>
      </c>
    </row>
    <row r="12" spans="1:8" x14ac:dyDescent="0.25">
      <c r="A12" s="686" t="s">
        <v>499</v>
      </c>
      <c r="B12" s="687">
        <v>0</v>
      </c>
      <c r="C12" s="687">
        <v>0</v>
      </c>
      <c r="D12" s="687">
        <f>B12+C12</f>
        <v>0</v>
      </c>
      <c r="E12" s="687">
        <v>0</v>
      </c>
      <c r="F12" s="687">
        <v>0</v>
      </c>
      <c r="G12" s="688">
        <f>F12-B12</f>
        <v>0</v>
      </c>
    </row>
    <row r="13" spans="1:8" x14ac:dyDescent="0.25">
      <c r="A13" s="686" t="s">
        <v>38</v>
      </c>
      <c r="B13" s="687">
        <v>0</v>
      </c>
      <c r="C13" s="687">
        <v>0</v>
      </c>
      <c r="D13" s="687">
        <f t="shared" ref="D13:D26" si="0">B13+C13</f>
        <v>0</v>
      </c>
      <c r="E13" s="687">
        <v>0</v>
      </c>
      <c r="F13" s="687">
        <v>0</v>
      </c>
      <c r="G13" s="688">
        <f t="shared" ref="G13:G22" si="1">F13-B13</f>
        <v>0</v>
      </c>
    </row>
    <row r="14" spans="1:8" x14ac:dyDescent="0.25">
      <c r="A14" s="686" t="s">
        <v>40</v>
      </c>
      <c r="B14" s="689">
        <v>337440533</v>
      </c>
      <c r="C14" s="687">
        <v>0</v>
      </c>
      <c r="D14" s="687">
        <f t="shared" si="0"/>
        <v>337440533</v>
      </c>
      <c r="E14" s="687">
        <v>422468952</v>
      </c>
      <c r="F14" s="687">
        <f>E14</f>
        <v>422468952</v>
      </c>
      <c r="G14" s="688">
        <f t="shared" si="1"/>
        <v>85028419</v>
      </c>
    </row>
    <row r="15" spans="1:8" x14ac:dyDescent="0.25">
      <c r="A15" s="686" t="s">
        <v>76</v>
      </c>
      <c r="B15" s="689">
        <f>B16</f>
        <v>6134674</v>
      </c>
      <c r="C15" s="687">
        <v>0</v>
      </c>
      <c r="D15" s="687">
        <f t="shared" si="0"/>
        <v>6134674</v>
      </c>
      <c r="E15" s="689">
        <f>E16</f>
        <v>23804113</v>
      </c>
      <c r="F15" s="689">
        <f>F16</f>
        <v>23804113</v>
      </c>
      <c r="G15" s="688">
        <f>F15-B15</f>
        <v>17669439</v>
      </c>
    </row>
    <row r="16" spans="1:8" x14ac:dyDescent="0.25">
      <c r="A16" s="690" t="s">
        <v>500</v>
      </c>
      <c r="B16" s="689">
        <v>6134674</v>
      </c>
      <c r="C16" s="687">
        <v>0</v>
      </c>
      <c r="D16" s="687">
        <f t="shared" si="0"/>
        <v>6134674</v>
      </c>
      <c r="E16" s="687">
        <v>23804113</v>
      </c>
      <c r="F16" s="687">
        <f>E16</f>
        <v>23804113</v>
      </c>
      <c r="G16" s="688">
        <f t="shared" si="1"/>
        <v>17669439</v>
      </c>
    </row>
    <row r="17" spans="1:9" x14ac:dyDescent="0.25">
      <c r="A17" s="690" t="s">
        <v>501</v>
      </c>
      <c r="B17" s="689">
        <v>0</v>
      </c>
      <c r="C17" s="687">
        <v>0</v>
      </c>
      <c r="D17" s="687">
        <f t="shared" si="0"/>
        <v>0</v>
      </c>
      <c r="E17" s="687">
        <v>0</v>
      </c>
      <c r="F17" s="689">
        <v>0</v>
      </c>
      <c r="G17" s="688">
        <f t="shared" si="1"/>
        <v>0</v>
      </c>
    </row>
    <row r="18" spans="1:9" x14ac:dyDescent="0.25">
      <c r="A18" s="686" t="s">
        <v>77</v>
      </c>
      <c r="B18" s="689">
        <f>B19</f>
        <v>180244961</v>
      </c>
      <c r="C18" s="687">
        <v>0</v>
      </c>
      <c r="D18" s="687">
        <f>B18+C18</f>
        <v>180244961</v>
      </c>
      <c r="E18" s="689">
        <f>E19</f>
        <v>403052138</v>
      </c>
      <c r="F18" s="689">
        <f>F19</f>
        <v>403052138</v>
      </c>
      <c r="G18" s="688">
        <f>F18-B18</f>
        <v>222807177</v>
      </c>
    </row>
    <row r="19" spans="1:9" x14ac:dyDescent="0.25">
      <c r="A19" s="690" t="s">
        <v>500</v>
      </c>
      <c r="B19" s="689">
        <v>180244961</v>
      </c>
      <c r="C19" s="687">
        <v>0</v>
      </c>
      <c r="D19" s="687">
        <f t="shared" si="0"/>
        <v>180244961</v>
      </c>
      <c r="E19" s="687">
        <v>403052138</v>
      </c>
      <c r="F19" s="687">
        <v>403052138</v>
      </c>
      <c r="G19" s="688">
        <f>F19-B19</f>
        <v>222807177</v>
      </c>
    </row>
    <row r="20" spans="1:9" x14ac:dyDescent="0.25">
      <c r="A20" s="690" t="s">
        <v>501</v>
      </c>
      <c r="B20" s="689">
        <v>0</v>
      </c>
      <c r="C20" s="687">
        <v>0</v>
      </c>
      <c r="D20" s="687">
        <f t="shared" si="0"/>
        <v>0</v>
      </c>
      <c r="E20" s="687">
        <v>0</v>
      </c>
      <c r="F20" s="689">
        <v>0</v>
      </c>
      <c r="G20" s="688">
        <f t="shared" si="1"/>
        <v>0</v>
      </c>
    </row>
    <row r="21" spans="1:9" s="490" customFormat="1" x14ac:dyDescent="0.25">
      <c r="A21" s="686" t="s">
        <v>502</v>
      </c>
      <c r="B21" s="689">
        <v>0</v>
      </c>
      <c r="C21" s="687">
        <v>0</v>
      </c>
      <c r="D21" s="687">
        <f t="shared" si="0"/>
        <v>0</v>
      </c>
      <c r="E21" s="687">
        <v>0</v>
      </c>
      <c r="F21" s="689">
        <v>0</v>
      </c>
      <c r="G21" s="688">
        <f t="shared" si="1"/>
        <v>0</v>
      </c>
    </row>
    <row r="22" spans="1:9" s="490" customFormat="1" ht="38.25" x14ac:dyDescent="0.25">
      <c r="A22" s="686" t="s">
        <v>503</v>
      </c>
      <c r="B22" s="689">
        <v>545479</v>
      </c>
      <c r="C22" s="687">
        <v>0</v>
      </c>
      <c r="D22" s="687">
        <f t="shared" si="0"/>
        <v>545479</v>
      </c>
      <c r="E22" s="687">
        <v>3524106</v>
      </c>
      <c r="F22" s="687">
        <f>E22</f>
        <v>3524106</v>
      </c>
      <c r="G22" s="688">
        <f t="shared" si="1"/>
        <v>2978627</v>
      </c>
    </row>
    <row r="23" spans="1:9" x14ac:dyDescent="0.25">
      <c r="A23" s="686" t="s">
        <v>47</v>
      </c>
      <c r="B23" s="689">
        <v>15758330924</v>
      </c>
      <c r="C23" s="687">
        <v>0</v>
      </c>
      <c r="D23" s="687">
        <f t="shared" si="0"/>
        <v>15758330924</v>
      </c>
      <c r="E23" s="687">
        <v>17079152425</v>
      </c>
      <c r="F23" s="687">
        <f>E23</f>
        <v>17079152425</v>
      </c>
      <c r="G23" s="688">
        <f>F23-B23</f>
        <v>1320821501</v>
      </c>
    </row>
    <row r="24" spans="1:9" x14ac:dyDescent="0.25">
      <c r="A24" s="686" t="s">
        <v>52</v>
      </c>
      <c r="B24" s="689">
        <v>384354566</v>
      </c>
      <c r="C24" s="687">
        <v>0</v>
      </c>
      <c r="D24" s="687">
        <f t="shared" si="0"/>
        <v>384354566</v>
      </c>
      <c r="E24" s="687">
        <v>607477116</v>
      </c>
      <c r="F24" s="687">
        <f>E24</f>
        <v>607477116</v>
      </c>
      <c r="G24" s="688">
        <f>F24-B24</f>
        <v>223122550</v>
      </c>
    </row>
    <row r="25" spans="1:9" x14ac:dyDescent="0.25">
      <c r="A25" s="686" t="s">
        <v>504</v>
      </c>
      <c r="B25" s="689">
        <v>0</v>
      </c>
      <c r="C25" s="687">
        <v>0</v>
      </c>
      <c r="D25" s="687">
        <f t="shared" si="0"/>
        <v>0</v>
      </c>
      <c r="E25" s="687">
        <v>8983669</v>
      </c>
      <c r="F25" s="687">
        <f>E25</f>
        <v>8983669</v>
      </c>
      <c r="G25" s="688">
        <f>F25-B25</f>
        <v>8983669</v>
      </c>
    </row>
    <row r="26" spans="1:9" x14ac:dyDescent="0.25">
      <c r="A26" s="686" t="s">
        <v>54</v>
      </c>
      <c r="B26" s="689">
        <v>0</v>
      </c>
      <c r="C26" s="687">
        <v>0</v>
      </c>
      <c r="D26" s="687">
        <f t="shared" si="0"/>
        <v>0</v>
      </c>
      <c r="E26" s="687">
        <v>0</v>
      </c>
      <c r="F26" s="687">
        <f>E26</f>
        <v>0</v>
      </c>
      <c r="G26" s="688">
        <f>F26-B26</f>
        <v>0</v>
      </c>
    </row>
    <row r="27" spans="1:9" x14ac:dyDescent="0.25">
      <c r="A27" s="691" t="s">
        <v>14</v>
      </c>
      <c r="B27" s="692">
        <f>B11+B12+B13+B14+B15+B18+B21+B22+B23+B24+B25+B26</f>
        <v>17001353561</v>
      </c>
      <c r="C27" s="692">
        <f t="shared" ref="C27:E27" si="2">C11+C12+C13+C14+C15+C18+C21+C22+C23+C24+C25+C26</f>
        <v>0</v>
      </c>
      <c r="D27" s="692">
        <f>D11+D12+D13+D14+D15+D18+D21+D22+D23+D24+D25+D26</f>
        <v>17001353561</v>
      </c>
      <c r="E27" s="692">
        <f t="shared" si="2"/>
        <v>18975284395</v>
      </c>
      <c r="F27" s="692">
        <f>F11+F12+F13+F14+F15+F18+F21+F22+F23+F24+F25+F26</f>
        <v>18975284395</v>
      </c>
      <c r="G27" s="693">
        <f>G11+G12+G13+G14+G15+G18+G21+G22+G23+G24+G25+G26</f>
        <v>1973930834</v>
      </c>
    </row>
    <row r="28" spans="1:9" ht="22.5" customHeight="1" x14ac:dyDescent="0.25">
      <c r="E28" s="694" t="s">
        <v>505</v>
      </c>
      <c r="F28" s="695"/>
      <c r="G28" s="696"/>
      <c r="I28" s="697"/>
    </row>
    <row r="29" spans="1:9" ht="12.75" customHeight="1" x14ac:dyDescent="0.25"/>
    <row r="30" spans="1:9" ht="21" customHeight="1" x14ac:dyDescent="0.25">
      <c r="A30" s="677" t="s">
        <v>506</v>
      </c>
      <c r="B30" s="698" t="s">
        <v>486</v>
      </c>
      <c r="C30" s="699"/>
      <c r="D30" s="699"/>
      <c r="E30" s="699"/>
      <c r="F30" s="699"/>
      <c r="G30" s="700"/>
    </row>
    <row r="31" spans="1:9" ht="34.5" customHeight="1" x14ac:dyDescent="0.25">
      <c r="A31" s="681"/>
      <c r="B31" s="682" t="s">
        <v>487</v>
      </c>
      <c r="C31" s="682" t="s">
        <v>488</v>
      </c>
      <c r="D31" s="682" t="s">
        <v>489</v>
      </c>
      <c r="E31" s="682" t="s">
        <v>490</v>
      </c>
      <c r="F31" s="682" t="s">
        <v>491</v>
      </c>
      <c r="G31" s="682" t="s">
        <v>492</v>
      </c>
    </row>
    <row r="32" spans="1:9" x14ac:dyDescent="0.25">
      <c r="A32" s="683"/>
      <c r="B32" s="684" t="s">
        <v>493</v>
      </c>
      <c r="C32" s="684" t="s">
        <v>494</v>
      </c>
      <c r="D32" s="684" t="s">
        <v>495</v>
      </c>
      <c r="E32" s="684" t="s">
        <v>496</v>
      </c>
      <c r="F32" s="684" t="s">
        <v>497</v>
      </c>
      <c r="G32" s="684" t="s">
        <v>498</v>
      </c>
    </row>
    <row r="33" spans="1:7" ht="9.75" customHeight="1" x14ac:dyDescent="0.25">
      <c r="A33" s="685"/>
      <c r="B33" s="685"/>
      <c r="C33" s="685"/>
      <c r="D33" s="685"/>
      <c r="E33" s="685"/>
      <c r="F33" s="685"/>
      <c r="G33" s="685"/>
    </row>
    <row r="34" spans="1:7" x14ac:dyDescent="0.25">
      <c r="A34" s="701" t="s">
        <v>507</v>
      </c>
      <c r="B34" s="702">
        <f>B35+B36+B37+B38+B41+B44+B45+B46+B47</f>
        <v>17001353561</v>
      </c>
      <c r="C34" s="702">
        <f t="shared" ref="C34:G34" si="3">C35+C36+C37+C38+C41+C44+C45+C46+C47</f>
        <v>0</v>
      </c>
      <c r="D34" s="702">
        <f t="shared" si="3"/>
        <v>17001353561</v>
      </c>
      <c r="E34" s="702">
        <f t="shared" si="3"/>
        <v>18975284395</v>
      </c>
      <c r="F34" s="702">
        <f t="shared" si="3"/>
        <v>18975284395</v>
      </c>
      <c r="G34" s="702">
        <f t="shared" si="3"/>
        <v>1973930834</v>
      </c>
    </row>
    <row r="35" spans="1:7" x14ac:dyDescent="0.25">
      <c r="A35" s="690" t="s">
        <v>37</v>
      </c>
      <c r="B35" s="689">
        <f>B11</f>
        <v>334302424</v>
      </c>
      <c r="C35" s="687">
        <v>0</v>
      </c>
      <c r="D35" s="687">
        <f>B35+C35</f>
        <v>334302424</v>
      </c>
      <c r="E35" s="687">
        <f>E11</f>
        <v>426821876</v>
      </c>
      <c r="F35" s="689">
        <f>F11</f>
        <v>426821876</v>
      </c>
      <c r="G35" s="688">
        <f>F35-B35</f>
        <v>92519452</v>
      </c>
    </row>
    <row r="36" spans="1:7" x14ac:dyDescent="0.25">
      <c r="A36" s="690" t="s">
        <v>38</v>
      </c>
      <c r="B36" s="689">
        <v>0</v>
      </c>
      <c r="C36" s="687">
        <v>0</v>
      </c>
      <c r="D36" s="687">
        <f t="shared" ref="D36:D37" si="4">B36+C36</f>
        <v>0</v>
      </c>
      <c r="E36" s="687">
        <v>0</v>
      </c>
      <c r="F36" s="689">
        <f>F13</f>
        <v>0</v>
      </c>
      <c r="G36" s="688">
        <f t="shared" ref="G36:G53" si="5">F36-B36</f>
        <v>0</v>
      </c>
    </row>
    <row r="37" spans="1:7" x14ac:dyDescent="0.25">
      <c r="A37" s="690" t="s">
        <v>40</v>
      </c>
      <c r="B37" s="689">
        <f>B14</f>
        <v>337440533</v>
      </c>
      <c r="C37" s="687">
        <v>0</v>
      </c>
      <c r="D37" s="687">
        <f t="shared" si="4"/>
        <v>337440533</v>
      </c>
      <c r="E37" s="689">
        <f>E14</f>
        <v>422468952</v>
      </c>
      <c r="F37" s="689">
        <f>F14</f>
        <v>422468952</v>
      </c>
      <c r="G37" s="688">
        <f t="shared" si="5"/>
        <v>85028419</v>
      </c>
    </row>
    <row r="38" spans="1:7" x14ac:dyDescent="0.25">
      <c r="A38" s="690" t="s">
        <v>76</v>
      </c>
      <c r="B38" s="689">
        <f>SUM(B39:B40)</f>
        <v>6134674</v>
      </c>
      <c r="C38" s="689">
        <f t="shared" ref="C38:G38" si="6">SUM(C39:C40)</f>
        <v>0</v>
      </c>
      <c r="D38" s="689">
        <f t="shared" si="6"/>
        <v>6134674</v>
      </c>
      <c r="E38" s="689">
        <f t="shared" si="6"/>
        <v>23804113</v>
      </c>
      <c r="F38" s="689">
        <f t="shared" si="6"/>
        <v>23804113</v>
      </c>
      <c r="G38" s="689">
        <f t="shared" si="6"/>
        <v>17669439</v>
      </c>
    </row>
    <row r="39" spans="1:7" x14ac:dyDescent="0.25">
      <c r="A39" s="703" t="s">
        <v>500</v>
      </c>
      <c r="B39" s="689">
        <f>B16</f>
        <v>6134674</v>
      </c>
      <c r="C39" s="687">
        <v>0</v>
      </c>
      <c r="D39" s="687">
        <f>B39+C39</f>
        <v>6134674</v>
      </c>
      <c r="E39" s="689">
        <f>E16</f>
        <v>23804113</v>
      </c>
      <c r="F39" s="689">
        <f>F16</f>
        <v>23804113</v>
      </c>
      <c r="G39" s="688">
        <f t="shared" si="5"/>
        <v>17669439</v>
      </c>
    </row>
    <row r="40" spans="1:7" x14ac:dyDescent="0.25">
      <c r="A40" s="703" t="s">
        <v>501</v>
      </c>
      <c r="B40" s="689">
        <v>0</v>
      </c>
      <c r="C40" s="687">
        <v>0</v>
      </c>
      <c r="D40" s="687">
        <f>B40+C40</f>
        <v>0</v>
      </c>
      <c r="E40" s="689">
        <f>E17</f>
        <v>0</v>
      </c>
      <c r="F40" s="689">
        <f>F17</f>
        <v>0</v>
      </c>
      <c r="G40" s="688">
        <f t="shared" si="5"/>
        <v>0</v>
      </c>
    </row>
    <row r="41" spans="1:7" x14ac:dyDescent="0.25">
      <c r="A41" s="690" t="s">
        <v>77</v>
      </c>
      <c r="B41" s="689">
        <f>SUM(B42:B43)</f>
        <v>180244961</v>
      </c>
      <c r="C41" s="689">
        <f t="shared" ref="C41:G41" si="7">SUM(C42:C43)</f>
        <v>0</v>
      </c>
      <c r="D41" s="689">
        <f t="shared" si="7"/>
        <v>180244961</v>
      </c>
      <c r="E41" s="689">
        <f t="shared" si="7"/>
        <v>403052138</v>
      </c>
      <c r="F41" s="689">
        <f t="shared" si="7"/>
        <v>403052138</v>
      </c>
      <c r="G41" s="689">
        <f t="shared" si="7"/>
        <v>222807177</v>
      </c>
    </row>
    <row r="42" spans="1:7" x14ac:dyDescent="0.25">
      <c r="A42" s="703" t="s">
        <v>500</v>
      </c>
      <c r="B42" s="689">
        <f>B19</f>
        <v>180244961</v>
      </c>
      <c r="C42" s="687">
        <v>0</v>
      </c>
      <c r="D42" s="687">
        <f>B42+C42</f>
        <v>180244961</v>
      </c>
      <c r="E42" s="689">
        <f>E19</f>
        <v>403052138</v>
      </c>
      <c r="F42" s="689">
        <f>F19</f>
        <v>403052138</v>
      </c>
      <c r="G42" s="688">
        <f t="shared" si="5"/>
        <v>222807177</v>
      </c>
    </row>
    <row r="43" spans="1:7" x14ac:dyDescent="0.25">
      <c r="A43" s="703" t="s">
        <v>501</v>
      </c>
      <c r="B43" s="689">
        <v>0</v>
      </c>
      <c r="C43" s="687">
        <v>0</v>
      </c>
      <c r="D43" s="687">
        <f t="shared" ref="D43:D47" si="8">B43+C43</f>
        <v>0</v>
      </c>
      <c r="E43" s="689">
        <v>0</v>
      </c>
      <c r="F43" s="689">
        <v>0</v>
      </c>
      <c r="G43" s="688">
        <f t="shared" si="5"/>
        <v>0</v>
      </c>
    </row>
    <row r="44" spans="1:7" ht="38.25" x14ac:dyDescent="0.25">
      <c r="A44" s="690" t="s">
        <v>503</v>
      </c>
      <c r="B44" s="689">
        <f>B22</f>
        <v>545479</v>
      </c>
      <c r="C44" s="687">
        <v>0</v>
      </c>
      <c r="D44" s="687">
        <f t="shared" si="8"/>
        <v>545479</v>
      </c>
      <c r="E44" s="689">
        <f t="shared" ref="E44:F47" si="9">E22</f>
        <v>3524106</v>
      </c>
      <c r="F44" s="689">
        <f t="shared" si="9"/>
        <v>3524106</v>
      </c>
      <c r="G44" s="688">
        <f t="shared" si="5"/>
        <v>2978627</v>
      </c>
    </row>
    <row r="45" spans="1:7" x14ac:dyDescent="0.25">
      <c r="A45" s="690" t="s">
        <v>47</v>
      </c>
      <c r="B45" s="704">
        <f>B23</f>
        <v>15758330924</v>
      </c>
      <c r="C45" s="687">
        <v>0</v>
      </c>
      <c r="D45" s="687">
        <f>B45+C45</f>
        <v>15758330924</v>
      </c>
      <c r="E45" s="689">
        <f t="shared" si="9"/>
        <v>17079152425</v>
      </c>
      <c r="F45" s="689">
        <f t="shared" si="9"/>
        <v>17079152425</v>
      </c>
      <c r="G45" s="688">
        <f t="shared" si="5"/>
        <v>1320821501</v>
      </c>
    </row>
    <row r="46" spans="1:7" ht="25.5" x14ac:dyDescent="0.25">
      <c r="A46" s="690" t="s">
        <v>52</v>
      </c>
      <c r="B46" s="689">
        <f>B24</f>
        <v>384354566</v>
      </c>
      <c r="C46" s="687">
        <v>0</v>
      </c>
      <c r="D46" s="687">
        <f t="shared" si="8"/>
        <v>384354566</v>
      </c>
      <c r="E46" s="689">
        <f t="shared" si="9"/>
        <v>607477116</v>
      </c>
      <c r="F46" s="689">
        <f t="shared" si="9"/>
        <v>607477116</v>
      </c>
      <c r="G46" s="688">
        <f t="shared" si="5"/>
        <v>223122550</v>
      </c>
    </row>
    <row r="47" spans="1:7" x14ac:dyDescent="0.25">
      <c r="A47" s="690" t="s">
        <v>504</v>
      </c>
      <c r="B47" s="689">
        <f>B25</f>
        <v>0</v>
      </c>
      <c r="C47" s="687">
        <v>0</v>
      </c>
      <c r="D47" s="687">
        <f t="shared" si="8"/>
        <v>0</v>
      </c>
      <c r="E47" s="689">
        <f t="shared" si="9"/>
        <v>8983669</v>
      </c>
      <c r="F47" s="689">
        <f t="shared" si="9"/>
        <v>8983669</v>
      </c>
      <c r="G47" s="688">
        <f t="shared" si="5"/>
        <v>8983669</v>
      </c>
    </row>
    <row r="48" spans="1:7" x14ac:dyDescent="0.25">
      <c r="A48" s="701" t="s">
        <v>508</v>
      </c>
      <c r="B48" s="687">
        <f>SUM(B49:B51)</f>
        <v>0</v>
      </c>
      <c r="C48" s="687">
        <f t="shared" ref="C48:G48" si="10">SUM(C49:C51)</f>
        <v>0</v>
      </c>
      <c r="D48" s="687">
        <f t="shared" si="10"/>
        <v>0</v>
      </c>
      <c r="E48" s="687">
        <v>0</v>
      </c>
      <c r="F48" s="687">
        <f t="shared" si="10"/>
        <v>0</v>
      </c>
      <c r="G48" s="687">
        <f t="shared" si="10"/>
        <v>0</v>
      </c>
    </row>
    <row r="49" spans="1:7" x14ac:dyDescent="0.25">
      <c r="A49" s="690" t="s">
        <v>499</v>
      </c>
      <c r="B49" s="687">
        <v>0</v>
      </c>
      <c r="C49" s="687">
        <v>0</v>
      </c>
      <c r="D49" s="687">
        <f>B49+C49</f>
        <v>0</v>
      </c>
      <c r="E49" s="687">
        <v>0</v>
      </c>
      <c r="F49" s="687">
        <v>0</v>
      </c>
      <c r="G49" s="688">
        <f t="shared" si="5"/>
        <v>0</v>
      </c>
    </row>
    <row r="50" spans="1:7" x14ac:dyDescent="0.25">
      <c r="A50" s="690" t="s">
        <v>509</v>
      </c>
      <c r="B50" s="689">
        <v>0</v>
      </c>
      <c r="C50" s="687">
        <v>0</v>
      </c>
      <c r="D50" s="687">
        <f t="shared" ref="D50:D51" si="11">B50+C50</f>
        <v>0</v>
      </c>
      <c r="E50" s="687">
        <v>0</v>
      </c>
      <c r="F50" s="689">
        <v>0</v>
      </c>
      <c r="G50" s="688">
        <f t="shared" si="5"/>
        <v>0</v>
      </c>
    </row>
    <row r="51" spans="1:7" ht="25.5" x14ac:dyDescent="0.25">
      <c r="A51" s="690" t="s">
        <v>52</v>
      </c>
      <c r="B51" s="689">
        <v>0</v>
      </c>
      <c r="C51" s="687">
        <v>0</v>
      </c>
      <c r="D51" s="687">
        <f t="shared" si="11"/>
        <v>0</v>
      </c>
      <c r="E51" s="687">
        <v>0</v>
      </c>
      <c r="F51" s="689">
        <v>0</v>
      </c>
      <c r="G51" s="688">
        <f t="shared" si="5"/>
        <v>0</v>
      </c>
    </row>
    <row r="52" spans="1:7" x14ac:dyDescent="0.25">
      <c r="A52" s="701" t="s">
        <v>510</v>
      </c>
      <c r="B52" s="689">
        <f>B53</f>
        <v>0</v>
      </c>
      <c r="C52" s="689">
        <f t="shared" ref="C52:G52" si="12">C53</f>
        <v>0</v>
      </c>
      <c r="D52" s="689">
        <f t="shared" si="12"/>
        <v>0</v>
      </c>
      <c r="E52" s="689">
        <f>E53</f>
        <v>0</v>
      </c>
      <c r="F52" s="689">
        <f>F53</f>
        <v>0</v>
      </c>
      <c r="G52" s="689">
        <f t="shared" si="12"/>
        <v>0</v>
      </c>
    </row>
    <row r="53" spans="1:7" x14ac:dyDescent="0.25">
      <c r="A53" s="690" t="s">
        <v>510</v>
      </c>
      <c r="B53" s="689">
        <f>B26</f>
        <v>0</v>
      </c>
      <c r="C53" s="689">
        <f>C26</f>
        <v>0</v>
      </c>
      <c r="D53" s="687">
        <f>B53+C53</f>
        <v>0</v>
      </c>
      <c r="E53" s="689">
        <f>E26</f>
        <v>0</v>
      </c>
      <c r="F53" s="689">
        <f t="shared" ref="F53" si="13">F26</f>
        <v>0</v>
      </c>
      <c r="G53" s="688">
        <f t="shared" si="5"/>
        <v>0</v>
      </c>
    </row>
    <row r="54" spans="1:7" ht="17.25" customHeight="1" x14ac:dyDescent="0.25">
      <c r="A54" s="691" t="s">
        <v>14</v>
      </c>
      <c r="B54" s="692">
        <f>B52+B48+B34</f>
        <v>17001353561</v>
      </c>
      <c r="C54" s="692">
        <f t="shared" ref="C54:G54" si="14">C52+C48+C34</f>
        <v>0</v>
      </c>
      <c r="D54" s="692">
        <f t="shared" si="14"/>
        <v>17001353561</v>
      </c>
      <c r="E54" s="692">
        <f t="shared" si="14"/>
        <v>18975284395</v>
      </c>
      <c r="F54" s="692">
        <f t="shared" si="14"/>
        <v>18975284395</v>
      </c>
      <c r="G54" s="693">
        <f t="shared" si="14"/>
        <v>1973930834</v>
      </c>
    </row>
    <row r="55" spans="1:7" ht="26.25" customHeight="1" x14ac:dyDescent="0.25">
      <c r="E55" s="705" t="s">
        <v>505</v>
      </c>
      <c r="F55" s="706"/>
      <c r="G55" s="696"/>
    </row>
    <row r="56" spans="1:7" x14ac:dyDescent="0.25">
      <c r="E56" s="707"/>
      <c r="F56" s="707"/>
      <c r="G56" s="708"/>
    </row>
    <row r="57" spans="1:7" x14ac:dyDescent="0.25">
      <c r="A57" s="709"/>
    </row>
  </sheetData>
  <mergeCells count="12">
    <mergeCell ref="G27:G28"/>
    <mergeCell ref="E28:F28"/>
    <mergeCell ref="A30:A32"/>
    <mergeCell ref="B30:G30"/>
    <mergeCell ref="G54:G55"/>
    <mergeCell ref="E55:F55"/>
    <mergeCell ref="A2:G2"/>
    <mergeCell ref="A3:G3"/>
    <mergeCell ref="A4:G4"/>
    <mergeCell ref="A6:G6"/>
    <mergeCell ref="A7:A9"/>
    <mergeCell ref="B7:G7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workbookViewId="0">
      <selection sqref="A1:E1"/>
    </sheetView>
  </sheetViews>
  <sheetFormatPr baseColWidth="10" defaultRowHeight="9" x14ac:dyDescent="0.15"/>
  <cols>
    <col min="1" max="1" width="25.28515625" style="152" customWidth="1"/>
    <col min="2" max="2" width="14.5703125" style="152" customWidth="1"/>
    <col min="3" max="3" width="16" style="152" customWidth="1"/>
    <col min="4" max="4" width="14.7109375" style="152" customWidth="1"/>
    <col min="5" max="5" width="14.42578125" style="152" customWidth="1"/>
    <col min="6" max="16384" width="11.42578125" style="152"/>
  </cols>
  <sheetData>
    <row r="1" spans="1:6" x14ac:dyDescent="0.15">
      <c r="A1" s="239" t="s">
        <v>80</v>
      </c>
      <c r="B1" s="239"/>
      <c r="C1" s="239"/>
      <c r="D1" s="239"/>
      <c r="E1" s="239"/>
      <c r="F1" s="151"/>
    </row>
    <row r="2" spans="1:6" x14ac:dyDescent="0.15">
      <c r="A2" s="239" t="s">
        <v>81</v>
      </c>
      <c r="B2" s="239"/>
      <c r="C2" s="239"/>
      <c r="D2" s="239"/>
      <c r="E2" s="239"/>
      <c r="F2" s="151"/>
    </row>
    <row r="3" spans="1:6" x14ac:dyDescent="0.15">
      <c r="A3" s="153"/>
      <c r="B3" s="154"/>
      <c r="C3" s="154"/>
      <c r="D3" s="154"/>
      <c r="E3" s="154"/>
      <c r="F3" s="151"/>
    </row>
    <row r="4" spans="1:6" x14ac:dyDescent="0.15">
      <c r="A4" s="240" t="s">
        <v>3</v>
      </c>
      <c r="B4" s="241">
        <v>2016</v>
      </c>
      <c r="C4" s="241"/>
      <c r="D4" s="241">
        <v>2017</v>
      </c>
      <c r="E4" s="241"/>
      <c r="F4" s="151"/>
    </row>
    <row r="5" spans="1:6" x14ac:dyDescent="0.15">
      <c r="A5" s="240"/>
      <c r="B5" s="155" t="s">
        <v>82</v>
      </c>
      <c r="C5" s="155" t="s">
        <v>83</v>
      </c>
      <c r="D5" s="155" t="s">
        <v>82</v>
      </c>
      <c r="E5" s="155" t="s">
        <v>83</v>
      </c>
      <c r="F5" s="151"/>
    </row>
    <row r="6" spans="1:6" x14ac:dyDescent="0.15">
      <c r="A6" s="156"/>
      <c r="B6" s="157"/>
      <c r="C6" s="157"/>
      <c r="D6" s="157"/>
      <c r="E6" s="157"/>
      <c r="F6" s="151"/>
    </row>
    <row r="7" spans="1:6" x14ac:dyDescent="0.15">
      <c r="A7" s="158" t="s">
        <v>84</v>
      </c>
      <c r="B7" s="159">
        <v>23801966915.360001</v>
      </c>
      <c r="C7" s="159">
        <v>12759561443.709999</v>
      </c>
      <c r="D7" s="159">
        <v>26169145316.77</v>
      </c>
      <c r="E7" s="160">
        <v>11561755818.85</v>
      </c>
      <c r="F7" s="151"/>
    </row>
    <row r="8" spans="1:6" x14ac:dyDescent="0.15">
      <c r="A8" s="161"/>
      <c r="B8" s="162"/>
      <c r="C8" s="162"/>
      <c r="D8" s="162"/>
      <c r="E8" s="163"/>
      <c r="F8" s="151"/>
    </row>
    <row r="9" spans="1:6" s="168" customFormat="1" x14ac:dyDescent="0.15">
      <c r="A9" s="164" t="s">
        <v>85</v>
      </c>
      <c r="B9" s="165">
        <v>13660986911.549999</v>
      </c>
      <c r="C9" s="165">
        <v>8433040963.0699997</v>
      </c>
      <c r="D9" s="165">
        <v>14370898237.91</v>
      </c>
      <c r="E9" s="166">
        <v>7622619530.8699999</v>
      </c>
      <c r="F9" s="167"/>
    </row>
    <row r="10" spans="1:6" s="168" customFormat="1" x14ac:dyDescent="0.15">
      <c r="A10" s="169" t="s">
        <v>86</v>
      </c>
      <c r="B10" s="170">
        <v>1981644594.6800001</v>
      </c>
      <c r="C10" s="170">
        <v>1527496560.97</v>
      </c>
      <c r="D10" s="170">
        <v>1858917383.95</v>
      </c>
      <c r="E10" s="171">
        <v>1515276559.49</v>
      </c>
      <c r="F10" s="172"/>
    </row>
    <row r="11" spans="1:6" s="168" customFormat="1" x14ac:dyDescent="0.15">
      <c r="A11" s="173" t="s">
        <v>87</v>
      </c>
      <c r="B11" s="174">
        <v>1218879726.01</v>
      </c>
      <c r="C11" s="174">
        <v>1034268793.37</v>
      </c>
      <c r="D11" s="174">
        <v>1083982834.3299999</v>
      </c>
      <c r="E11" s="175">
        <v>1002768700.48</v>
      </c>
      <c r="F11" s="167"/>
    </row>
    <row r="12" spans="1:6" s="168" customFormat="1" x14ac:dyDescent="0.15">
      <c r="A12" s="169" t="s">
        <v>87</v>
      </c>
      <c r="B12" s="170">
        <v>1218879726.01</v>
      </c>
      <c r="C12" s="170">
        <v>1034268793.37</v>
      </c>
      <c r="D12" s="170">
        <v>1083982834.3299999</v>
      </c>
      <c r="E12" s="171">
        <v>1002768700.48</v>
      </c>
      <c r="F12" s="167"/>
    </row>
    <row r="13" spans="1:6" s="168" customFormat="1" x14ac:dyDescent="0.15">
      <c r="A13" s="173" t="s">
        <v>88</v>
      </c>
      <c r="B13" s="174">
        <v>108030075.45</v>
      </c>
      <c r="C13" s="174">
        <v>107062845.62</v>
      </c>
      <c r="D13" s="174">
        <v>65999447.18</v>
      </c>
      <c r="E13" s="175">
        <v>50574386.659999996</v>
      </c>
      <c r="F13" s="167"/>
    </row>
    <row r="14" spans="1:6" s="168" customFormat="1" x14ac:dyDescent="0.15">
      <c r="A14" s="169" t="s">
        <v>88</v>
      </c>
      <c r="B14" s="170">
        <v>108030075.45</v>
      </c>
      <c r="C14" s="170">
        <v>107062845.62</v>
      </c>
      <c r="D14" s="170">
        <v>65999447.18</v>
      </c>
      <c r="E14" s="171">
        <v>50574386.659999996</v>
      </c>
      <c r="F14" s="167"/>
    </row>
    <row r="15" spans="1:6" s="168" customFormat="1" x14ac:dyDescent="0.15">
      <c r="A15" s="173" t="s">
        <v>89</v>
      </c>
      <c r="B15" s="174">
        <v>654734793.22000003</v>
      </c>
      <c r="C15" s="174">
        <v>386164921.98000002</v>
      </c>
      <c r="D15" s="174">
        <v>708935102.44000006</v>
      </c>
      <c r="E15" s="175">
        <v>461933472.35000002</v>
      </c>
      <c r="F15" s="167"/>
    </row>
    <row r="16" spans="1:6" s="168" customFormat="1" x14ac:dyDescent="0.15">
      <c r="A16" s="169" t="s">
        <v>90</v>
      </c>
      <c r="B16" s="170">
        <v>261671131.22</v>
      </c>
      <c r="C16" s="170">
        <v>258766440.13999999</v>
      </c>
      <c r="D16" s="170">
        <v>235285102.44</v>
      </c>
      <c r="E16" s="171">
        <v>133555574.61</v>
      </c>
      <c r="F16" s="167"/>
    </row>
    <row r="17" spans="1:6" s="168" customFormat="1" x14ac:dyDescent="0.15">
      <c r="A17" s="169" t="s">
        <v>91</v>
      </c>
      <c r="B17" s="170">
        <v>128776500</v>
      </c>
      <c r="C17" s="170">
        <v>127398481.84</v>
      </c>
      <c r="D17" s="170">
        <v>96000000</v>
      </c>
      <c r="E17" s="171">
        <v>96106230.890000001</v>
      </c>
      <c r="F17" s="167"/>
    </row>
    <row r="18" spans="1:6" s="168" customFormat="1" ht="18" x14ac:dyDescent="0.15">
      <c r="A18" s="169" t="s">
        <v>92</v>
      </c>
      <c r="B18" s="170">
        <v>264287162</v>
      </c>
      <c r="C18" s="170">
        <v>0</v>
      </c>
      <c r="D18" s="170">
        <v>377650000</v>
      </c>
      <c r="E18" s="171">
        <v>232271666.84999999</v>
      </c>
      <c r="F18" s="167"/>
    </row>
    <row r="19" spans="1:6" s="168" customFormat="1" x14ac:dyDescent="0.15">
      <c r="A19" s="169" t="s">
        <v>93</v>
      </c>
      <c r="B19" s="170">
        <v>11679342316.870001</v>
      </c>
      <c r="C19" s="170">
        <v>6905544402.1000004</v>
      </c>
      <c r="D19" s="170">
        <v>12511980853.959999</v>
      </c>
      <c r="E19" s="171">
        <v>6107342971.3800001</v>
      </c>
      <c r="F19" s="167"/>
    </row>
    <row r="20" spans="1:6" s="168" customFormat="1" ht="27" x14ac:dyDescent="0.15">
      <c r="A20" s="173" t="s">
        <v>94</v>
      </c>
      <c r="B20" s="174">
        <v>9633806442.8700008</v>
      </c>
      <c r="C20" s="174">
        <v>6164427543.04</v>
      </c>
      <c r="D20" s="174">
        <v>10296011456.959999</v>
      </c>
      <c r="E20" s="175">
        <v>5394138629.8599997</v>
      </c>
      <c r="F20" s="172"/>
    </row>
    <row r="21" spans="1:6" s="168" customFormat="1" x14ac:dyDescent="0.15">
      <c r="A21" s="169" t="s">
        <v>87</v>
      </c>
      <c r="B21" s="170">
        <v>7814071704.5100002</v>
      </c>
      <c r="C21" s="170">
        <v>4776024114.6400003</v>
      </c>
      <c r="D21" s="170">
        <v>8401700371.1599998</v>
      </c>
      <c r="E21" s="171">
        <v>4398981894.9300003</v>
      </c>
      <c r="F21" s="167"/>
    </row>
    <row r="22" spans="1:6" s="168" customFormat="1" x14ac:dyDescent="0.15">
      <c r="A22" s="169" t="s">
        <v>88</v>
      </c>
      <c r="B22" s="170">
        <v>438186829.63999999</v>
      </c>
      <c r="C22" s="170">
        <v>117348179.41</v>
      </c>
      <c r="D22" s="170">
        <v>351014991.99000001</v>
      </c>
      <c r="E22" s="171">
        <v>59843589.270000003</v>
      </c>
      <c r="F22" s="167"/>
    </row>
    <row r="23" spans="1:6" s="168" customFormat="1" x14ac:dyDescent="0.15">
      <c r="A23" s="169" t="s">
        <v>90</v>
      </c>
      <c r="B23" s="170">
        <v>1138264316.45</v>
      </c>
      <c r="C23" s="170">
        <v>970946224.95000005</v>
      </c>
      <c r="D23" s="170">
        <v>1388159522.1700001</v>
      </c>
      <c r="E23" s="171">
        <v>514185015.82999998</v>
      </c>
      <c r="F23" s="167"/>
    </row>
    <row r="24" spans="1:6" s="168" customFormat="1" x14ac:dyDescent="0.15">
      <c r="A24" s="169" t="s">
        <v>95</v>
      </c>
      <c r="B24" s="170">
        <v>115408592.78</v>
      </c>
      <c r="C24" s="170">
        <v>281915380.36000001</v>
      </c>
      <c r="D24" s="170">
        <v>52858810.390000001</v>
      </c>
      <c r="E24" s="171">
        <v>413922349.25999999</v>
      </c>
      <c r="F24" s="167"/>
    </row>
    <row r="25" spans="1:6" s="168" customFormat="1" x14ac:dyDescent="0.15">
      <c r="A25" s="169" t="s">
        <v>96</v>
      </c>
      <c r="B25" s="170">
        <v>31260815.489999998</v>
      </c>
      <c r="C25" s="170">
        <v>8660815.4900000002</v>
      </c>
      <c r="D25" s="170">
        <v>12663577.25</v>
      </c>
      <c r="E25" s="171">
        <v>6660815.4900000002</v>
      </c>
      <c r="F25" s="167"/>
    </row>
    <row r="26" spans="1:6" s="168" customFormat="1" ht="18" x14ac:dyDescent="0.15">
      <c r="A26" s="169" t="s">
        <v>97</v>
      </c>
      <c r="B26" s="170">
        <v>86264184</v>
      </c>
      <c r="C26" s="170">
        <v>0</v>
      </c>
      <c r="D26" s="170">
        <v>86264184</v>
      </c>
      <c r="E26" s="171">
        <v>0</v>
      </c>
      <c r="F26" s="167"/>
    </row>
    <row r="27" spans="1:6" s="168" customFormat="1" x14ac:dyDescent="0.15">
      <c r="A27" s="169" t="s">
        <v>98</v>
      </c>
      <c r="B27" s="170">
        <v>10350000</v>
      </c>
      <c r="C27" s="170">
        <v>9532828.1899999995</v>
      </c>
      <c r="D27" s="170">
        <v>3350000</v>
      </c>
      <c r="E27" s="171">
        <v>544965.07999999996</v>
      </c>
      <c r="F27" s="167"/>
    </row>
    <row r="28" spans="1:6" s="168" customFormat="1" ht="18" x14ac:dyDescent="0.15">
      <c r="A28" s="173" t="s">
        <v>99</v>
      </c>
      <c r="B28" s="174">
        <v>2045535874</v>
      </c>
      <c r="C28" s="174">
        <v>741116859.05999994</v>
      </c>
      <c r="D28" s="174">
        <v>2215969397</v>
      </c>
      <c r="E28" s="175">
        <v>713204341.51999998</v>
      </c>
      <c r="F28" s="167"/>
    </row>
    <row r="29" spans="1:6" s="168" customFormat="1" ht="18" x14ac:dyDescent="0.15">
      <c r="A29" s="169" t="s">
        <v>97</v>
      </c>
      <c r="B29" s="170">
        <v>2045535874</v>
      </c>
      <c r="C29" s="170">
        <v>741116859.05999994</v>
      </c>
      <c r="D29" s="170">
        <v>2215969397</v>
      </c>
      <c r="E29" s="171">
        <v>713204341.51999998</v>
      </c>
      <c r="F29" s="167"/>
    </row>
    <row r="30" spans="1:6" s="168" customFormat="1" x14ac:dyDescent="0.15">
      <c r="A30" s="176"/>
      <c r="B30" s="177"/>
      <c r="C30" s="177"/>
      <c r="D30" s="177"/>
      <c r="E30" s="178"/>
    </row>
    <row r="31" spans="1:6" s="168" customFormat="1" x14ac:dyDescent="0.15">
      <c r="A31" s="164" t="s">
        <v>100</v>
      </c>
      <c r="B31" s="165">
        <v>5357277930.75</v>
      </c>
      <c r="C31" s="165">
        <v>2814565945.79</v>
      </c>
      <c r="D31" s="165">
        <v>6854895000.1300001</v>
      </c>
      <c r="E31" s="166">
        <v>2131657268.78</v>
      </c>
      <c r="F31" s="167"/>
    </row>
    <row r="32" spans="1:6" s="168" customFormat="1" x14ac:dyDescent="0.15">
      <c r="A32" s="169" t="s">
        <v>101</v>
      </c>
      <c r="B32" s="170">
        <v>68173310.75</v>
      </c>
      <c r="C32" s="170">
        <v>1229705641.79</v>
      </c>
      <c r="D32" s="170">
        <v>1149278525.1300001</v>
      </c>
      <c r="E32" s="171">
        <v>412356688.39999998</v>
      </c>
      <c r="F32" s="167"/>
    </row>
    <row r="33" spans="1:6" s="168" customFormat="1" ht="18" x14ac:dyDescent="0.15">
      <c r="A33" s="173" t="s">
        <v>102</v>
      </c>
      <c r="B33" s="174">
        <v>59063258.399999999</v>
      </c>
      <c r="C33" s="174">
        <v>94627442.590000004</v>
      </c>
      <c r="D33" s="174">
        <v>63709532.799999997</v>
      </c>
      <c r="E33" s="175">
        <v>53464819.469999999</v>
      </c>
      <c r="F33" s="172"/>
    </row>
    <row r="34" spans="1:6" s="168" customFormat="1" ht="18" x14ac:dyDescent="0.15">
      <c r="A34" s="169" t="s">
        <v>103</v>
      </c>
      <c r="B34" s="170">
        <v>59063258.399999999</v>
      </c>
      <c r="C34" s="170">
        <v>94627442.590000004</v>
      </c>
      <c r="D34" s="170">
        <v>63709532.799999997</v>
      </c>
      <c r="E34" s="171">
        <v>53464819.469999999</v>
      </c>
      <c r="F34" s="167"/>
    </row>
    <row r="35" spans="1:6" s="168" customFormat="1" x14ac:dyDescent="0.15">
      <c r="A35" s="173" t="s">
        <v>101</v>
      </c>
      <c r="B35" s="174">
        <v>9110052.3499999996</v>
      </c>
      <c r="C35" s="174">
        <v>1135078199.2</v>
      </c>
      <c r="D35" s="174">
        <v>1085568992.3299999</v>
      </c>
      <c r="E35" s="175">
        <v>358891868.93000001</v>
      </c>
      <c r="F35" s="167"/>
    </row>
    <row r="36" spans="1:6" s="168" customFormat="1" x14ac:dyDescent="0.15">
      <c r="A36" s="169" t="s">
        <v>104</v>
      </c>
      <c r="B36" s="170">
        <v>200000</v>
      </c>
      <c r="C36" s="170">
        <v>967974416.05999994</v>
      </c>
      <c r="D36" s="170">
        <v>571018516</v>
      </c>
      <c r="E36" s="171">
        <v>347651473.38999999</v>
      </c>
      <c r="F36" s="167"/>
    </row>
    <row r="37" spans="1:6" s="168" customFormat="1" x14ac:dyDescent="0.15">
      <c r="A37" s="169" t="s">
        <v>105</v>
      </c>
      <c r="B37" s="170">
        <v>1779797</v>
      </c>
      <c r="C37" s="170">
        <v>29683161.18</v>
      </c>
      <c r="D37" s="170">
        <v>1803797</v>
      </c>
      <c r="E37" s="171">
        <v>402160</v>
      </c>
      <c r="F37" s="167"/>
    </row>
    <row r="38" spans="1:6" s="168" customFormat="1" x14ac:dyDescent="0.15">
      <c r="A38" s="169" t="s">
        <v>106</v>
      </c>
      <c r="B38" s="170">
        <v>7130255.3499999996</v>
      </c>
      <c r="C38" s="170">
        <v>137420621.96000001</v>
      </c>
      <c r="D38" s="170">
        <v>512746679.32999998</v>
      </c>
      <c r="E38" s="171">
        <v>10838235.539999999</v>
      </c>
      <c r="F38" s="167"/>
    </row>
    <row r="39" spans="1:6" s="168" customFormat="1" x14ac:dyDescent="0.15">
      <c r="A39" s="169" t="s">
        <v>107</v>
      </c>
      <c r="B39" s="170">
        <v>5289104620</v>
      </c>
      <c r="C39" s="170">
        <v>1584860304</v>
      </c>
      <c r="D39" s="170">
        <v>5705616475</v>
      </c>
      <c r="E39" s="171">
        <v>1719300580.3800001</v>
      </c>
      <c r="F39" s="167"/>
    </row>
    <row r="40" spans="1:6" s="168" customFormat="1" ht="18" x14ac:dyDescent="0.15">
      <c r="A40" s="173" t="s">
        <v>99</v>
      </c>
      <c r="B40" s="174">
        <v>5289104620</v>
      </c>
      <c r="C40" s="174">
        <v>1584860304</v>
      </c>
      <c r="D40" s="174">
        <v>5705616475</v>
      </c>
      <c r="E40" s="175">
        <v>1719300580.3800001</v>
      </c>
      <c r="F40" s="167"/>
    </row>
    <row r="41" spans="1:6" s="168" customFormat="1" ht="18" x14ac:dyDescent="0.15">
      <c r="A41" s="169" t="s">
        <v>97</v>
      </c>
      <c r="B41" s="170">
        <v>5289104620</v>
      </c>
      <c r="C41" s="170">
        <v>1584860304</v>
      </c>
      <c r="D41" s="170">
        <v>5705616475</v>
      </c>
      <c r="E41" s="171">
        <v>1719300580.3800001</v>
      </c>
      <c r="F41" s="167"/>
    </row>
    <row r="42" spans="1:6" s="168" customFormat="1" x14ac:dyDescent="0.15">
      <c r="A42" s="176"/>
      <c r="B42" s="177"/>
      <c r="C42" s="177"/>
      <c r="D42" s="177"/>
      <c r="E42" s="178"/>
    </row>
    <row r="43" spans="1:6" s="168" customFormat="1" ht="18" x14ac:dyDescent="0.15">
      <c r="A43" s="164" t="s">
        <v>108</v>
      </c>
      <c r="B43" s="165">
        <v>322433914</v>
      </c>
      <c r="C43" s="165">
        <v>312789213.57999998</v>
      </c>
      <c r="D43" s="165">
        <v>294903334</v>
      </c>
      <c r="E43" s="166">
        <v>733482051.45000005</v>
      </c>
      <c r="F43" s="167"/>
    </row>
    <row r="44" spans="1:6" s="168" customFormat="1" ht="18" x14ac:dyDescent="0.15">
      <c r="A44" s="169" t="s">
        <v>108</v>
      </c>
      <c r="B44" s="170">
        <v>322433914</v>
      </c>
      <c r="C44" s="170">
        <v>312789213.57999998</v>
      </c>
      <c r="D44" s="170">
        <v>294903334</v>
      </c>
      <c r="E44" s="171">
        <v>733482051.45000005</v>
      </c>
      <c r="F44" s="167"/>
    </row>
    <row r="45" spans="1:6" s="168" customFormat="1" x14ac:dyDescent="0.15">
      <c r="A45" s="173" t="s">
        <v>109</v>
      </c>
      <c r="B45" s="174">
        <v>322433914</v>
      </c>
      <c r="C45" s="174">
        <v>312789213.57999998</v>
      </c>
      <c r="D45" s="174">
        <v>294903334</v>
      </c>
      <c r="E45" s="175">
        <v>733482051.45000005</v>
      </c>
      <c r="F45" s="167"/>
    </row>
    <row r="46" spans="1:6" s="168" customFormat="1" x14ac:dyDescent="0.15">
      <c r="A46" s="169" t="s">
        <v>110</v>
      </c>
      <c r="B46" s="170">
        <v>322433914</v>
      </c>
      <c r="C46" s="170">
        <v>311320720.74000001</v>
      </c>
      <c r="D46" s="170">
        <v>294903334</v>
      </c>
      <c r="E46" s="171">
        <v>733482051.45000005</v>
      </c>
      <c r="F46" s="167"/>
    </row>
    <row r="47" spans="1:6" s="168" customFormat="1" x14ac:dyDescent="0.15">
      <c r="A47" s="169" t="s">
        <v>111</v>
      </c>
      <c r="B47" s="170">
        <v>0</v>
      </c>
      <c r="C47" s="170">
        <v>1468492.84</v>
      </c>
      <c r="D47" s="170">
        <v>0</v>
      </c>
      <c r="E47" s="171">
        <v>0</v>
      </c>
      <c r="F47" s="167"/>
    </row>
    <row r="48" spans="1:6" s="168" customFormat="1" x14ac:dyDescent="0.15">
      <c r="A48" s="176"/>
      <c r="B48" s="177"/>
      <c r="C48" s="177"/>
      <c r="D48" s="177"/>
      <c r="E48" s="178"/>
    </row>
    <row r="49" spans="1:6" s="168" customFormat="1" x14ac:dyDescent="0.15">
      <c r="A49" s="164" t="s">
        <v>112</v>
      </c>
      <c r="B49" s="165">
        <v>76721244.060000002</v>
      </c>
      <c r="C49" s="165">
        <v>108120160.87</v>
      </c>
      <c r="D49" s="165">
        <v>76206072.730000004</v>
      </c>
      <c r="E49" s="166">
        <v>77544875.469999999</v>
      </c>
      <c r="F49" s="167"/>
    </row>
    <row r="50" spans="1:6" s="168" customFormat="1" x14ac:dyDescent="0.15">
      <c r="A50" s="169" t="s">
        <v>112</v>
      </c>
      <c r="B50" s="170">
        <v>76721244.060000002</v>
      </c>
      <c r="C50" s="170">
        <v>108120160.87</v>
      </c>
      <c r="D50" s="170">
        <v>76206072.730000004</v>
      </c>
      <c r="E50" s="171">
        <v>77544875.469999999</v>
      </c>
      <c r="F50" s="172"/>
    </row>
    <row r="51" spans="1:6" s="168" customFormat="1" x14ac:dyDescent="0.15">
      <c r="A51" s="173" t="s">
        <v>87</v>
      </c>
      <c r="B51" s="174">
        <v>49798724.079999998</v>
      </c>
      <c r="C51" s="174">
        <v>79645299</v>
      </c>
      <c r="D51" s="174">
        <v>37405922</v>
      </c>
      <c r="E51" s="175">
        <v>43516781.409999996</v>
      </c>
      <c r="F51" s="167"/>
    </row>
    <row r="52" spans="1:6" s="168" customFormat="1" x14ac:dyDescent="0.15">
      <c r="A52" s="169" t="s">
        <v>87</v>
      </c>
      <c r="B52" s="170">
        <v>49798724.079999998</v>
      </c>
      <c r="C52" s="170">
        <v>79645299</v>
      </c>
      <c r="D52" s="170">
        <v>37405922</v>
      </c>
      <c r="E52" s="171">
        <v>43516781.409999996</v>
      </c>
      <c r="F52" s="167"/>
    </row>
    <row r="53" spans="1:6" s="168" customFormat="1" ht="27" x14ac:dyDescent="0.15">
      <c r="A53" s="173" t="s">
        <v>94</v>
      </c>
      <c r="B53" s="174">
        <v>26922519.98</v>
      </c>
      <c r="C53" s="174">
        <v>28474861.870000001</v>
      </c>
      <c r="D53" s="174">
        <v>38800150.729999997</v>
      </c>
      <c r="E53" s="175">
        <v>34028094.060000002</v>
      </c>
      <c r="F53" s="167"/>
    </row>
    <row r="54" spans="1:6" s="168" customFormat="1" x14ac:dyDescent="0.15">
      <c r="A54" s="169" t="s">
        <v>87</v>
      </c>
      <c r="B54" s="170">
        <v>26922519.98</v>
      </c>
      <c r="C54" s="170">
        <v>28474861.870000001</v>
      </c>
      <c r="D54" s="170">
        <v>38800150.729999997</v>
      </c>
      <c r="E54" s="171">
        <v>34028094.060000002</v>
      </c>
      <c r="F54" s="167"/>
    </row>
    <row r="55" spans="1:6" s="168" customFormat="1" x14ac:dyDescent="0.15">
      <c r="A55" s="176"/>
      <c r="B55" s="177"/>
      <c r="C55" s="177"/>
      <c r="D55" s="177"/>
      <c r="E55" s="178"/>
    </row>
    <row r="56" spans="1:6" s="168" customFormat="1" x14ac:dyDescent="0.15">
      <c r="A56" s="164" t="s">
        <v>113</v>
      </c>
      <c r="B56" s="165">
        <v>4384546915</v>
      </c>
      <c r="C56" s="165">
        <v>1091045160.4000001</v>
      </c>
      <c r="D56" s="165">
        <v>4572242672</v>
      </c>
      <c r="E56" s="166">
        <v>996452092.27999997</v>
      </c>
      <c r="F56" s="167"/>
    </row>
    <row r="57" spans="1:6" s="168" customFormat="1" x14ac:dyDescent="0.15">
      <c r="A57" s="169" t="s">
        <v>113</v>
      </c>
      <c r="B57" s="170">
        <v>4384546915</v>
      </c>
      <c r="C57" s="170">
        <v>1091045160.4000001</v>
      </c>
      <c r="D57" s="170">
        <v>4572242672</v>
      </c>
      <c r="E57" s="171">
        <v>996452092.27999997</v>
      </c>
      <c r="F57" s="172"/>
    </row>
    <row r="58" spans="1:6" s="168" customFormat="1" ht="18" x14ac:dyDescent="0.15">
      <c r="A58" s="173" t="s">
        <v>99</v>
      </c>
      <c r="B58" s="174">
        <v>4384546915</v>
      </c>
      <c r="C58" s="174">
        <v>1091045160.4000001</v>
      </c>
      <c r="D58" s="174">
        <v>4572242672</v>
      </c>
      <c r="E58" s="175">
        <v>996452092.27999997</v>
      </c>
      <c r="F58" s="167"/>
    </row>
    <row r="59" spans="1:6" s="168" customFormat="1" ht="18" x14ac:dyDescent="0.15">
      <c r="A59" s="179" t="s">
        <v>97</v>
      </c>
      <c r="B59" s="180">
        <v>4384546915</v>
      </c>
      <c r="C59" s="180">
        <v>1091045160.4000001</v>
      </c>
      <c r="D59" s="180">
        <v>4572242672</v>
      </c>
      <c r="E59" s="181">
        <v>996452092.27999997</v>
      </c>
      <c r="F59" s="167"/>
    </row>
  </sheetData>
  <mergeCells count="5">
    <mergeCell ref="A1:E1"/>
    <mergeCell ref="A2:E2"/>
    <mergeCell ref="A4:A5"/>
    <mergeCell ref="B4:C4"/>
    <mergeCell ref="D4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showGridLines="0" workbookViewId="0">
      <selection activeCell="D12" sqref="D12"/>
    </sheetView>
  </sheetViews>
  <sheetFormatPr baseColWidth="10" defaultRowHeight="15" x14ac:dyDescent="0.25"/>
  <cols>
    <col min="1" max="1" width="26.5703125" customWidth="1"/>
    <col min="2" max="5" width="16.28515625" customWidth="1"/>
  </cols>
  <sheetData>
    <row r="2" spans="1:5" x14ac:dyDescent="0.25">
      <c r="A2" s="242" t="s">
        <v>114</v>
      </c>
      <c r="B2" s="242"/>
      <c r="C2" s="242"/>
      <c r="D2" s="242"/>
      <c r="E2" s="242"/>
    </row>
    <row r="3" spans="1:5" x14ac:dyDescent="0.25">
      <c r="A3" s="242" t="s">
        <v>81</v>
      </c>
      <c r="B3" s="242"/>
      <c r="C3" s="242"/>
      <c r="D3" s="242"/>
      <c r="E3" s="242"/>
    </row>
    <row r="4" spans="1:5" x14ac:dyDescent="0.25">
      <c r="A4" s="182"/>
      <c r="B4" s="182"/>
      <c r="C4" s="182"/>
      <c r="D4" s="182"/>
      <c r="E4" s="182"/>
    </row>
    <row r="5" spans="1:5" x14ac:dyDescent="0.25">
      <c r="A5" s="243" t="s">
        <v>115</v>
      </c>
      <c r="B5" s="243">
        <v>2016</v>
      </c>
      <c r="C5" s="243"/>
      <c r="D5" s="243">
        <v>2017</v>
      </c>
      <c r="E5" s="243"/>
    </row>
    <row r="6" spans="1:5" x14ac:dyDescent="0.25">
      <c r="A6" s="243"/>
      <c r="B6" s="183" t="s">
        <v>82</v>
      </c>
      <c r="C6" s="183" t="s">
        <v>83</v>
      </c>
      <c r="D6" s="183" t="s">
        <v>82</v>
      </c>
      <c r="E6" s="183" t="s">
        <v>83</v>
      </c>
    </row>
    <row r="7" spans="1:5" x14ac:dyDescent="0.25">
      <c r="A7" s="184"/>
      <c r="B7" s="185"/>
      <c r="C7" s="185"/>
      <c r="D7" s="185"/>
      <c r="E7" s="186"/>
    </row>
    <row r="8" spans="1:5" x14ac:dyDescent="0.25">
      <c r="A8" s="187" t="s">
        <v>84</v>
      </c>
      <c r="B8" s="188">
        <v>23801966915.360001</v>
      </c>
      <c r="C8" s="188">
        <v>12759561443.709999</v>
      </c>
      <c r="D8" s="188">
        <v>26169145316.77</v>
      </c>
      <c r="E8" s="189">
        <v>11561755818.85</v>
      </c>
    </row>
    <row r="9" spans="1:5" s="193" customFormat="1" x14ac:dyDescent="0.25">
      <c r="A9" s="190" t="s">
        <v>116</v>
      </c>
      <c r="B9" s="191">
        <v>2429719910.9299998</v>
      </c>
      <c r="C9" s="191">
        <v>1983487298.96</v>
      </c>
      <c r="D9" s="191">
        <v>2489616603.4400001</v>
      </c>
      <c r="E9" s="192">
        <v>1940643190.23</v>
      </c>
    </row>
    <row r="10" spans="1:5" s="193" customFormat="1" x14ac:dyDescent="0.25">
      <c r="A10" s="190" t="s">
        <v>117</v>
      </c>
      <c r="B10" s="191">
        <v>8957800931.9300003</v>
      </c>
      <c r="C10" s="191">
        <v>6506804498.0500002</v>
      </c>
      <c r="D10" s="191">
        <v>10275567950.280001</v>
      </c>
      <c r="E10" s="192">
        <v>5095399778.6300001</v>
      </c>
    </row>
    <row r="11" spans="1:5" s="193" customFormat="1" x14ac:dyDescent="0.25">
      <c r="A11" s="190" t="s">
        <v>118</v>
      </c>
      <c r="B11" s="191">
        <v>286560565.5</v>
      </c>
      <c r="C11" s="191">
        <v>932036556.90999997</v>
      </c>
      <c r="D11" s="191">
        <v>615228885.04999995</v>
      </c>
      <c r="E11" s="192">
        <v>363273784.36000001</v>
      </c>
    </row>
    <row r="12" spans="1:5" s="193" customFormat="1" ht="25.5" x14ac:dyDescent="0.25">
      <c r="A12" s="194" t="s">
        <v>119</v>
      </c>
      <c r="B12" s="195">
        <v>12127885507</v>
      </c>
      <c r="C12" s="195">
        <v>3337233089.79</v>
      </c>
      <c r="D12" s="195">
        <v>12788731878</v>
      </c>
      <c r="E12" s="196">
        <v>4162439065.6300001</v>
      </c>
    </row>
  </sheetData>
  <mergeCells count="5">
    <mergeCell ref="A2:E2"/>
    <mergeCell ref="A3:E3"/>
    <mergeCell ref="A5:A6"/>
    <mergeCell ref="B5:C5"/>
    <mergeCell ref="D5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"/>
  <sheetViews>
    <sheetView workbookViewId="0">
      <selection activeCell="B11" sqref="B11"/>
    </sheetView>
  </sheetViews>
  <sheetFormatPr baseColWidth="10" defaultRowHeight="15" x14ac:dyDescent="0.25"/>
  <cols>
    <col min="1" max="1" width="24.7109375" customWidth="1"/>
    <col min="2" max="5" width="12.42578125" bestFit="1" customWidth="1"/>
  </cols>
  <sheetData>
    <row r="3" spans="1:5" x14ac:dyDescent="0.25">
      <c r="A3" s="244" t="s">
        <v>120</v>
      </c>
      <c r="B3" s="244"/>
      <c r="C3" s="244"/>
      <c r="D3" s="244"/>
      <c r="E3" s="244"/>
    </row>
    <row r="4" spans="1:5" x14ac:dyDescent="0.25">
      <c r="A4" s="244" t="s">
        <v>81</v>
      </c>
      <c r="B4" s="244"/>
      <c r="C4" s="244"/>
      <c r="D4" s="244"/>
      <c r="E4" s="244"/>
    </row>
    <row r="5" spans="1:5" x14ac:dyDescent="0.25">
      <c r="A5" s="197"/>
      <c r="B5" s="198"/>
      <c r="C5" s="198"/>
      <c r="D5" s="198"/>
      <c r="E5" s="198"/>
    </row>
    <row r="6" spans="1:5" x14ac:dyDescent="0.25">
      <c r="A6" s="245" t="s">
        <v>121</v>
      </c>
      <c r="B6" s="243">
        <v>2016</v>
      </c>
      <c r="C6" s="243"/>
      <c r="D6" s="243">
        <v>2017</v>
      </c>
      <c r="E6" s="243"/>
    </row>
    <row r="7" spans="1:5" x14ac:dyDescent="0.25">
      <c r="A7" s="245"/>
      <c r="B7" s="183" t="s">
        <v>82</v>
      </c>
      <c r="C7" s="183" t="s">
        <v>83</v>
      </c>
      <c r="D7" s="183" t="s">
        <v>82</v>
      </c>
      <c r="E7" s="183" t="s">
        <v>83</v>
      </c>
    </row>
    <row r="8" spans="1:5" x14ac:dyDescent="0.25">
      <c r="A8" s="199"/>
      <c r="B8" s="185"/>
      <c r="C8" s="185"/>
      <c r="D8" s="185"/>
      <c r="E8" s="186"/>
    </row>
    <row r="9" spans="1:5" x14ac:dyDescent="0.25">
      <c r="A9" s="200" t="s">
        <v>84</v>
      </c>
      <c r="B9" s="188">
        <v>23801966915.360001</v>
      </c>
      <c r="C9" s="188">
        <v>12759561443.709999</v>
      </c>
      <c r="D9" s="188">
        <v>26169145316.77</v>
      </c>
      <c r="E9" s="189">
        <v>11561755818.85</v>
      </c>
    </row>
    <row r="10" spans="1:5" x14ac:dyDescent="0.25">
      <c r="A10" s="200"/>
      <c r="B10" s="188"/>
      <c r="C10" s="188"/>
      <c r="D10" s="188"/>
      <c r="E10" s="189"/>
    </row>
    <row r="11" spans="1:5" s="193" customFormat="1" ht="25.5" x14ac:dyDescent="0.25">
      <c r="A11" s="190" t="s">
        <v>122</v>
      </c>
      <c r="B11" s="191">
        <v>13235653090.59</v>
      </c>
      <c r="C11" s="191">
        <v>4525865216.2399998</v>
      </c>
      <c r="D11" s="191">
        <v>13924707566.969999</v>
      </c>
      <c r="E11" s="192">
        <v>4629986822.0600004</v>
      </c>
    </row>
    <row r="12" spans="1:5" s="193" customFormat="1" ht="25.5" x14ac:dyDescent="0.25">
      <c r="A12" s="190" t="s">
        <v>123</v>
      </c>
      <c r="B12" s="191">
        <v>320469550.17000002</v>
      </c>
      <c r="C12" s="191">
        <v>1030995201.75</v>
      </c>
      <c r="D12" s="191">
        <v>871259343.32000005</v>
      </c>
      <c r="E12" s="192">
        <v>497738370.25</v>
      </c>
    </row>
    <row r="13" spans="1:5" s="193" customFormat="1" x14ac:dyDescent="0.25">
      <c r="A13" s="190" t="s">
        <v>124</v>
      </c>
      <c r="B13" s="191">
        <v>8857121041.0100002</v>
      </c>
      <c r="C13" s="191">
        <v>6335562907.1199999</v>
      </c>
      <c r="D13" s="191">
        <v>9974957501.3799992</v>
      </c>
      <c r="E13" s="192">
        <v>4908603378.5699997</v>
      </c>
    </row>
    <row r="14" spans="1:5" s="193" customFormat="1" ht="25.5" x14ac:dyDescent="0.25">
      <c r="A14" s="194" t="s">
        <v>125</v>
      </c>
      <c r="B14" s="195">
        <v>1388723233.5899999</v>
      </c>
      <c r="C14" s="195">
        <v>867138118.60000002</v>
      </c>
      <c r="D14" s="195">
        <v>1398220905.0999999</v>
      </c>
      <c r="E14" s="196">
        <v>1525427247.97</v>
      </c>
    </row>
  </sheetData>
  <mergeCells count="5">
    <mergeCell ref="A3:E3"/>
    <mergeCell ref="A4:E4"/>
    <mergeCell ref="A6:A7"/>
    <mergeCell ref="B6:C6"/>
    <mergeCell ref="D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</vt:i4>
      </vt:variant>
    </vt:vector>
  </HeadingPairs>
  <TitlesOfParts>
    <vt:vector size="18" baseType="lpstr">
      <vt:lpstr>INGR 1 </vt:lpstr>
      <vt:lpstr>INGR 2 </vt:lpstr>
      <vt:lpstr>INGR 3</vt:lpstr>
      <vt:lpstr>INGR 4 </vt:lpstr>
      <vt:lpstr>INGR5</vt:lpstr>
      <vt:lpstr>ENE-MAR 17</vt:lpstr>
      <vt:lpstr>EGRE 1</vt:lpstr>
      <vt:lpstr>EGRE 2</vt:lpstr>
      <vt:lpstr>EGRE 3</vt:lpstr>
      <vt:lpstr>Hoja5</vt:lpstr>
      <vt:lpstr>EGRE 4</vt:lpstr>
      <vt:lpstr>23</vt:lpstr>
      <vt:lpstr>24</vt:lpstr>
      <vt:lpstr>25</vt:lpstr>
      <vt:lpstr>concentrado ene-MZO</vt:lpstr>
      <vt:lpstr>swaps-cap </vt:lpstr>
      <vt:lpstr>Deuda ene-mzo</vt:lpstr>
      <vt:lpstr>'concentrado ene-MZO'!Área_de_impresión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Francisco J. Zapata Najera</cp:lastModifiedBy>
  <dcterms:created xsi:type="dcterms:W3CDTF">2017-05-17T18:17:06Z</dcterms:created>
  <dcterms:modified xsi:type="dcterms:W3CDTF">2017-05-31T16:32:43Z</dcterms:modified>
</cp:coreProperties>
</file>